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C:\Users\nreyes\Desktop\Bonatti\01. ARGENTINA\AR 01. ARGENTINA LNG\06. Entragables P6\"/>
    </mc:Choice>
  </mc:AlternateContent>
  <xr:revisionPtr revIDLastSave="0" documentId="13_ncr:1_{8021E0B8-BABC-4D83-9F3B-BE871B600AB1}" xr6:coauthVersionLast="47" xr6:coauthVersionMax="47" xr10:uidLastSave="{00000000-0000-0000-0000-000000000000}"/>
  <bookViews>
    <workbookView xWindow="28680" yWindow="-120" windowWidth="29040" windowHeight="15720" tabRatio="704" xr2:uid="{00000000-000D-0000-FFFF-FFFF00000000}"/>
  </bookViews>
  <sheets>
    <sheet name="Cover Page YPF" sheetId="83" r:id="rId1"/>
    <sheet name="SUMMARY AND CURVES" sheetId="18" r:id="rId2"/>
    <sheet name="LISTAS DESPLEGABLES" sheetId="81" state="hidden" r:id="rId3"/>
    <sheet name="DATABASE AND CURVES" sheetId="1" r:id="rId4"/>
    <sheet name="INDICADORES" sheetId="78" r:id="rId5"/>
    <sheet name="COMMUNICATION LOG" sheetId="86" r:id="rId6"/>
    <sheet name="Sheet1" sheetId="79" state="hidden" r:id="rId7"/>
    <sheet name="EXPLANATION" sheetId="49" state="hidden"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s>
  <definedNames>
    <definedName name="_" hidden="1">#REF!</definedName>
    <definedName name="______________FHE7" localSheetId="5" hidden="1">{#N/A,#N/A,FALSE,"masez (10)";#N/A,#N/A,FALSE,"masez (7)";#N/A,#N/A,FALSE,"masez (6)";#N/A,#N/A,FALSE,"masez (5)";#N/A,#N/A,FALSE,"masez (4)";#N/A,#N/A,FALSE,"masez (3)";#N/A,#N/A,FALSE,"masez (2)";#N/A,#N/A,FALSE,"GME";#N/A,#N/A,FALSE,"masez"}</definedName>
    <definedName name="______________FHE7" localSheetId="0" hidden="1">{#N/A,#N/A,FALSE,"masez (10)";#N/A,#N/A,FALSE,"masez (7)";#N/A,#N/A,FALSE,"masez (6)";#N/A,#N/A,FALSE,"masez (5)";#N/A,#N/A,FALSE,"masez (4)";#N/A,#N/A,FALSE,"masez (3)";#N/A,#N/A,FALSE,"masez (2)";#N/A,#N/A,FALSE,"GME";#N/A,#N/A,FALSE,"masez"}</definedName>
    <definedName name="______________FHE7" hidden="1">{#N/A,#N/A,FALSE,"masez (10)";#N/A,#N/A,FALSE,"masez (7)";#N/A,#N/A,FALSE,"masez (6)";#N/A,#N/A,FALSE,"masez (5)";#N/A,#N/A,FALSE,"masez (4)";#N/A,#N/A,FALSE,"masez (3)";#N/A,#N/A,FALSE,"masez (2)";#N/A,#N/A,FALSE,"GME";#N/A,#N/A,FALSE,"masez"}</definedName>
    <definedName name="______________jy5" localSheetId="5" hidden="1">{#N/A,#N/A,FALSE,"masez (10)";#N/A,#N/A,FALSE,"masez (7)";#N/A,#N/A,FALSE,"masez (6)";#N/A,#N/A,FALSE,"masez (5)";#N/A,#N/A,FALSE,"masez (4)";#N/A,#N/A,FALSE,"masez (3)";#N/A,#N/A,FALSE,"masez (2)";#N/A,#N/A,FALSE,"GME";#N/A,#N/A,FALSE,"masez"}</definedName>
    <definedName name="______________jy5" localSheetId="0" hidden="1">{#N/A,#N/A,FALSE,"masez (10)";#N/A,#N/A,FALSE,"masez (7)";#N/A,#N/A,FALSE,"masez (6)";#N/A,#N/A,FALSE,"masez (5)";#N/A,#N/A,FALSE,"masez (4)";#N/A,#N/A,FALSE,"masez (3)";#N/A,#N/A,FALSE,"masez (2)";#N/A,#N/A,FALSE,"GME";#N/A,#N/A,FALSE,"masez"}</definedName>
    <definedName name="______________jy5" hidden="1">{#N/A,#N/A,FALSE,"masez (10)";#N/A,#N/A,FALSE,"masez (7)";#N/A,#N/A,FALSE,"masez (6)";#N/A,#N/A,FALSE,"masez (5)";#N/A,#N/A,FALSE,"masez (4)";#N/A,#N/A,FALSE,"masez (3)";#N/A,#N/A,FALSE,"masez (2)";#N/A,#N/A,FALSE,"GME";#N/A,#N/A,FALSE,"masez"}</definedName>
    <definedName name="______________tyl2" localSheetId="5" hidden="1">{#N/A,#N/A,FALSE,"masez (10)";#N/A,#N/A,FALSE,"masez (7)";#N/A,#N/A,FALSE,"masez (6)";#N/A,#N/A,FALSE,"masez (5)";#N/A,#N/A,FALSE,"masez (4)";#N/A,#N/A,FALSE,"masez (3)";#N/A,#N/A,FALSE,"masez (2)";#N/A,#N/A,FALSE,"GME";#N/A,#N/A,FALSE,"masez"}</definedName>
    <definedName name="______________tyl2" localSheetId="0" hidden="1">{#N/A,#N/A,FALSE,"masez (10)";#N/A,#N/A,FALSE,"masez (7)";#N/A,#N/A,FALSE,"masez (6)";#N/A,#N/A,FALSE,"masez (5)";#N/A,#N/A,FALSE,"masez (4)";#N/A,#N/A,FALSE,"masez (3)";#N/A,#N/A,FALSE,"masez (2)";#N/A,#N/A,FALSE,"GME";#N/A,#N/A,FALSE,"masez"}</definedName>
    <definedName name="______________tyl2" hidden="1">{#N/A,#N/A,FALSE,"masez (10)";#N/A,#N/A,FALSE,"masez (7)";#N/A,#N/A,FALSE,"masez (6)";#N/A,#N/A,FALSE,"masez (5)";#N/A,#N/A,FALSE,"masez (4)";#N/A,#N/A,FALSE,"masez (3)";#N/A,#N/A,FALSE,"masez (2)";#N/A,#N/A,FALSE,"GME";#N/A,#N/A,FALSE,"masez"}</definedName>
    <definedName name="______________zx2" localSheetId="5" hidden="1">{#N/A,#N/A,FALSE,"masez (10)";#N/A,#N/A,FALSE,"masez (7)";#N/A,#N/A,FALSE,"masez (6)";#N/A,#N/A,FALSE,"masez (5)";#N/A,#N/A,FALSE,"masez (4)";#N/A,#N/A,FALSE,"masez (3)";#N/A,#N/A,FALSE,"masez (2)";#N/A,#N/A,FALSE,"GME";#N/A,#N/A,FALSE,"masez"}</definedName>
    <definedName name="______________zx2" localSheetId="0" hidden="1">{#N/A,#N/A,FALSE,"masez (10)";#N/A,#N/A,FALSE,"masez (7)";#N/A,#N/A,FALSE,"masez (6)";#N/A,#N/A,FALSE,"masez (5)";#N/A,#N/A,FALSE,"masez (4)";#N/A,#N/A,FALSE,"masez (3)";#N/A,#N/A,FALSE,"masez (2)";#N/A,#N/A,FALSE,"GME";#N/A,#N/A,FALSE,"masez"}</definedName>
    <definedName name="______________zx2" hidden="1">{#N/A,#N/A,FALSE,"masez (10)";#N/A,#N/A,FALSE,"masez (7)";#N/A,#N/A,FALSE,"masez (6)";#N/A,#N/A,FALSE,"masez (5)";#N/A,#N/A,FALSE,"masez (4)";#N/A,#N/A,FALSE,"masez (3)";#N/A,#N/A,FALSE,"masez (2)";#N/A,#N/A,FALSE,"GME";#N/A,#N/A,FALSE,"masez"}</definedName>
    <definedName name="_____________FHE7" localSheetId="5" hidden="1">{#N/A,#N/A,FALSE,"masez (10)";#N/A,#N/A,FALSE,"masez (7)";#N/A,#N/A,FALSE,"masez (6)";#N/A,#N/A,FALSE,"masez (5)";#N/A,#N/A,FALSE,"masez (4)";#N/A,#N/A,FALSE,"masez (3)";#N/A,#N/A,FALSE,"masez (2)";#N/A,#N/A,FALSE,"GME";#N/A,#N/A,FALSE,"masez"}</definedName>
    <definedName name="_____________FHE7" localSheetId="0" hidden="1">{#N/A,#N/A,FALSE,"masez (10)";#N/A,#N/A,FALSE,"masez (7)";#N/A,#N/A,FALSE,"masez (6)";#N/A,#N/A,FALSE,"masez (5)";#N/A,#N/A,FALSE,"masez (4)";#N/A,#N/A,FALSE,"masez (3)";#N/A,#N/A,FALSE,"masez (2)";#N/A,#N/A,FALSE,"GME";#N/A,#N/A,FALSE,"masez"}</definedName>
    <definedName name="_____________FHE7" hidden="1">{#N/A,#N/A,FALSE,"masez (10)";#N/A,#N/A,FALSE,"masez (7)";#N/A,#N/A,FALSE,"masez (6)";#N/A,#N/A,FALSE,"masez (5)";#N/A,#N/A,FALSE,"masez (4)";#N/A,#N/A,FALSE,"masez (3)";#N/A,#N/A,FALSE,"masez (2)";#N/A,#N/A,FALSE,"GME";#N/A,#N/A,FALSE,"masez"}</definedName>
    <definedName name="_____________jy5" localSheetId="5" hidden="1">{#N/A,#N/A,FALSE,"masez (10)";#N/A,#N/A,FALSE,"masez (7)";#N/A,#N/A,FALSE,"masez (6)";#N/A,#N/A,FALSE,"masez (5)";#N/A,#N/A,FALSE,"masez (4)";#N/A,#N/A,FALSE,"masez (3)";#N/A,#N/A,FALSE,"masez (2)";#N/A,#N/A,FALSE,"GME";#N/A,#N/A,FALSE,"masez"}</definedName>
    <definedName name="_____________jy5" localSheetId="0" hidden="1">{#N/A,#N/A,FALSE,"masez (10)";#N/A,#N/A,FALSE,"masez (7)";#N/A,#N/A,FALSE,"masez (6)";#N/A,#N/A,FALSE,"masez (5)";#N/A,#N/A,FALSE,"masez (4)";#N/A,#N/A,FALSE,"masez (3)";#N/A,#N/A,FALSE,"masez (2)";#N/A,#N/A,FALSE,"GME";#N/A,#N/A,FALSE,"masez"}</definedName>
    <definedName name="_____________jy5" hidden="1">{#N/A,#N/A,FALSE,"masez (10)";#N/A,#N/A,FALSE,"masez (7)";#N/A,#N/A,FALSE,"masez (6)";#N/A,#N/A,FALSE,"masez (5)";#N/A,#N/A,FALSE,"masez (4)";#N/A,#N/A,FALSE,"masez (3)";#N/A,#N/A,FALSE,"masez (2)";#N/A,#N/A,FALSE,"GME";#N/A,#N/A,FALSE,"masez"}</definedName>
    <definedName name="_____________tyl2" localSheetId="5" hidden="1">{#N/A,#N/A,FALSE,"masez (10)";#N/A,#N/A,FALSE,"masez (7)";#N/A,#N/A,FALSE,"masez (6)";#N/A,#N/A,FALSE,"masez (5)";#N/A,#N/A,FALSE,"masez (4)";#N/A,#N/A,FALSE,"masez (3)";#N/A,#N/A,FALSE,"masez (2)";#N/A,#N/A,FALSE,"GME";#N/A,#N/A,FALSE,"masez"}</definedName>
    <definedName name="_____________tyl2" localSheetId="0" hidden="1">{#N/A,#N/A,FALSE,"masez (10)";#N/A,#N/A,FALSE,"masez (7)";#N/A,#N/A,FALSE,"masez (6)";#N/A,#N/A,FALSE,"masez (5)";#N/A,#N/A,FALSE,"masez (4)";#N/A,#N/A,FALSE,"masez (3)";#N/A,#N/A,FALSE,"masez (2)";#N/A,#N/A,FALSE,"GME";#N/A,#N/A,FALSE,"masez"}</definedName>
    <definedName name="_____________tyl2" hidden="1">{#N/A,#N/A,FALSE,"masez (10)";#N/A,#N/A,FALSE,"masez (7)";#N/A,#N/A,FALSE,"masez (6)";#N/A,#N/A,FALSE,"masez (5)";#N/A,#N/A,FALSE,"masez (4)";#N/A,#N/A,FALSE,"masez (3)";#N/A,#N/A,FALSE,"masez (2)";#N/A,#N/A,FALSE,"GME";#N/A,#N/A,FALSE,"masez"}</definedName>
    <definedName name="_____________wrn1" localSheetId="5" hidden="1">{#N/A,#N/A,TRUE,"Est. de Fact.";#N/A,#N/A,TRUE,"Capitulo 19";#N/A,#N/A,TRUE,"Proyecto P855"}</definedName>
    <definedName name="_____________wrn1" localSheetId="0" hidden="1">{#N/A,#N/A,TRUE,"Est. de Fact.";#N/A,#N/A,TRUE,"Capitulo 19";#N/A,#N/A,TRUE,"Proyecto P855"}</definedName>
    <definedName name="_____________wrn1" hidden="1">{#N/A,#N/A,TRUE,"Est. de Fact.";#N/A,#N/A,TRUE,"Capitulo 19";#N/A,#N/A,TRUE,"Proyecto P855"}</definedName>
    <definedName name="_____________zx2" localSheetId="5" hidden="1">{#N/A,#N/A,FALSE,"masez (10)";#N/A,#N/A,FALSE,"masez (7)";#N/A,#N/A,FALSE,"masez (6)";#N/A,#N/A,FALSE,"masez (5)";#N/A,#N/A,FALSE,"masez (4)";#N/A,#N/A,FALSE,"masez (3)";#N/A,#N/A,FALSE,"masez (2)";#N/A,#N/A,FALSE,"GME";#N/A,#N/A,FALSE,"masez"}</definedName>
    <definedName name="_____________zx2" localSheetId="0" hidden="1">{#N/A,#N/A,FALSE,"masez (10)";#N/A,#N/A,FALSE,"masez (7)";#N/A,#N/A,FALSE,"masez (6)";#N/A,#N/A,FALSE,"masez (5)";#N/A,#N/A,FALSE,"masez (4)";#N/A,#N/A,FALSE,"masez (3)";#N/A,#N/A,FALSE,"masez (2)";#N/A,#N/A,FALSE,"GME";#N/A,#N/A,FALSE,"masez"}</definedName>
    <definedName name="_____________zx2" hidden="1">{#N/A,#N/A,FALSE,"masez (10)";#N/A,#N/A,FALSE,"masez (7)";#N/A,#N/A,FALSE,"masez (6)";#N/A,#N/A,FALSE,"masez (5)";#N/A,#N/A,FALSE,"masez (4)";#N/A,#N/A,FALSE,"masez (3)";#N/A,#N/A,FALSE,"masez (2)";#N/A,#N/A,FALSE,"GME";#N/A,#N/A,FALSE,"masez"}</definedName>
    <definedName name="____________FHE7" localSheetId="5" hidden="1">{#N/A,#N/A,FALSE,"masez (10)";#N/A,#N/A,FALSE,"masez (7)";#N/A,#N/A,FALSE,"masez (6)";#N/A,#N/A,FALSE,"masez (5)";#N/A,#N/A,FALSE,"masez (4)";#N/A,#N/A,FALSE,"masez (3)";#N/A,#N/A,FALSE,"masez (2)";#N/A,#N/A,FALSE,"GME";#N/A,#N/A,FALSE,"masez"}</definedName>
    <definedName name="____________FHE7" localSheetId="0" hidden="1">{#N/A,#N/A,FALSE,"masez (10)";#N/A,#N/A,FALSE,"masez (7)";#N/A,#N/A,FALSE,"masez (6)";#N/A,#N/A,FALSE,"masez (5)";#N/A,#N/A,FALSE,"masez (4)";#N/A,#N/A,FALSE,"masez (3)";#N/A,#N/A,FALSE,"masez (2)";#N/A,#N/A,FALSE,"GME";#N/A,#N/A,FALSE,"masez"}</definedName>
    <definedName name="____________FHE7" hidden="1">{#N/A,#N/A,FALSE,"masez (10)";#N/A,#N/A,FALSE,"masez (7)";#N/A,#N/A,FALSE,"masez (6)";#N/A,#N/A,FALSE,"masez (5)";#N/A,#N/A,FALSE,"masez (4)";#N/A,#N/A,FALSE,"masez (3)";#N/A,#N/A,FALSE,"masez (2)";#N/A,#N/A,FALSE,"GME";#N/A,#N/A,FALSE,"masez"}</definedName>
    <definedName name="____________jy5" localSheetId="5" hidden="1">{#N/A,#N/A,FALSE,"masez (10)";#N/A,#N/A,FALSE,"masez (7)";#N/A,#N/A,FALSE,"masez (6)";#N/A,#N/A,FALSE,"masez (5)";#N/A,#N/A,FALSE,"masez (4)";#N/A,#N/A,FALSE,"masez (3)";#N/A,#N/A,FALSE,"masez (2)";#N/A,#N/A,FALSE,"GME";#N/A,#N/A,FALSE,"masez"}</definedName>
    <definedName name="____________jy5" localSheetId="0" hidden="1">{#N/A,#N/A,FALSE,"masez (10)";#N/A,#N/A,FALSE,"masez (7)";#N/A,#N/A,FALSE,"masez (6)";#N/A,#N/A,FALSE,"masez (5)";#N/A,#N/A,FALSE,"masez (4)";#N/A,#N/A,FALSE,"masez (3)";#N/A,#N/A,FALSE,"masez (2)";#N/A,#N/A,FALSE,"GME";#N/A,#N/A,FALSE,"masez"}</definedName>
    <definedName name="____________jy5" hidden="1">{#N/A,#N/A,FALSE,"masez (10)";#N/A,#N/A,FALSE,"masez (7)";#N/A,#N/A,FALSE,"masez (6)";#N/A,#N/A,FALSE,"masez (5)";#N/A,#N/A,FALSE,"masez (4)";#N/A,#N/A,FALSE,"masez (3)";#N/A,#N/A,FALSE,"masez (2)";#N/A,#N/A,FALSE,"GME";#N/A,#N/A,FALSE,"masez"}</definedName>
    <definedName name="____________tyl2" localSheetId="5" hidden="1">{#N/A,#N/A,FALSE,"masez (10)";#N/A,#N/A,FALSE,"masez (7)";#N/A,#N/A,FALSE,"masez (6)";#N/A,#N/A,FALSE,"masez (5)";#N/A,#N/A,FALSE,"masez (4)";#N/A,#N/A,FALSE,"masez (3)";#N/A,#N/A,FALSE,"masez (2)";#N/A,#N/A,FALSE,"GME";#N/A,#N/A,FALSE,"masez"}</definedName>
    <definedName name="____________tyl2" localSheetId="0" hidden="1">{#N/A,#N/A,FALSE,"masez (10)";#N/A,#N/A,FALSE,"masez (7)";#N/A,#N/A,FALSE,"masez (6)";#N/A,#N/A,FALSE,"masez (5)";#N/A,#N/A,FALSE,"masez (4)";#N/A,#N/A,FALSE,"masez (3)";#N/A,#N/A,FALSE,"masez (2)";#N/A,#N/A,FALSE,"GME";#N/A,#N/A,FALSE,"masez"}</definedName>
    <definedName name="____________tyl2" hidden="1">{#N/A,#N/A,FALSE,"masez (10)";#N/A,#N/A,FALSE,"masez (7)";#N/A,#N/A,FALSE,"masez (6)";#N/A,#N/A,FALSE,"masez (5)";#N/A,#N/A,FALSE,"masez (4)";#N/A,#N/A,FALSE,"masez (3)";#N/A,#N/A,FALSE,"masez (2)";#N/A,#N/A,FALSE,"GME";#N/A,#N/A,FALSE,"masez"}</definedName>
    <definedName name="____________wrn1" localSheetId="5" hidden="1">{#N/A,#N/A,TRUE,"Est. de Fact.";#N/A,#N/A,TRUE,"Capitulo 19";#N/A,#N/A,TRUE,"Proyecto P855"}</definedName>
    <definedName name="____________wrn1" localSheetId="0" hidden="1">{#N/A,#N/A,TRUE,"Est. de Fact.";#N/A,#N/A,TRUE,"Capitulo 19";#N/A,#N/A,TRUE,"Proyecto P855"}</definedName>
    <definedName name="____________wrn1" hidden="1">{#N/A,#N/A,TRUE,"Est. de Fact.";#N/A,#N/A,TRUE,"Capitulo 19";#N/A,#N/A,TRUE,"Proyecto P855"}</definedName>
    <definedName name="____________zx2" localSheetId="5" hidden="1">{#N/A,#N/A,FALSE,"masez (10)";#N/A,#N/A,FALSE,"masez (7)";#N/A,#N/A,FALSE,"masez (6)";#N/A,#N/A,FALSE,"masez (5)";#N/A,#N/A,FALSE,"masez (4)";#N/A,#N/A,FALSE,"masez (3)";#N/A,#N/A,FALSE,"masez (2)";#N/A,#N/A,FALSE,"GME";#N/A,#N/A,FALSE,"masez"}</definedName>
    <definedName name="____________zx2" localSheetId="0" hidden="1">{#N/A,#N/A,FALSE,"masez (10)";#N/A,#N/A,FALSE,"masez (7)";#N/A,#N/A,FALSE,"masez (6)";#N/A,#N/A,FALSE,"masez (5)";#N/A,#N/A,FALSE,"masez (4)";#N/A,#N/A,FALSE,"masez (3)";#N/A,#N/A,FALSE,"masez (2)";#N/A,#N/A,FALSE,"GME";#N/A,#N/A,FALSE,"masez"}</definedName>
    <definedName name="____________zx2" hidden="1">{#N/A,#N/A,FALSE,"masez (10)";#N/A,#N/A,FALSE,"masez (7)";#N/A,#N/A,FALSE,"masez (6)";#N/A,#N/A,FALSE,"masez (5)";#N/A,#N/A,FALSE,"masez (4)";#N/A,#N/A,FALSE,"masez (3)";#N/A,#N/A,FALSE,"masez (2)";#N/A,#N/A,FALSE,"GME";#N/A,#N/A,FALSE,"masez"}</definedName>
    <definedName name="___________FHE7" localSheetId="5" hidden="1">{#N/A,#N/A,FALSE,"masez (10)";#N/A,#N/A,FALSE,"masez (7)";#N/A,#N/A,FALSE,"masez (6)";#N/A,#N/A,FALSE,"masez (5)";#N/A,#N/A,FALSE,"masez (4)";#N/A,#N/A,FALSE,"masez (3)";#N/A,#N/A,FALSE,"masez (2)";#N/A,#N/A,FALSE,"GME";#N/A,#N/A,FALSE,"masez"}</definedName>
    <definedName name="___________FHE7" localSheetId="0" hidden="1">{#N/A,#N/A,FALSE,"masez (10)";#N/A,#N/A,FALSE,"masez (7)";#N/A,#N/A,FALSE,"masez (6)";#N/A,#N/A,FALSE,"masez (5)";#N/A,#N/A,FALSE,"masez (4)";#N/A,#N/A,FALSE,"masez (3)";#N/A,#N/A,FALSE,"masez (2)";#N/A,#N/A,FALSE,"GME";#N/A,#N/A,FALSE,"masez"}</definedName>
    <definedName name="___________FHE7" hidden="1">{#N/A,#N/A,FALSE,"masez (10)";#N/A,#N/A,FALSE,"masez (7)";#N/A,#N/A,FALSE,"masez (6)";#N/A,#N/A,FALSE,"masez (5)";#N/A,#N/A,FALSE,"masez (4)";#N/A,#N/A,FALSE,"masez (3)";#N/A,#N/A,FALSE,"masez (2)";#N/A,#N/A,FALSE,"GME";#N/A,#N/A,FALSE,"masez"}</definedName>
    <definedName name="___________jy5" localSheetId="5" hidden="1">{#N/A,#N/A,FALSE,"masez (10)";#N/A,#N/A,FALSE,"masez (7)";#N/A,#N/A,FALSE,"masez (6)";#N/A,#N/A,FALSE,"masez (5)";#N/A,#N/A,FALSE,"masez (4)";#N/A,#N/A,FALSE,"masez (3)";#N/A,#N/A,FALSE,"masez (2)";#N/A,#N/A,FALSE,"GME";#N/A,#N/A,FALSE,"masez"}</definedName>
    <definedName name="___________jy5" localSheetId="0" hidden="1">{#N/A,#N/A,FALSE,"masez (10)";#N/A,#N/A,FALSE,"masez (7)";#N/A,#N/A,FALSE,"masez (6)";#N/A,#N/A,FALSE,"masez (5)";#N/A,#N/A,FALSE,"masez (4)";#N/A,#N/A,FALSE,"masez (3)";#N/A,#N/A,FALSE,"masez (2)";#N/A,#N/A,FALSE,"GME";#N/A,#N/A,FALSE,"masez"}</definedName>
    <definedName name="___________jy5" hidden="1">{#N/A,#N/A,FALSE,"masez (10)";#N/A,#N/A,FALSE,"masez (7)";#N/A,#N/A,FALSE,"masez (6)";#N/A,#N/A,FALSE,"masez (5)";#N/A,#N/A,FALSE,"masez (4)";#N/A,#N/A,FALSE,"masez (3)";#N/A,#N/A,FALSE,"masez (2)";#N/A,#N/A,FALSE,"GME";#N/A,#N/A,FALSE,"masez"}</definedName>
    <definedName name="___________r" localSheetId="5" hidden="1">{#N/A,#N/A,FALSE,"masez (10)";#N/A,#N/A,FALSE,"masez (7)";#N/A,#N/A,FALSE,"masez (6)";#N/A,#N/A,FALSE,"masez (5)";#N/A,#N/A,FALSE,"masez (4)";#N/A,#N/A,FALSE,"masez (3)";#N/A,#N/A,FALSE,"masez (2)";#N/A,#N/A,FALSE,"GME";#N/A,#N/A,FALSE,"masez"}</definedName>
    <definedName name="___________r" localSheetId="0" hidden="1">{#N/A,#N/A,FALSE,"masez (10)";#N/A,#N/A,FALSE,"masez (7)";#N/A,#N/A,FALSE,"masez (6)";#N/A,#N/A,FALSE,"masez (5)";#N/A,#N/A,FALSE,"masez (4)";#N/A,#N/A,FALSE,"masez (3)";#N/A,#N/A,FALSE,"masez (2)";#N/A,#N/A,FALSE,"GME";#N/A,#N/A,FALSE,"masez"}</definedName>
    <definedName name="___________r" hidden="1">{#N/A,#N/A,FALSE,"masez (10)";#N/A,#N/A,FALSE,"masez (7)";#N/A,#N/A,FALSE,"masez (6)";#N/A,#N/A,FALSE,"masez (5)";#N/A,#N/A,FALSE,"masez (4)";#N/A,#N/A,FALSE,"masez (3)";#N/A,#N/A,FALSE,"masez (2)";#N/A,#N/A,FALSE,"GME";#N/A,#N/A,FALSE,"masez"}</definedName>
    <definedName name="___________tyl2" localSheetId="5" hidden="1">{#N/A,#N/A,FALSE,"masez (10)";#N/A,#N/A,FALSE,"masez (7)";#N/A,#N/A,FALSE,"masez (6)";#N/A,#N/A,FALSE,"masez (5)";#N/A,#N/A,FALSE,"masez (4)";#N/A,#N/A,FALSE,"masez (3)";#N/A,#N/A,FALSE,"masez (2)";#N/A,#N/A,FALSE,"GME";#N/A,#N/A,FALSE,"masez"}</definedName>
    <definedName name="___________tyl2" localSheetId="0" hidden="1">{#N/A,#N/A,FALSE,"masez (10)";#N/A,#N/A,FALSE,"masez (7)";#N/A,#N/A,FALSE,"masez (6)";#N/A,#N/A,FALSE,"masez (5)";#N/A,#N/A,FALSE,"masez (4)";#N/A,#N/A,FALSE,"masez (3)";#N/A,#N/A,FALSE,"masez (2)";#N/A,#N/A,FALSE,"GME";#N/A,#N/A,FALSE,"masez"}</definedName>
    <definedName name="___________tyl2" hidden="1">{#N/A,#N/A,FALSE,"masez (10)";#N/A,#N/A,FALSE,"masez (7)";#N/A,#N/A,FALSE,"masez (6)";#N/A,#N/A,FALSE,"masez (5)";#N/A,#N/A,FALSE,"masez (4)";#N/A,#N/A,FALSE,"masez (3)";#N/A,#N/A,FALSE,"masez (2)";#N/A,#N/A,FALSE,"GME";#N/A,#N/A,FALSE,"masez"}</definedName>
    <definedName name="___________wrn1" localSheetId="5" hidden="1">{#N/A,#N/A,TRUE,"Est. de Fact.";#N/A,#N/A,TRUE,"Capitulo 19";#N/A,#N/A,TRUE,"Proyecto P855"}</definedName>
    <definedName name="___________wrn1" localSheetId="0" hidden="1">{#N/A,#N/A,TRUE,"Est. de Fact.";#N/A,#N/A,TRUE,"Capitulo 19";#N/A,#N/A,TRUE,"Proyecto P855"}</definedName>
    <definedName name="___________wrn1" hidden="1">{#N/A,#N/A,TRUE,"Est. de Fact.";#N/A,#N/A,TRUE,"Capitulo 19";#N/A,#N/A,TRUE,"Proyecto P855"}</definedName>
    <definedName name="___________zx2" localSheetId="5" hidden="1">{#N/A,#N/A,FALSE,"masez (10)";#N/A,#N/A,FALSE,"masez (7)";#N/A,#N/A,FALSE,"masez (6)";#N/A,#N/A,FALSE,"masez (5)";#N/A,#N/A,FALSE,"masez (4)";#N/A,#N/A,FALSE,"masez (3)";#N/A,#N/A,FALSE,"masez (2)";#N/A,#N/A,FALSE,"GME";#N/A,#N/A,FALSE,"masez"}</definedName>
    <definedName name="___________zx2" localSheetId="0" hidden="1">{#N/A,#N/A,FALSE,"masez (10)";#N/A,#N/A,FALSE,"masez (7)";#N/A,#N/A,FALSE,"masez (6)";#N/A,#N/A,FALSE,"masez (5)";#N/A,#N/A,FALSE,"masez (4)";#N/A,#N/A,FALSE,"masez (3)";#N/A,#N/A,FALSE,"masez (2)";#N/A,#N/A,FALSE,"GME";#N/A,#N/A,FALSE,"masez"}</definedName>
    <definedName name="___________zx2" hidden="1">{#N/A,#N/A,FALSE,"masez (10)";#N/A,#N/A,FALSE,"masez (7)";#N/A,#N/A,FALSE,"masez (6)";#N/A,#N/A,FALSE,"masez (5)";#N/A,#N/A,FALSE,"masez (4)";#N/A,#N/A,FALSE,"masez (3)";#N/A,#N/A,FALSE,"masez (2)";#N/A,#N/A,FALSE,"GME";#N/A,#N/A,FALSE,"masez"}</definedName>
    <definedName name="__________FHE7" localSheetId="5" hidden="1">{#N/A,#N/A,FALSE,"masez (10)";#N/A,#N/A,FALSE,"masez (7)";#N/A,#N/A,FALSE,"masez (6)";#N/A,#N/A,FALSE,"masez (5)";#N/A,#N/A,FALSE,"masez (4)";#N/A,#N/A,FALSE,"masez (3)";#N/A,#N/A,FALSE,"masez (2)";#N/A,#N/A,FALSE,"GME";#N/A,#N/A,FALSE,"masez"}</definedName>
    <definedName name="__________FHE7" localSheetId="0" hidden="1">{#N/A,#N/A,FALSE,"masez (10)";#N/A,#N/A,FALSE,"masez (7)";#N/A,#N/A,FALSE,"masez (6)";#N/A,#N/A,FALSE,"masez (5)";#N/A,#N/A,FALSE,"masez (4)";#N/A,#N/A,FALSE,"masez (3)";#N/A,#N/A,FALSE,"masez (2)";#N/A,#N/A,FALSE,"GME";#N/A,#N/A,FALSE,"masez"}</definedName>
    <definedName name="__________FHE7" hidden="1">{#N/A,#N/A,FALSE,"masez (10)";#N/A,#N/A,FALSE,"masez (7)";#N/A,#N/A,FALSE,"masez (6)";#N/A,#N/A,FALSE,"masez (5)";#N/A,#N/A,FALSE,"masez (4)";#N/A,#N/A,FALSE,"masez (3)";#N/A,#N/A,FALSE,"masez (2)";#N/A,#N/A,FALSE,"GME";#N/A,#N/A,FALSE,"masez"}</definedName>
    <definedName name="__________jy5" localSheetId="5" hidden="1">{#N/A,#N/A,FALSE,"masez (10)";#N/A,#N/A,FALSE,"masez (7)";#N/A,#N/A,FALSE,"masez (6)";#N/A,#N/A,FALSE,"masez (5)";#N/A,#N/A,FALSE,"masez (4)";#N/A,#N/A,FALSE,"masez (3)";#N/A,#N/A,FALSE,"masez (2)";#N/A,#N/A,FALSE,"GME";#N/A,#N/A,FALSE,"masez"}</definedName>
    <definedName name="__________jy5" localSheetId="0" hidden="1">{#N/A,#N/A,FALSE,"masez (10)";#N/A,#N/A,FALSE,"masez (7)";#N/A,#N/A,FALSE,"masez (6)";#N/A,#N/A,FALSE,"masez (5)";#N/A,#N/A,FALSE,"masez (4)";#N/A,#N/A,FALSE,"masez (3)";#N/A,#N/A,FALSE,"masez (2)";#N/A,#N/A,FALSE,"GME";#N/A,#N/A,FALSE,"masez"}</definedName>
    <definedName name="__________jy5" hidden="1">{#N/A,#N/A,FALSE,"masez (10)";#N/A,#N/A,FALSE,"masez (7)";#N/A,#N/A,FALSE,"masez (6)";#N/A,#N/A,FALSE,"masez (5)";#N/A,#N/A,FALSE,"masez (4)";#N/A,#N/A,FALSE,"masez (3)";#N/A,#N/A,FALSE,"masez (2)";#N/A,#N/A,FALSE,"GME";#N/A,#N/A,FALSE,"masez"}</definedName>
    <definedName name="__________r" localSheetId="5" hidden="1">{#N/A,#N/A,FALSE,"masez (10)";#N/A,#N/A,FALSE,"masez (7)";#N/A,#N/A,FALSE,"masez (6)";#N/A,#N/A,FALSE,"masez (5)";#N/A,#N/A,FALSE,"masez (4)";#N/A,#N/A,FALSE,"masez (3)";#N/A,#N/A,FALSE,"masez (2)";#N/A,#N/A,FALSE,"GME";#N/A,#N/A,FALSE,"masez"}</definedName>
    <definedName name="__________r" localSheetId="0" hidden="1">{#N/A,#N/A,FALSE,"masez (10)";#N/A,#N/A,FALSE,"masez (7)";#N/A,#N/A,FALSE,"masez (6)";#N/A,#N/A,FALSE,"masez (5)";#N/A,#N/A,FALSE,"masez (4)";#N/A,#N/A,FALSE,"masez (3)";#N/A,#N/A,FALSE,"masez (2)";#N/A,#N/A,FALSE,"GME";#N/A,#N/A,FALSE,"masez"}</definedName>
    <definedName name="__________r" hidden="1">{#N/A,#N/A,FALSE,"masez (10)";#N/A,#N/A,FALSE,"masez (7)";#N/A,#N/A,FALSE,"masez (6)";#N/A,#N/A,FALSE,"masez (5)";#N/A,#N/A,FALSE,"masez (4)";#N/A,#N/A,FALSE,"masez (3)";#N/A,#N/A,FALSE,"masez (2)";#N/A,#N/A,FALSE,"GME";#N/A,#N/A,FALSE,"masez"}</definedName>
    <definedName name="__________tyl2" localSheetId="5" hidden="1">{#N/A,#N/A,FALSE,"masez (10)";#N/A,#N/A,FALSE,"masez (7)";#N/A,#N/A,FALSE,"masez (6)";#N/A,#N/A,FALSE,"masez (5)";#N/A,#N/A,FALSE,"masez (4)";#N/A,#N/A,FALSE,"masez (3)";#N/A,#N/A,FALSE,"masez (2)";#N/A,#N/A,FALSE,"GME";#N/A,#N/A,FALSE,"masez"}</definedName>
    <definedName name="__________tyl2" localSheetId="0" hidden="1">{#N/A,#N/A,FALSE,"masez (10)";#N/A,#N/A,FALSE,"masez (7)";#N/A,#N/A,FALSE,"masez (6)";#N/A,#N/A,FALSE,"masez (5)";#N/A,#N/A,FALSE,"masez (4)";#N/A,#N/A,FALSE,"masez (3)";#N/A,#N/A,FALSE,"masez (2)";#N/A,#N/A,FALSE,"GME";#N/A,#N/A,FALSE,"masez"}</definedName>
    <definedName name="__________tyl2" hidden="1">{#N/A,#N/A,FALSE,"masez (10)";#N/A,#N/A,FALSE,"masez (7)";#N/A,#N/A,FALSE,"masez (6)";#N/A,#N/A,FALSE,"masez (5)";#N/A,#N/A,FALSE,"masez (4)";#N/A,#N/A,FALSE,"masez (3)";#N/A,#N/A,FALSE,"masez (2)";#N/A,#N/A,FALSE,"GME";#N/A,#N/A,FALSE,"masez"}</definedName>
    <definedName name="__________wrn1" localSheetId="5" hidden="1">{#N/A,#N/A,TRUE,"Est. de Fact.";#N/A,#N/A,TRUE,"Capitulo 19";#N/A,#N/A,TRUE,"Proyecto P855"}</definedName>
    <definedName name="__________wrn1" localSheetId="0" hidden="1">{#N/A,#N/A,TRUE,"Est. de Fact.";#N/A,#N/A,TRUE,"Capitulo 19";#N/A,#N/A,TRUE,"Proyecto P855"}</definedName>
    <definedName name="__________wrn1" hidden="1">{#N/A,#N/A,TRUE,"Est. de Fact.";#N/A,#N/A,TRUE,"Capitulo 19";#N/A,#N/A,TRUE,"Proyecto P855"}</definedName>
    <definedName name="__________zx2" localSheetId="5" hidden="1">{#N/A,#N/A,FALSE,"masez (10)";#N/A,#N/A,FALSE,"masez (7)";#N/A,#N/A,FALSE,"masez (6)";#N/A,#N/A,FALSE,"masez (5)";#N/A,#N/A,FALSE,"masez (4)";#N/A,#N/A,FALSE,"masez (3)";#N/A,#N/A,FALSE,"masez (2)";#N/A,#N/A,FALSE,"GME";#N/A,#N/A,FALSE,"masez"}</definedName>
    <definedName name="__________zx2" localSheetId="0" hidden="1">{#N/A,#N/A,FALSE,"masez (10)";#N/A,#N/A,FALSE,"masez (7)";#N/A,#N/A,FALSE,"masez (6)";#N/A,#N/A,FALSE,"masez (5)";#N/A,#N/A,FALSE,"masez (4)";#N/A,#N/A,FALSE,"masez (3)";#N/A,#N/A,FALSE,"masez (2)";#N/A,#N/A,FALSE,"GME";#N/A,#N/A,FALSE,"masez"}</definedName>
    <definedName name="__________zx2" hidden="1">{#N/A,#N/A,FALSE,"masez (10)";#N/A,#N/A,FALSE,"masez (7)";#N/A,#N/A,FALSE,"masez (6)";#N/A,#N/A,FALSE,"masez (5)";#N/A,#N/A,FALSE,"masez (4)";#N/A,#N/A,FALSE,"masez (3)";#N/A,#N/A,FALSE,"masez (2)";#N/A,#N/A,FALSE,"GME";#N/A,#N/A,FALSE,"masez"}</definedName>
    <definedName name="_________FC" localSheetId="5" hidden="1">{"DETALLE_1996",#N/A,FALSE,"flujo";"DETALLE_1997",#N/A,FALSE,"flujo";"GASTOS_INCURRIDOS_1996",#N/A,FALSE,"flujo";"GASTOS_PROGRAMADOS_PARA_1997",#N/A,FALSE,"flujo";#N/A,#N/A,FALSE,"comparat";#N/A,#N/A,FALSE,"costos";#N/A,#N/A,FALSE,"proyctrol"}</definedName>
    <definedName name="_________FC" localSheetId="0" hidden="1">{"DETALLE_1996",#N/A,FALSE,"flujo";"DETALLE_1997",#N/A,FALSE,"flujo";"GASTOS_INCURRIDOS_1996",#N/A,FALSE,"flujo";"GASTOS_PROGRAMADOS_PARA_1997",#N/A,FALSE,"flujo";#N/A,#N/A,FALSE,"comparat";#N/A,#N/A,FALSE,"costos";#N/A,#N/A,FALSE,"proyctrol"}</definedName>
    <definedName name="_________FC" hidden="1">{"DETALLE_1996",#N/A,FALSE,"flujo";"DETALLE_1997",#N/A,FALSE,"flujo";"GASTOS_INCURRIDOS_1996",#N/A,FALSE,"flujo";"GASTOS_PROGRAMADOS_PARA_1997",#N/A,FALSE,"flujo";#N/A,#N/A,FALSE,"comparat";#N/A,#N/A,FALSE,"costos";#N/A,#N/A,FALSE,"proyctrol"}</definedName>
    <definedName name="_________FHE7" hidden="1">{#N/A,#N/A,FALSE,"masez (10)";#N/A,#N/A,FALSE,"masez (7)";#N/A,#N/A,FALSE,"masez (6)";#N/A,#N/A,FALSE,"masez (5)";#N/A,#N/A,FALSE,"masez (4)";#N/A,#N/A,FALSE,"masez (3)";#N/A,#N/A,FALSE,"masez (2)";#N/A,#N/A,FALSE,"GME";#N/A,#N/A,FALSE,"masez"}</definedName>
    <definedName name="_________jy5" hidden="1">{#N/A,#N/A,FALSE,"masez (10)";#N/A,#N/A,FALSE,"masez (7)";#N/A,#N/A,FALSE,"masez (6)";#N/A,#N/A,FALSE,"masez (5)";#N/A,#N/A,FALSE,"masez (4)";#N/A,#N/A,FALSE,"masez (3)";#N/A,#N/A,FALSE,"masez (2)";#N/A,#N/A,FALSE,"GME";#N/A,#N/A,FALSE,"masez"}</definedName>
    <definedName name="_________r" localSheetId="5" hidden="1">{#N/A,#N/A,FALSE,"masez (10)";#N/A,#N/A,FALSE,"masez (7)";#N/A,#N/A,FALSE,"masez (6)";#N/A,#N/A,FALSE,"masez (5)";#N/A,#N/A,FALSE,"masez (4)";#N/A,#N/A,FALSE,"masez (3)";#N/A,#N/A,FALSE,"masez (2)";#N/A,#N/A,FALSE,"GME";#N/A,#N/A,FALSE,"masez"}</definedName>
    <definedName name="_________r" localSheetId="0" hidden="1">{#N/A,#N/A,FALSE,"masez (10)";#N/A,#N/A,FALSE,"masez (7)";#N/A,#N/A,FALSE,"masez (6)";#N/A,#N/A,FALSE,"masez (5)";#N/A,#N/A,FALSE,"masez (4)";#N/A,#N/A,FALSE,"masez (3)";#N/A,#N/A,FALSE,"masez (2)";#N/A,#N/A,FALSE,"GME";#N/A,#N/A,FALSE,"masez"}</definedName>
    <definedName name="_________r" hidden="1">{#N/A,#N/A,FALSE,"masez (10)";#N/A,#N/A,FALSE,"masez (7)";#N/A,#N/A,FALSE,"masez (6)";#N/A,#N/A,FALSE,"masez (5)";#N/A,#N/A,FALSE,"masez (4)";#N/A,#N/A,FALSE,"masez (3)";#N/A,#N/A,FALSE,"masez (2)";#N/A,#N/A,FALSE,"GME";#N/A,#N/A,FALSE,"masez"}</definedName>
    <definedName name="_________tyl2" hidden="1">{#N/A,#N/A,FALSE,"masez (10)";#N/A,#N/A,FALSE,"masez (7)";#N/A,#N/A,FALSE,"masez (6)";#N/A,#N/A,FALSE,"masez (5)";#N/A,#N/A,FALSE,"masez (4)";#N/A,#N/A,FALSE,"masez (3)";#N/A,#N/A,FALSE,"masez (2)";#N/A,#N/A,FALSE,"GME";#N/A,#N/A,FALSE,"masez"}</definedName>
    <definedName name="_________wrn1" localSheetId="5" hidden="1">{#N/A,#N/A,TRUE,"Est. de Fact.";#N/A,#N/A,TRUE,"Capitulo 19";#N/A,#N/A,TRUE,"Proyecto P855"}</definedName>
    <definedName name="_________wrn1" localSheetId="0" hidden="1">{#N/A,#N/A,TRUE,"Est. de Fact.";#N/A,#N/A,TRUE,"Capitulo 19";#N/A,#N/A,TRUE,"Proyecto P855"}</definedName>
    <definedName name="_________wrn1" hidden="1">{#N/A,#N/A,TRUE,"Est. de Fact.";#N/A,#N/A,TRUE,"Capitulo 19";#N/A,#N/A,TRUE,"Proyecto P855"}</definedName>
    <definedName name="_________zx2" hidden="1">{#N/A,#N/A,FALSE,"masez (10)";#N/A,#N/A,FALSE,"masez (7)";#N/A,#N/A,FALSE,"masez (6)";#N/A,#N/A,FALSE,"masez (5)";#N/A,#N/A,FALSE,"masez (4)";#N/A,#N/A,FALSE,"masez (3)";#N/A,#N/A,FALSE,"masez (2)";#N/A,#N/A,FALSE,"GME";#N/A,#N/A,FALSE,"masez"}</definedName>
    <definedName name="________FHE7" localSheetId="5" hidden="1">{#N/A,#N/A,FALSE,"masez (10)";#N/A,#N/A,FALSE,"masez (7)";#N/A,#N/A,FALSE,"masez (6)";#N/A,#N/A,FALSE,"masez (5)";#N/A,#N/A,FALSE,"masez (4)";#N/A,#N/A,FALSE,"masez (3)";#N/A,#N/A,FALSE,"masez (2)";#N/A,#N/A,FALSE,"GME";#N/A,#N/A,FALSE,"masez"}</definedName>
    <definedName name="________FHE7" localSheetId="0" hidden="1">{#N/A,#N/A,FALSE,"masez (10)";#N/A,#N/A,FALSE,"masez (7)";#N/A,#N/A,FALSE,"masez (6)";#N/A,#N/A,FALSE,"masez (5)";#N/A,#N/A,FALSE,"masez (4)";#N/A,#N/A,FALSE,"masez (3)";#N/A,#N/A,FALSE,"masez (2)";#N/A,#N/A,FALSE,"GME";#N/A,#N/A,FALSE,"masez"}</definedName>
    <definedName name="________FHE7" hidden="1">{#N/A,#N/A,FALSE,"masez (10)";#N/A,#N/A,FALSE,"masez (7)";#N/A,#N/A,FALSE,"masez (6)";#N/A,#N/A,FALSE,"masez (5)";#N/A,#N/A,FALSE,"masez (4)";#N/A,#N/A,FALSE,"masez (3)";#N/A,#N/A,FALSE,"masez (2)";#N/A,#N/A,FALSE,"GME";#N/A,#N/A,FALSE,"masez"}</definedName>
    <definedName name="________gl1" hidden="1">{#N/A,#N/A,FALSE,"Total_OC015";#N/A,#N/A,FALSE,"ADMIN";#N/A,#N/A,FALSE,"PROCES";#N/A,#N/A,FALSE,"mecan";#N/A,#N/A,FALSE,"civil";#N/A,#N/A,FALSE,"CAÑER";#N/A,#N/A,FALSE,"ELEC";#N/A,#N/A,FALSE,"INSTR"}</definedName>
    <definedName name="________jy5" localSheetId="5" hidden="1">{#N/A,#N/A,FALSE,"masez (10)";#N/A,#N/A,FALSE,"masez (7)";#N/A,#N/A,FALSE,"masez (6)";#N/A,#N/A,FALSE,"masez (5)";#N/A,#N/A,FALSE,"masez (4)";#N/A,#N/A,FALSE,"masez (3)";#N/A,#N/A,FALSE,"masez (2)";#N/A,#N/A,FALSE,"GME";#N/A,#N/A,FALSE,"masez"}</definedName>
    <definedName name="________jy5" localSheetId="0" hidden="1">{#N/A,#N/A,FALSE,"masez (10)";#N/A,#N/A,FALSE,"masez (7)";#N/A,#N/A,FALSE,"masez (6)";#N/A,#N/A,FALSE,"masez (5)";#N/A,#N/A,FALSE,"masez (4)";#N/A,#N/A,FALSE,"masez (3)";#N/A,#N/A,FALSE,"masez (2)";#N/A,#N/A,FALSE,"GME";#N/A,#N/A,FALSE,"masez"}</definedName>
    <definedName name="________jy5" hidden="1">{#N/A,#N/A,FALSE,"masez (10)";#N/A,#N/A,FALSE,"masez (7)";#N/A,#N/A,FALSE,"masez (6)";#N/A,#N/A,FALSE,"masez (5)";#N/A,#N/A,FALSE,"masez (4)";#N/A,#N/A,FALSE,"masez (3)";#N/A,#N/A,FALSE,"masez (2)";#N/A,#N/A,FALSE,"GME";#N/A,#N/A,FALSE,"masez"}</definedName>
    <definedName name="________kk1"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______kk2" hidden="1">{"FlujoGastos",#N/A,FALSE,"Base";"FlujoGastos",#N/A,FALSE,"Buzón Tren";"FlujoGastos",#N/A,FALSE,"Buzón Camión";"FlujoGastos",#N/A,FALSE,"LHD Camión";"FlujoGastos",#N/A,FALSE,"Cámara Camión"}</definedName>
    <definedName name="________kk3"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______kk4" hidden="1">{"desarrollo",#N/A,FALSE,"Cámara Camión";"resumen",#N/A,FALSE,"Cámara Camión";"eqprod",#N/A,FALSE,"Cámara Camión"}</definedName>
    <definedName name="________tyl2" localSheetId="5" hidden="1">{#N/A,#N/A,FALSE,"masez (10)";#N/A,#N/A,FALSE,"masez (7)";#N/A,#N/A,FALSE,"masez (6)";#N/A,#N/A,FALSE,"masez (5)";#N/A,#N/A,FALSE,"masez (4)";#N/A,#N/A,FALSE,"masez (3)";#N/A,#N/A,FALSE,"masez (2)";#N/A,#N/A,FALSE,"GME";#N/A,#N/A,FALSE,"masez"}</definedName>
    <definedName name="________tyl2" localSheetId="0" hidden="1">{#N/A,#N/A,FALSE,"masez (10)";#N/A,#N/A,FALSE,"masez (7)";#N/A,#N/A,FALSE,"masez (6)";#N/A,#N/A,FALSE,"masez (5)";#N/A,#N/A,FALSE,"masez (4)";#N/A,#N/A,FALSE,"masez (3)";#N/A,#N/A,FALSE,"masez (2)";#N/A,#N/A,FALSE,"GME";#N/A,#N/A,FALSE,"masez"}</definedName>
    <definedName name="________tyl2" hidden="1">{#N/A,#N/A,FALSE,"masez (10)";#N/A,#N/A,FALSE,"masez (7)";#N/A,#N/A,FALSE,"masez (6)";#N/A,#N/A,FALSE,"masez (5)";#N/A,#N/A,FALSE,"masez (4)";#N/A,#N/A,FALSE,"masez (3)";#N/A,#N/A,FALSE,"masez (2)";#N/A,#N/A,FALSE,"GME";#N/A,#N/A,FALSE,"masez"}</definedName>
    <definedName name="________wrn1" hidden="1">{#N/A,#N/A,TRUE,"Est. de Fact.";#N/A,#N/A,TRUE,"Capitulo 19";#N/A,#N/A,TRUE,"Proyecto P855"}</definedName>
    <definedName name="________X2" hidden="1">{#N/A,#N/A,FALSE,"TEC-01";#N/A,#N/A,FALSE,"TEC - 02";#N/A,#N/A,FALSE,"TEC - 03";#N/A,#N/A,FALSE,"TEC - 04";#N/A,#N/A,FALSE,"TEC-07";#N/A,#N/A,FALSE,"TEC-08";#N/A,#N/A,FALSE,"TEC - 09A";#N/A,#N/A,FALSE,"TEC - 09B";#N/A,#N/A,FALSE,"TEC - 09C";#N/A,#N/A,FALSE,"TEC - 10";#N/A,#N/A,FALSE,"TEC-11"}</definedName>
    <definedName name="________zx2" localSheetId="5" hidden="1">{#N/A,#N/A,FALSE,"masez (10)";#N/A,#N/A,FALSE,"masez (7)";#N/A,#N/A,FALSE,"masez (6)";#N/A,#N/A,FALSE,"masez (5)";#N/A,#N/A,FALSE,"masez (4)";#N/A,#N/A,FALSE,"masez (3)";#N/A,#N/A,FALSE,"masez (2)";#N/A,#N/A,FALSE,"GME";#N/A,#N/A,FALSE,"masez"}</definedName>
    <definedName name="________zx2" localSheetId="0" hidden="1">{#N/A,#N/A,FALSE,"masez (10)";#N/A,#N/A,FALSE,"masez (7)";#N/A,#N/A,FALSE,"masez (6)";#N/A,#N/A,FALSE,"masez (5)";#N/A,#N/A,FALSE,"masez (4)";#N/A,#N/A,FALSE,"masez (3)";#N/A,#N/A,FALSE,"masez (2)";#N/A,#N/A,FALSE,"GME";#N/A,#N/A,FALSE,"masez"}</definedName>
    <definedName name="________zx2" hidden="1">{#N/A,#N/A,FALSE,"masez (10)";#N/A,#N/A,FALSE,"masez (7)";#N/A,#N/A,FALSE,"masez (6)";#N/A,#N/A,FALSE,"masez (5)";#N/A,#N/A,FALSE,"masez (4)";#N/A,#N/A,FALSE,"masez (3)";#N/A,#N/A,FALSE,"masez (2)";#N/A,#N/A,FALSE,"GME";#N/A,#N/A,FALSE,"masez"}</definedName>
    <definedName name="_______FC" localSheetId="5" hidden="1">{"DETALLE_1996",#N/A,FALSE,"flujo";"DETALLE_1997",#N/A,FALSE,"flujo";"GASTOS_INCURRIDOS_1996",#N/A,FALSE,"flujo";"GASTOS_PROGRAMADOS_PARA_1997",#N/A,FALSE,"flujo";#N/A,#N/A,FALSE,"comparat";#N/A,#N/A,FALSE,"costos";#N/A,#N/A,FALSE,"proyctrol"}</definedName>
    <definedName name="_______FC" localSheetId="0" hidden="1">{"DETALLE_1996",#N/A,FALSE,"flujo";"DETALLE_1997",#N/A,FALSE,"flujo";"GASTOS_INCURRIDOS_1996",#N/A,FALSE,"flujo";"GASTOS_PROGRAMADOS_PARA_1997",#N/A,FALSE,"flujo";#N/A,#N/A,FALSE,"comparat";#N/A,#N/A,FALSE,"costos";#N/A,#N/A,FALSE,"proyctrol"}</definedName>
    <definedName name="_______FC" hidden="1">{"DETALLE_1996",#N/A,FALSE,"flujo";"DETALLE_1997",#N/A,FALSE,"flujo";"GASTOS_INCURRIDOS_1996",#N/A,FALSE,"flujo";"GASTOS_PROGRAMADOS_PARA_1997",#N/A,FALSE,"flujo";#N/A,#N/A,FALSE,"comparat";#N/A,#N/A,FALSE,"costos";#N/A,#N/A,FALSE,"proyctrol"}</definedName>
    <definedName name="_______FHE7" localSheetId="5" hidden="1">{#N/A,#N/A,FALSE,"masez (10)";#N/A,#N/A,FALSE,"masez (7)";#N/A,#N/A,FALSE,"masez (6)";#N/A,#N/A,FALSE,"masez (5)";#N/A,#N/A,FALSE,"masez (4)";#N/A,#N/A,FALSE,"masez (3)";#N/A,#N/A,FALSE,"masez (2)";#N/A,#N/A,FALSE,"GME";#N/A,#N/A,FALSE,"masez"}</definedName>
    <definedName name="_______FHE7" localSheetId="0" hidden="1">{#N/A,#N/A,FALSE,"masez (10)";#N/A,#N/A,FALSE,"masez (7)";#N/A,#N/A,FALSE,"masez (6)";#N/A,#N/A,FALSE,"masez (5)";#N/A,#N/A,FALSE,"masez (4)";#N/A,#N/A,FALSE,"masez (3)";#N/A,#N/A,FALSE,"masez (2)";#N/A,#N/A,FALSE,"GME";#N/A,#N/A,FALSE,"masez"}</definedName>
    <definedName name="_______FHE7" hidden="1">{#N/A,#N/A,FALSE,"masez (10)";#N/A,#N/A,FALSE,"masez (7)";#N/A,#N/A,FALSE,"masez (6)";#N/A,#N/A,FALSE,"masez (5)";#N/A,#N/A,FALSE,"masez (4)";#N/A,#N/A,FALSE,"masez (3)";#N/A,#N/A,FALSE,"masez (2)";#N/A,#N/A,FALSE,"GME";#N/A,#N/A,FALSE,"masez"}</definedName>
    <definedName name="_______gl1" localSheetId="5" hidden="1">{#N/A,#N/A,FALSE,"Total_OC015";#N/A,#N/A,FALSE,"ADMIN";#N/A,#N/A,FALSE,"PROCES";#N/A,#N/A,FALSE,"mecan";#N/A,#N/A,FALSE,"civil";#N/A,#N/A,FALSE,"CAÑER";#N/A,#N/A,FALSE,"ELEC";#N/A,#N/A,FALSE,"INSTR"}</definedName>
    <definedName name="_______gl1" localSheetId="0" hidden="1">{#N/A,#N/A,FALSE,"Total_OC015";#N/A,#N/A,FALSE,"ADMIN";#N/A,#N/A,FALSE,"PROCES";#N/A,#N/A,FALSE,"mecan";#N/A,#N/A,FALSE,"civil";#N/A,#N/A,FALSE,"CAÑER";#N/A,#N/A,FALSE,"ELEC";#N/A,#N/A,FALSE,"INSTR"}</definedName>
    <definedName name="_______gl1" hidden="1">{#N/A,#N/A,FALSE,"Total_OC015";#N/A,#N/A,FALSE,"ADMIN";#N/A,#N/A,FALSE,"PROCES";#N/A,#N/A,FALSE,"mecan";#N/A,#N/A,FALSE,"civil";#N/A,#N/A,FALSE,"CAÑER";#N/A,#N/A,FALSE,"ELEC";#N/A,#N/A,FALSE,"INSTR"}</definedName>
    <definedName name="_______jy5" localSheetId="5" hidden="1">{#N/A,#N/A,FALSE,"masez (10)";#N/A,#N/A,FALSE,"masez (7)";#N/A,#N/A,FALSE,"masez (6)";#N/A,#N/A,FALSE,"masez (5)";#N/A,#N/A,FALSE,"masez (4)";#N/A,#N/A,FALSE,"masez (3)";#N/A,#N/A,FALSE,"masez (2)";#N/A,#N/A,FALSE,"GME";#N/A,#N/A,FALSE,"masez"}</definedName>
    <definedName name="_______jy5" localSheetId="0" hidden="1">{#N/A,#N/A,FALSE,"masez (10)";#N/A,#N/A,FALSE,"masez (7)";#N/A,#N/A,FALSE,"masez (6)";#N/A,#N/A,FALSE,"masez (5)";#N/A,#N/A,FALSE,"masez (4)";#N/A,#N/A,FALSE,"masez (3)";#N/A,#N/A,FALSE,"masez (2)";#N/A,#N/A,FALSE,"GME";#N/A,#N/A,FALSE,"masez"}</definedName>
    <definedName name="_______jy5" hidden="1">{#N/A,#N/A,FALSE,"masez (10)";#N/A,#N/A,FALSE,"masez (7)";#N/A,#N/A,FALSE,"masez (6)";#N/A,#N/A,FALSE,"masez (5)";#N/A,#N/A,FALSE,"masez (4)";#N/A,#N/A,FALSE,"masez (3)";#N/A,#N/A,FALSE,"masez (2)";#N/A,#N/A,FALSE,"GME";#N/A,#N/A,FALSE,"masez"}</definedName>
    <definedName name="_______kk1"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_____kk2" hidden="1">{"FlujoGastos",#N/A,FALSE,"Base";"FlujoGastos",#N/A,FALSE,"Buzón Tren";"FlujoGastos",#N/A,FALSE,"Buzón Camión";"FlujoGastos",#N/A,FALSE,"LHD Camión";"FlujoGastos",#N/A,FALSE,"Cámara Camión"}</definedName>
    <definedName name="_______kk3"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_____kk4" hidden="1">{"desarrollo",#N/A,FALSE,"Cámara Camión";"resumen",#N/A,FALSE,"Cámara Camión";"eqprod",#N/A,FALSE,"Cámara Camión"}</definedName>
    <definedName name="_______r" localSheetId="5" hidden="1">{#N/A,#N/A,FALSE,"masez (10)";#N/A,#N/A,FALSE,"masez (7)";#N/A,#N/A,FALSE,"masez (6)";#N/A,#N/A,FALSE,"masez (5)";#N/A,#N/A,FALSE,"masez (4)";#N/A,#N/A,FALSE,"masez (3)";#N/A,#N/A,FALSE,"masez (2)";#N/A,#N/A,FALSE,"GME";#N/A,#N/A,FALSE,"masez"}</definedName>
    <definedName name="_______r" localSheetId="0" hidden="1">{#N/A,#N/A,FALSE,"masez (10)";#N/A,#N/A,FALSE,"masez (7)";#N/A,#N/A,FALSE,"masez (6)";#N/A,#N/A,FALSE,"masez (5)";#N/A,#N/A,FALSE,"masez (4)";#N/A,#N/A,FALSE,"masez (3)";#N/A,#N/A,FALSE,"masez (2)";#N/A,#N/A,FALSE,"GME";#N/A,#N/A,FALSE,"masez"}</definedName>
    <definedName name="_______r" hidden="1">{#N/A,#N/A,FALSE,"masez (10)";#N/A,#N/A,FALSE,"masez (7)";#N/A,#N/A,FALSE,"masez (6)";#N/A,#N/A,FALSE,"masez (5)";#N/A,#N/A,FALSE,"masez (4)";#N/A,#N/A,FALSE,"masez (3)";#N/A,#N/A,FALSE,"masez (2)";#N/A,#N/A,FALSE,"GME";#N/A,#N/A,FALSE,"masez"}</definedName>
    <definedName name="_______tyl2" localSheetId="5" hidden="1">{#N/A,#N/A,FALSE,"masez (10)";#N/A,#N/A,FALSE,"masez (7)";#N/A,#N/A,FALSE,"masez (6)";#N/A,#N/A,FALSE,"masez (5)";#N/A,#N/A,FALSE,"masez (4)";#N/A,#N/A,FALSE,"masez (3)";#N/A,#N/A,FALSE,"masez (2)";#N/A,#N/A,FALSE,"GME";#N/A,#N/A,FALSE,"masez"}</definedName>
    <definedName name="_______tyl2" localSheetId="0" hidden="1">{#N/A,#N/A,FALSE,"masez (10)";#N/A,#N/A,FALSE,"masez (7)";#N/A,#N/A,FALSE,"masez (6)";#N/A,#N/A,FALSE,"masez (5)";#N/A,#N/A,FALSE,"masez (4)";#N/A,#N/A,FALSE,"masez (3)";#N/A,#N/A,FALSE,"masez (2)";#N/A,#N/A,FALSE,"GME";#N/A,#N/A,FALSE,"masez"}</definedName>
    <definedName name="_______tyl2" hidden="1">{#N/A,#N/A,FALSE,"masez (10)";#N/A,#N/A,FALSE,"masez (7)";#N/A,#N/A,FALSE,"masez (6)";#N/A,#N/A,FALSE,"masez (5)";#N/A,#N/A,FALSE,"masez (4)";#N/A,#N/A,FALSE,"masez (3)";#N/A,#N/A,FALSE,"masez (2)";#N/A,#N/A,FALSE,"GME";#N/A,#N/A,FALSE,"masez"}</definedName>
    <definedName name="_______wrn1" localSheetId="5" hidden="1">{#N/A,#N/A,TRUE,"Est. de Fact.";#N/A,#N/A,TRUE,"Capitulo 19";#N/A,#N/A,TRUE,"Proyecto P855"}</definedName>
    <definedName name="_______wrn1" localSheetId="0" hidden="1">{#N/A,#N/A,TRUE,"Est. de Fact.";#N/A,#N/A,TRUE,"Capitulo 19";#N/A,#N/A,TRUE,"Proyecto P855"}</definedName>
    <definedName name="_______wrn1" hidden="1">{#N/A,#N/A,TRUE,"Est. de Fact.";#N/A,#N/A,TRUE,"Capitulo 19";#N/A,#N/A,TRUE,"Proyecto P855"}</definedName>
    <definedName name="_______X2" hidden="1">{#N/A,#N/A,FALSE,"TEC-01";#N/A,#N/A,FALSE,"TEC - 02";#N/A,#N/A,FALSE,"TEC - 03";#N/A,#N/A,FALSE,"TEC - 04";#N/A,#N/A,FALSE,"TEC-07";#N/A,#N/A,FALSE,"TEC-08";#N/A,#N/A,FALSE,"TEC - 09A";#N/A,#N/A,FALSE,"TEC - 09B";#N/A,#N/A,FALSE,"TEC - 09C";#N/A,#N/A,FALSE,"TEC - 10";#N/A,#N/A,FALSE,"TEC-11"}</definedName>
    <definedName name="_______zx2" localSheetId="5" hidden="1">{#N/A,#N/A,FALSE,"masez (10)";#N/A,#N/A,FALSE,"masez (7)";#N/A,#N/A,FALSE,"masez (6)";#N/A,#N/A,FALSE,"masez (5)";#N/A,#N/A,FALSE,"masez (4)";#N/A,#N/A,FALSE,"masez (3)";#N/A,#N/A,FALSE,"masez (2)";#N/A,#N/A,FALSE,"GME";#N/A,#N/A,FALSE,"masez"}</definedName>
    <definedName name="_______zx2" localSheetId="0" hidden="1">{#N/A,#N/A,FALSE,"masez (10)";#N/A,#N/A,FALSE,"masez (7)";#N/A,#N/A,FALSE,"masez (6)";#N/A,#N/A,FALSE,"masez (5)";#N/A,#N/A,FALSE,"masez (4)";#N/A,#N/A,FALSE,"masez (3)";#N/A,#N/A,FALSE,"masez (2)";#N/A,#N/A,FALSE,"GME";#N/A,#N/A,FALSE,"masez"}</definedName>
    <definedName name="_______zx2" hidden="1">{#N/A,#N/A,FALSE,"masez (10)";#N/A,#N/A,FALSE,"masez (7)";#N/A,#N/A,FALSE,"masez (6)";#N/A,#N/A,FALSE,"masez (5)";#N/A,#N/A,FALSE,"masez (4)";#N/A,#N/A,FALSE,"masez (3)";#N/A,#N/A,FALSE,"masez (2)";#N/A,#N/A,FALSE,"GME";#N/A,#N/A,FALSE,"masez"}</definedName>
    <definedName name="______F" localSheetId="5" hidden="1">{#N/A,#N/A,FALSE,"Total_OC015";#N/A,#N/A,FALSE,"ADMIN";#N/A,#N/A,FALSE,"PROCES";#N/A,#N/A,FALSE,"mecan";#N/A,#N/A,FALSE,"civil";#N/A,#N/A,FALSE,"CAÑER";#N/A,#N/A,FALSE,"ELEC";#N/A,#N/A,FALSE,"INSTR"}</definedName>
    <definedName name="______F" localSheetId="0" hidden="1">{#N/A,#N/A,FALSE,"Total_OC015";#N/A,#N/A,FALSE,"ADMIN";#N/A,#N/A,FALSE,"PROCES";#N/A,#N/A,FALSE,"mecan";#N/A,#N/A,FALSE,"civil";#N/A,#N/A,FALSE,"CAÑER";#N/A,#N/A,FALSE,"ELEC";#N/A,#N/A,FALSE,"INSTR"}</definedName>
    <definedName name="______F" hidden="1">{#N/A,#N/A,FALSE,"Total_OC015";#N/A,#N/A,FALSE,"ADMIN";#N/A,#N/A,FALSE,"PROCES";#N/A,#N/A,FALSE,"mecan";#N/A,#N/A,FALSE,"civil";#N/A,#N/A,FALSE,"CAÑER";#N/A,#N/A,FALSE,"ELEC";#N/A,#N/A,FALSE,"INSTR"}</definedName>
    <definedName name="______FC" localSheetId="5" hidden="1">{"DETALLE_1996",#N/A,FALSE,"flujo";"DETALLE_1997",#N/A,FALSE,"flujo";"GASTOS_INCURRIDOS_1996",#N/A,FALSE,"flujo";"GASTOS_PROGRAMADOS_PARA_1997",#N/A,FALSE,"flujo";#N/A,#N/A,FALSE,"comparat";#N/A,#N/A,FALSE,"costos";#N/A,#N/A,FALSE,"proyctrol"}</definedName>
    <definedName name="______FC" localSheetId="0" hidden="1">{"DETALLE_1996",#N/A,FALSE,"flujo";"DETALLE_1997",#N/A,FALSE,"flujo";"GASTOS_INCURRIDOS_1996",#N/A,FALSE,"flujo";"GASTOS_PROGRAMADOS_PARA_1997",#N/A,FALSE,"flujo";#N/A,#N/A,FALSE,"comparat";#N/A,#N/A,FALSE,"costos";#N/A,#N/A,FALSE,"proyctrol"}</definedName>
    <definedName name="______FC" hidden="1">{"DETALLE_1996",#N/A,FALSE,"flujo";"DETALLE_1997",#N/A,FALSE,"flujo";"GASTOS_INCURRIDOS_1996",#N/A,FALSE,"flujo";"GASTOS_PROGRAMADOS_PARA_1997",#N/A,FALSE,"flujo";#N/A,#N/A,FALSE,"comparat";#N/A,#N/A,FALSE,"costos";#N/A,#N/A,FALSE,"proyctrol"}</definedName>
    <definedName name="______FHE7" localSheetId="5" hidden="1">{#N/A,#N/A,FALSE,"masez (10)";#N/A,#N/A,FALSE,"masez (7)";#N/A,#N/A,FALSE,"masez (6)";#N/A,#N/A,FALSE,"masez (5)";#N/A,#N/A,FALSE,"masez (4)";#N/A,#N/A,FALSE,"masez (3)";#N/A,#N/A,FALSE,"masez (2)";#N/A,#N/A,FALSE,"GME";#N/A,#N/A,FALSE,"masez"}</definedName>
    <definedName name="______FHE7" localSheetId="0" hidden="1">{#N/A,#N/A,FALSE,"masez (10)";#N/A,#N/A,FALSE,"masez (7)";#N/A,#N/A,FALSE,"masez (6)";#N/A,#N/A,FALSE,"masez (5)";#N/A,#N/A,FALSE,"masez (4)";#N/A,#N/A,FALSE,"masez (3)";#N/A,#N/A,FALSE,"masez (2)";#N/A,#N/A,FALSE,"GME";#N/A,#N/A,FALSE,"masez"}</definedName>
    <definedName name="______FHE7" hidden="1">{#N/A,#N/A,FALSE,"masez (10)";#N/A,#N/A,FALSE,"masez (7)";#N/A,#N/A,FALSE,"masez (6)";#N/A,#N/A,FALSE,"masez (5)";#N/A,#N/A,FALSE,"masez (4)";#N/A,#N/A,FALSE,"masez (3)";#N/A,#N/A,FALSE,"masez (2)";#N/A,#N/A,FALSE,"GME";#N/A,#N/A,FALSE,"masez"}</definedName>
    <definedName name="______gl1" localSheetId="5" hidden="1">{#N/A,#N/A,FALSE,"Total_OC015";#N/A,#N/A,FALSE,"ADMIN";#N/A,#N/A,FALSE,"PROCES";#N/A,#N/A,FALSE,"mecan";#N/A,#N/A,FALSE,"civil";#N/A,#N/A,FALSE,"CAÑER";#N/A,#N/A,FALSE,"ELEC";#N/A,#N/A,FALSE,"INSTR"}</definedName>
    <definedName name="______gl1" localSheetId="0" hidden="1">{#N/A,#N/A,FALSE,"Total_OC015";#N/A,#N/A,FALSE,"ADMIN";#N/A,#N/A,FALSE,"PROCES";#N/A,#N/A,FALSE,"mecan";#N/A,#N/A,FALSE,"civil";#N/A,#N/A,FALSE,"CAÑER";#N/A,#N/A,FALSE,"ELEC";#N/A,#N/A,FALSE,"INSTR"}</definedName>
    <definedName name="______gl1" hidden="1">{#N/A,#N/A,FALSE,"Total_OC015";#N/A,#N/A,FALSE,"ADMIN";#N/A,#N/A,FALSE,"PROCES";#N/A,#N/A,FALSE,"mecan";#N/A,#N/A,FALSE,"civil";#N/A,#N/A,FALSE,"CAÑER";#N/A,#N/A,FALSE,"ELEC";#N/A,#N/A,FALSE,"INSTR"}</definedName>
    <definedName name="______jy5" localSheetId="5" hidden="1">{#N/A,#N/A,FALSE,"masez (10)";#N/A,#N/A,FALSE,"masez (7)";#N/A,#N/A,FALSE,"masez (6)";#N/A,#N/A,FALSE,"masez (5)";#N/A,#N/A,FALSE,"masez (4)";#N/A,#N/A,FALSE,"masez (3)";#N/A,#N/A,FALSE,"masez (2)";#N/A,#N/A,FALSE,"GME";#N/A,#N/A,FALSE,"masez"}</definedName>
    <definedName name="______jy5" localSheetId="0" hidden="1">{#N/A,#N/A,FALSE,"masez (10)";#N/A,#N/A,FALSE,"masez (7)";#N/A,#N/A,FALSE,"masez (6)";#N/A,#N/A,FALSE,"masez (5)";#N/A,#N/A,FALSE,"masez (4)";#N/A,#N/A,FALSE,"masez (3)";#N/A,#N/A,FALSE,"masez (2)";#N/A,#N/A,FALSE,"GME";#N/A,#N/A,FALSE,"masez"}</definedName>
    <definedName name="______jy5" hidden="1">{#N/A,#N/A,FALSE,"masez (10)";#N/A,#N/A,FALSE,"masez (7)";#N/A,#N/A,FALSE,"masez (6)";#N/A,#N/A,FALSE,"masez (5)";#N/A,#N/A,FALSE,"masez (4)";#N/A,#N/A,FALSE,"masez (3)";#N/A,#N/A,FALSE,"masez (2)";#N/A,#N/A,FALSE,"GME";#N/A,#N/A,FALSE,"masez"}</definedName>
    <definedName name="______kk1"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____kk2" hidden="1">{"FlujoGastos",#N/A,FALSE,"Base";"FlujoGastos",#N/A,FALSE,"Buzón Tren";"FlujoGastos",#N/A,FALSE,"Buzón Camión";"FlujoGastos",#N/A,FALSE,"LHD Camión";"FlujoGastos",#N/A,FALSE,"Cámara Camión"}</definedName>
    <definedName name="______kk3"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____kk4" hidden="1">{"desarrollo",#N/A,FALSE,"Cámara Camión";"resumen",#N/A,FALSE,"Cámara Camión";"eqprod",#N/A,FALSE,"Cámara Camión"}</definedName>
    <definedName name="______r" localSheetId="5" hidden="1">{#N/A,#N/A,FALSE,"Total_OC015";#N/A,#N/A,FALSE,"ADMIN";#N/A,#N/A,FALSE,"PROCES";#N/A,#N/A,FALSE,"mecan";#N/A,#N/A,FALSE,"civil";#N/A,#N/A,FALSE,"CAÑER";#N/A,#N/A,FALSE,"ELEC";#N/A,#N/A,FALSE,"INSTR"}</definedName>
    <definedName name="______r" localSheetId="0" hidden="1">{#N/A,#N/A,FALSE,"Total_OC015";#N/A,#N/A,FALSE,"ADMIN";#N/A,#N/A,FALSE,"PROCES";#N/A,#N/A,FALSE,"mecan";#N/A,#N/A,FALSE,"civil";#N/A,#N/A,FALSE,"CAÑER";#N/A,#N/A,FALSE,"ELEC";#N/A,#N/A,FALSE,"INSTR"}</definedName>
    <definedName name="______r" hidden="1">{#N/A,#N/A,FALSE,"Total_OC015";#N/A,#N/A,FALSE,"ADMIN";#N/A,#N/A,FALSE,"PROCES";#N/A,#N/A,FALSE,"mecan";#N/A,#N/A,FALSE,"civil";#N/A,#N/A,FALSE,"CAÑER";#N/A,#N/A,FALSE,"ELEC";#N/A,#N/A,FALSE,"INSTR"}</definedName>
    <definedName name="______tyl2" localSheetId="5" hidden="1">{#N/A,#N/A,FALSE,"masez (10)";#N/A,#N/A,FALSE,"masez (7)";#N/A,#N/A,FALSE,"masez (6)";#N/A,#N/A,FALSE,"masez (5)";#N/A,#N/A,FALSE,"masez (4)";#N/A,#N/A,FALSE,"masez (3)";#N/A,#N/A,FALSE,"masez (2)";#N/A,#N/A,FALSE,"GME";#N/A,#N/A,FALSE,"masez"}</definedName>
    <definedName name="______tyl2" localSheetId="0" hidden="1">{#N/A,#N/A,FALSE,"masez (10)";#N/A,#N/A,FALSE,"masez (7)";#N/A,#N/A,FALSE,"masez (6)";#N/A,#N/A,FALSE,"masez (5)";#N/A,#N/A,FALSE,"masez (4)";#N/A,#N/A,FALSE,"masez (3)";#N/A,#N/A,FALSE,"masez (2)";#N/A,#N/A,FALSE,"GME";#N/A,#N/A,FALSE,"masez"}</definedName>
    <definedName name="______tyl2" hidden="1">{#N/A,#N/A,FALSE,"masez (10)";#N/A,#N/A,FALSE,"masez (7)";#N/A,#N/A,FALSE,"masez (6)";#N/A,#N/A,FALSE,"masez (5)";#N/A,#N/A,FALSE,"masez (4)";#N/A,#N/A,FALSE,"masez (3)";#N/A,#N/A,FALSE,"masez (2)";#N/A,#N/A,FALSE,"GME";#N/A,#N/A,FALSE,"masez"}</definedName>
    <definedName name="______wq12" localSheetId="5" hidden="1">{#N/A,#N/A,FALSE,"Total_OC015";#N/A,#N/A,FALSE,"ADMIN";#N/A,#N/A,FALSE,"PROCES";#N/A,#N/A,FALSE,"mecan";#N/A,#N/A,FALSE,"civil";#N/A,#N/A,FALSE,"CAÑER";#N/A,#N/A,FALSE,"ELEC";#N/A,#N/A,FALSE,"INSTR"}</definedName>
    <definedName name="______wq12" localSheetId="0" hidden="1">{#N/A,#N/A,FALSE,"Total_OC015";#N/A,#N/A,FALSE,"ADMIN";#N/A,#N/A,FALSE,"PROCES";#N/A,#N/A,FALSE,"mecan";#N/A,#N/A,FALSE,"civil";#N/A,#N/A,FALSE,"CAÑER";#N/A,#N/A,FALSE,"ELEC";#N/A,#N/A,FALSE,"INSTR"}</definedName>
    <definedName name="______wq12" hidden="1">{#N/A,#N/A,FALSE,"Total_OC015";#N/A,#N/A,FALSE,"ADMIN";#N/A,#N/A,FALSE,"PROCES";#N/A,#N/A,FALSE,"mecan";#N/A,#N/A,FALSE,"civil";#N/A,#N/A,FALSE,"CAÑER";#N/A,#N/A,FALSE,"ELEC";#N/A,#N/A,FALSE,"INSTR"}</definedName>
    <definedName name="______wrn1" localSheetId="5" hidden="1">{#N/A,#N/A,TRUE,"Est. de Fact.";#N/A,#N/A,TRUE,"Capitulo 19";#N/A,#N/A,TRUE,"Proyecto P855"}</definedName>
    <definedName name="______wrn1" localSheetId="0" hidden="1">{#N/A,#N/A,TRUE,"Est. de Fact.";#N/A,#N/A,TRUE,"Capitulo 19";#N/A,#N/A,TRUE,"Proyecto P855"}</definedName>
    <definedName name="______wrn1" hidden="1">{#N/A,#N/A,TRUE,"Est. de Fact.";#N/A,#N/A,TRUE,"Capitulo 19";#N/A,#N/A,TRUE,"Proyecto P855"}</definedName>
    <definedName name="______X2" hidden="1">{#N/A,#N/A,FALSE,"TEC-01";#N/A,#N/A,FALSE,"TEC - 02";#N/A,#N/A,FALSE,"TEC - 03";#N/A,#N/A,FALSE,"TEC - 04";#N/A,#N/A,FALSE,"TEC-07";#N/A,#N/A,FALSE,"TEC-08";#N/A,#N/A,FALSE,"TEC - 09A";#N/A,#N/A,FALSE,"TEC - 09B";#N/A,#N/A,FALSE,"TEC - 09C";#N/A,#N/A,FALSE,"TEC - 10";#N/A,#N/A,FALSE,"TEC-11"}</definedName>
    <definedName name="______zx2" localSheetId="5" hidden="1">{#N/A,#N/A,FALSE,"masez (10)";#N/A,#N/A,FALSE,"masez (7)";#N/A,#N/A,FALSE,"masez (6)";#N/A,#N/A,FALSE,"masez (5)";#N/A,#N/A,FALSE,"masez (4)";#N/A,#N/A,FALSE,"masez (3)";#N/A,#N/A,FALSE,"masez (2)";#N/A,#N/A,FALSE,"GME";#N/A,#N/A,FALSE,"masez"}</definedName>
    <definedName name="______zx2" localSheetId="0" hidden="1">{#N/A,#N/A,FALSE,"masez (10)";#N/A,#N/A,FALSE,"masez (7)";#N/A,#N/A,FALSE,"masez (6)";#N/A,#N/A,FALSE,"masez (5)";#N/A,#N/A,FALSE,"masez (4)";#N/A,#N/A,FALSE,"masez (3)";#N/A,#N/A,FALSE,"masez (2)";#N/A,#N/A,FALSE,"GME";#N/A,#N/A,FALSE,"masez"}</definedName>
    <definedName name="______zx2" hidden="1">{#N/A,#N/A,FALSE,"masez (10)";#N/A,#N/A,FALSE,"masez (7)";#N/A,#N/A,FALSE,"masez (6)";#N/A,#N/A,FALSE,"masez (5)";#N/A,#N/A,FALSE,"masez (4)";#N/A,#N/A,FALSE,"masez (3)";#N/A,#N/A,FALSE,"masez (2)";#N/A,#N/A,FALSE,"GME";#N/A,#N/A,FALSE,"masez"}</definedName>
    <definedName name="_____FC" localSheetId="5" hidden="1">{"DETALLE_1996",#N/A,FALSE,"flujo";"DETALLE_1997",#N/A,FALSE,"flujo";"GASTOS_INCURRIDOS_1996",#N/A,FALSE,"flujo";"GASTOS_PROGRAMADOS_PARA_1997",#N/A,FALSE,"flujo";#N/A,#N/A,FALSE,"comparat";#N/A,#N/A,FALSE,"costos";#N/A,#N/A,FALSE,"proyctrol"}</definedName>
    <definedName name="_____FC" localSheetId="0" hidden="1">{"DETALLE_1996",#N/A,FALSE,"flujo";"DETALLE_1997",#N/A,FALSE,"flujo";"GASTOS_INCURRIDOS_1996",#N/A,FALSE,"flujo";"GASTOS_PROGRAMADOS_PARA_1997",#N/A,FALSE,"flujo";#N/A,#N/A,FALSE,"comparat";#N/A,#N/A,FALSE,"costos";#N/A,#N/A,FALSE,"proyctrol"}</definedName>
    <definedName name="_____FC" hidden="1">{"DETALLE_1996",#N/A,FALSE,"flujo";"DETALLE_1997",#N/A,FALSE,"flujo";"GASTOS_INCURRIDOS_1996",#N/A,FALSE,"flujo";"GASTOS_PROGRAMADOS_PARA_1997",#N/A,FALSE,"flujo";#N/A,#N/A,FALSE,"comparat";#N/A,#N/A,FALSE,"costos";#N/A,#N/A,FALSE,"proyctrol"}</definedName>
    <definedName name="_____FHE7" localSheetId="5" hidden="1">{#N/A,#N/A,FALSE,"masez (10)";#N/A,#N/A,FALSE,"masez (7)";#N/A,#N/A,FALSE,"masez (6)";#N/A,#N/A,FALSE,"masez (5)";#N/A,#N/A,FALSE,"masez (4)";#N/A,#N/A,FALSE,"masez (3)";#N/A,#N/A,FALSE,"masez (2)";#N/A,#N/A,FALSE,"GME";#N/A,#N/A,FALSE,"masez"}</definedName>
    <definedName name="_____FHE7" localSheetId="0" hidden="1">{#N/A,#N/A,FALSE,"masez (10)";#N/A,#N/A,FALSE,"masez (7)";#N/A,#N/A,FALSE,"masez (6)";#N/A,#N/A,FALSE,"masez (5)";#N/A,#N/A,FALSE,"masez (4)";#N/A,#N/A,FALSE,"masez (3)";#N/A,#N/A,FALSE,"masez (2)";#N/A,#N/A,FALSE,"GME";#N/A,#N/A,FALSE,"masez"}</definedName>
    <definedName name="_____FHE7" hidden="1">{#N/A,#N/A,FALSE,"masez (10)";#N/A,#N/A,FALSE,"masez (7)";#N/A,#N/A,FALSE,"masez (6)";#N/A,#N/A,FALSE,"masez (5)";#N/A,#N/A,FALSE,"masez (4)";#N/A,#N/A,FALSE,"masez (3)";#N/A,#N/A,FALSE,"masez (2)";#N/A,#N/A,FALSE,"GME";#N/A,#N/A,FALSE,"masez"}</definedName>
    <definedName name="_____gl1" hidden="1">{#N/A,#N/A,FALSE,"Total_OC015";#N/A,#N/A,FALSE,"ADMIN";#N/A,#N/A,FALSE,"PROCES";#N/A,#N/A,FALSE,"mecan";#N/A,#N/A,FALSE,"civil";#N/A,#N/A,FALSE,"CAÑER";#N/A,#N/A,FALSE,"ELEC";#N/A,#N/A,FALSE,"INSTR"}</definedName>
    <definedName name="_____jy5" localSheetId="5" hidden="1">{#N/A,#N/A,FALSE,"masez (10)";#N/A,#N/A,FALSE,"masez (7)";#N/A,#N/A,FALSE,"masez (6)";#N/A,#N/A,FALSE,"masez (5)";#N/A,#N/A,FALSE,"masez (4)";#N/A,#N/A,FALSE,"masez (3)";#N/A,#N/A,FALSE,"masez (2)";#N/A,#N/A,FALSE,"GME";#N/A,#N/A,FALSE,"masez"}</definedName>
    <definedName name="_____jy5" localSheetId="0" hidden="1">{#N/A,#N/A,FALSE,"masez (10)";#N/A,#N/A,FALSE,"masez (7)";#N/A,#N/A,FALSE,"masez (6)";#N/A,#N/A,FALSE,"masez (5)";#N/A,#N/A,FALSE,"masez (4)";#N/A,#N/A,FALSE,"masez (3)";#N/A,#N/A,FALSE,"masez (2)";#N/A,#N/A,FALSE,"GME";#N/A,#N/A,FALSE,"masez"}</definedName>
    <definedName name="_____jy5" hidden="1">{#N/A,#N/A,FALSE,"masez (10)";#N/A,#N/A,FALSE,"masez (7)";#N/A,#N/A,FALSE,"masez (6)";#N/A,#N/A,FALSE,"masez (5)";#N/A,#N/A,FALSE,"masez (4)";#N/A,#N/A,FALSE,"masez (3)";#N/A,#N/A,FALSE,"masez (2)";#N/A,#N/A,FALSE,"GME";#N/A,#N/A,FALSE,"masez"}</definedName>
    <definedName name="_____kk1"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___kk2" hidden="1">{"FlujoGastos",#N/A,FALSE,"Base";"FlujoGastos",#N/A,FALSE,"Buzón Tren";"FlujoGastos",#N/A,FALSE,"Buzón Camión";"FlujoGastos",#N/A,FALSE,"LHD Camión";"FlujoGastos",#N/A,FALSE,"Cámara Camión"}</definedName>
    <definedName name="_____kk3"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___kk4" hidden="1">{"desarrollo",#N/A,FALSE,"Cámara Camión";"resumen",#N/A,FALSE,"Cámara Camión";"eqprod",#N/A,FALSE,"Cámara Camión"}</definedName>
    <definedName name="_____lot1" hidden="1">{#N/A,#N/A,FALSE,"Total_OC015";#N/A,#N/A,FALSE,"ADMIN";#N/A,#N/A,FALSE,"PROCES";#N/A,#N/A,FALSE,"mecan";#N/A,#N/A,FALSE,"civil";#N/A,#N/A,FALSE,"CAÑER";#N/A,#N/A,FALSE,"ELEC";#N/A,#N/A,FALSE,"INSTR"}</definedName>
    <definedName name="_____r" localSheetId="5" hidden="1">{#N/A,#N/A,FALSE,"masez (10)";#N/A,#N/A,FALSE,"masez (7)";#N/A,#N/A,FALSE,"masez (6)";#N/A,#N/A,FALSE,"masez (5)";#N/A,#N/A,FALSE,"masez (4)";#N/A,#N/A,FALSE,"masez (3)";#N/A,#N/A,FALSE,"masez (2)";#N/A,#N/A,FALSE,"GME";#N/A,#N/A,FALSE,"masez"}</definedName>
    <definedName name="_____r" localSheetId="0" hidden="1">{#N/A,#N/A,FALSE,"masez (10)";#N/A,#N/A,FALSE,"masez (7)";#N/A,#N/A,FALSE,"masez (6)";#N/A,#N/A,FALSE,"masez (5)";#N/A,#N/A,FALSE,"masez (4)";#N/A,#N/A,FALSE,"masez (3)";#N/A,#N/A,FALSE,"masez (2)";#N/A,#N/A,FALSE,"GME";#N/A,#N/A,FALSE,"masez"}</definedName>
    <definedName name="_____r" hidden="1">{#N/A,#N/A,FALSE,"masez (10)";#N/A,#N/A,FALSE,"masez (7)";#N/A,#N/A,FALSE,"masez (6)";#N/A,#N/A,FALSE,"masez (5)";#N/A,#N/A,FALSE,"masez (4)";#N/A,#N/A,FALSE,"masez (3)";#N/A,#N/A,FALSE,"masez (2)";#N/A,#N/A,FALSE,"GME";#N/A,#N/A,FALSE,"masez"}</definedName>
    <definedName name="_____tyl2" localSheetId="5" hidden="1">{#N/A,#N/A,FALSE,"masez (10)";#N/A,#N/A,FALSE,"masez (7)";#N/A,#N/A,FALSE,"masez (6)";#N/A,#N/A,FALSE,"masez (5)";#N/A,#N/A,FALSE,"masez (4)";#N/A,#N/A,FALSE,"masez (3)";#N/A,#N/A,FALSE,"masez (2)";#N/A,#N/A,FALSE,"GME";#N/A,#N/A,FALSE,"masez"}</definedName>
    <definedName name="_____tyl2" localSheetId="0" hidden="1">{#N/A,#N/A,FALSE,"masez (10)";#N/A,#N/A,FALSE,"masez (7)";#N/A,#N/A,FALSE,"masez (6)";#N/A,#N/A,FALSE,"masez (5)";#N/A,#N/A,FALSE,"masez (4)";#N/A,#N/A,FALSE,"masez (3)";#N/A,#N/A,FALSE,"masez (2)";#N/A,#N/A,FALSE,"GME";#N/A,#N/A,FALSE,"masez"}</definedName>
    <definedName name="_____tyl2" hidden="1">{#N/A,#N/A,FALSE,"masez (10)";#N/A,#N/A,FALSE,"masez (7)";#N/A,#N/A,FALSE,"masez (6)";#N/A,#N/A,FALSE,"masez (5)";#N/A,#N/A,FALSE,"masez (4)";#N/A,#N/A,FALSE,"masez (3)";#N/A,#N/A,FALSE,"masez (2)";#N/A,#N/A,FALSE,"GME";#N/A,#N/A,FALSE,"masez"}</definedName>
    <definedName name="_____wrn1" localSheetId="5" hidden="1">{#N/A,#N/A,TRUE,"Est. de Fact.";#N/A,#N/A,TRUE,"Capitulo 19";#N/A,#N/A,TRUE,"Proyecto P855"}</definedName>
    <definedName name="_____wrn1" localSheetId="0" hidden="1">{#N/A,#N/A,TRUE,"Est. de Fact.";#N/A,#N/A,TRUE,"Capitulo 19";#N/A,#N/A,TRUE,"Proyecto P855"}</definedName>
    <definedName name="_____wrn1" hidden="1">{#N/A,#N/A,TRUE,"Est. de Fact.";#N/A,#N/A,TRUE,"Capitulo 19";#N/A,#N/A,TRUE,"Proyecto P855"}</definedName>
    <definedName name="_____wrn2" hidden="1">{#N/A,#N/A,TRUE,"Est. de Fact.";#N/A,#N/A,TRUE,"Capitulo 19";#N/A,#N/A,TRUE,"Proyecto P855"}</definedName>
    <definedName name="_____wrn3" hidden="1">{#N/A,#N/A,FALSE,"Total_OC015";#N/A,#N/A,FALSE,"ADMIN";#N/A,#N/A,FALSE,"PROCES";#N/A,#N/A,FALSE,"mecan";#N/A,#N/A,FALSE,"civil";#N/A,#N/A,FALSE,"CAÑER";#N/A,#N/A,FALSE,"ELEC";#N/A,#N/A,FALSE,"INSTR"}</definedName>
    <definedName name="_____wrn5" hidden="1">{#N/A,#N/A,FALSE,"minas";#N/A,#N/A,FALSE,"Total_OC015";#N/A,#N/A,FALSE,"ADMIN";#N/A,#N/A,FALSE,"PROCES";#N/A,#N/A,FALSE,"civil";#N/A,#N/A,FALSE,"CAÑER";#N/A,#N/A,FALSE,"ELEC";#N/A,#N/A,FALSE,"INSTR";#N/A,#N/A,FALSE,"PDS";#N/A,#N/A,FALSE,"mecan"}</definedName>
    <definedName name="_____wrn6" hidden="1">{#N/A,#N/A,FALSE,"minas";#N/A,#N/A,FALSE,"Total_OC015";#N/A,#N/A,FALSE,"ADMIN";#N/A,#N/A,FALSE,"PROCES";#N/A,#N/A,FALSE,"civil";#N/A,#N/A,FALSE,"CAÑER";#N/A,#N/A,FALSE,"ELEC";#N/A,#N/A,FALSE,"INSTR";#N/A,#N/A,FALSE,"PDS";#N/A,#N/A,FALSE,"mecan"}</definedName>
    <definedName name="_____X2" hidden="1">{#N/A,#N/A,FALSE,"TEC-01";#N/A,#N/A,FALSE,"TEC - 02";#N/A,#N/A,FALSE,"TEC - 03";#N/A,#N/A,FALSE,"TEC - 04";#N/A,#N/A,FALSE,"TEC-07";#N/A,#N/A,FALSE,"TEC-08";#N/A,#N/A,FALSE,"TEC - 09A";#N/A,#N/A,FALSE,"TEC - 09B";#N/A,#N/A,FALSE,"TEC - 09C";#N/A,#N/A,FALSE,"TEC - 10";#N/A,#N/A,FALSE,"TEC-11"}</definedName>
    <definedName name="_____zx2" localSheetId="5" hidden="1">{#N/A,#N/A,FALSE,"masez (10)";#N/A,#N/A,FALSE,"masez (7)";#N/A,#N/A,FALSE,"masez (6)";#N/A,#N/A,FALSE,"masez (5)";#N/A,#N/A,FALSE,"masez (4)";#N/A,#N/A,FALSE,"masez (3)";#N/A,#N/A,FALSE,"masez (2)";#N/A,#N/A,FALSE,"GME";#N/A,#N/A,FALSE,"masez"}</definedName>
    <definedName name="_____zx2" localSheetId="0" hidden="1">{#N/A,#N/A,FALSE,"masez (10)";#N/A,#N/A,FALSE,"masez (7)";#N/A,#N/A,FALSE,"masez (6)";#N/A,#N/A,FALSE,"masez (5)";#N/A,#N/A,FALSE,"masez (4)";#N/A,#N/A,FALSE,"masez (3)";#N/A,#N/A,FALSE,"masez (2)";#N/A,#N/A,FALSE,"GME";#N/A,#N/A,FALSE,"masez"}</definedName>
    <definedName name="_____zx2" hidden="1">{#N/A,#N/A,FALSE,"masez (10)";#N/A,#N/A,FALSE,"masez (7)";#N/A,#N/A,FALSE,"masez (6)";#N/A,#N/A,FALSE,"masez (5)";#N/A,#N/A,FALSE,"masez (4)";#N/A,#N/A,FALSE,"masez (3)";#N/A,#N/A,FALSE,"masez (2)";#N/A,#N/A,FALSE,"GME";#N/A,#N/A,FALSE,"masez"}</definedName>
    <definedName name="____cc1" localSheetId="0" hidden="1">{"DETALLE_1996",#N/A,FALSE,"flujo";"DETALLE_1997",#N/A,FALSE,"flujo";"GASTOS_INCURRIDOS_1996",#N/A,FALSE,"flujo";"GASTOS_PROGRAMADOS_PARA_1997",#N/A,FALSE,"flujo";#N/A,#N/A,FALSE,"comparat";#N/A,#N/A,FALSE,"costos";#N/A,#N/A,FALSE,"proyctrol"}</definedName>
    <definedName name="____cc1" hidden="1">{"DETALLE_1996",#N/A,FALSE,"flujo";"DETALLE_1997",#N/A,FALSE,"flujo";"GASTOS_INCURRIDOS_1996",#N/A,FALSE,"flujo";"GASTOS_PROGRAMADOS_PARA_1997",#N/A,FALSE,"flujo";#N/A,#N/A,FALSE,"comparat";#N/A,#N/A,FALSE,"costos";#N/A,#N/A,FALSE,"proyctrol"}</definedName>
    <definedName name="____F" hidden="1">{#N/A,#N/A,FALSE,"Total_OC015";#N/A,#N/A,FALSE,"ADMIN";#N/A,#N/A,FALSE,"PROCES";#N/A,#N/A,FALSE,"mecan";#N/A,#N/A,FALSE,"civil";#N/A,#N/A,FALSE,"CAÑER";#N/A,#N/A,FALSE,"ELEC";#N/A,#N/A,FALSE,"INSTR"}</definedName>
    <definedName name="____FC" localSheetId="5" hidden="1">{"DETALLE_1996",#N/A,FALSE,"flujo";"DETALLE_1997",#N/A,FALSE,"flujo";"GASTOS_INCURRIDOS_1996",#N/A,FALSE,"flujo";"GASTOS_PROGRAMADOS_PARA_1997",#N/A,FALSE,"flujo";#N/A,#N/A,FALSE,"comparat";#N/A,#N/A,FALSE,"costos";#N/A,#N/A,FALSE,"proyctrol"}</definedName>
    <definedName name="____FC" localSheetId="0" hidden="1">{"DETALLE_1996",#N/A,FALSE,"flujo";"DETALLE_1997",#N/A,FALSE,"flujo";"GASTOS_INCURRIDOS_1996",#N/A,FALSE,"flujo";"GASTOS_PROGRAMADOS_PARA_1997",#N/A,FALSE,"flujo";#N/A,#N/A,FALSE,"comparat";#N/A,#N/A,FALSE,"costos";#N/A,#N/A,FALSE,"proyctrol"}</definedName>
    <definedName name="____FC" hidden="1">{"DETALLE_1996",#N/A,FALSE,"flujo";"DETALLE_1997",#N/A,FALSE,"flujo";"GASTOS_INCURRIDOS_1996",#N/A,FALSE,"flujo";"GASTOS_PROGRAMADOS_PARA_1997",#N/A,FALSE,"flujo";#N/A,#N/A,FALSE,"comparat";#N/A,#N/A,FALSE,"costos";#N/A,#N/A,FALSE,"proyctrol"}</definedName>
    <definedName name="____FHE7" localSheetId="5" hidden="1">{#N/A,#N/A,FALSE,"masez (10)";#N/A,#N/A,FALSE,"masez (7)";#N/A,#N/A,FALSE,"masez (6)";#N/A,#N/A,FALSE,"masez (5)";#N/A,#N/A,FALSE,"masez (4)";#N/A,#N/A,FALSE,"masez (3)";#N/A,#N/A,FALSE,"masez (2)";#N/A,#N/A,FALSE,"GME";#N/A,#N/A,FALSE,"masez"}</definedName>
    <definedName name="____FHE7" localSheetId="0" hidden="1">{#N/A,#N/A,FALSE,"masez (10)";#N/A,#N/A,FALSE,"masez (7)";#N/A,#N/A,FALSE,"masez (6)";#N/A,#N/A,FALSE,"masez (5)";#N/A,#N/A,FALSE,"masez (4)";#N/A,#N/A,FALSE,"masez (3)";#N/A,#N/A,FALSE,"masez (2)";#N/A,#N/A,FALSE,"GME";#N/A,#N/A,FALSE,"masez"}</definedName>
    <definedName name="____FHE7" hidden="1">{#N/A,#N/A,FALSE,"masez (10)";#N/A,#N/A,FALSE,"masez (7)";#N/A,#N/A,FALSE,"masez (6)";#N/A,#N/A,FALSE,"masez (5)";#N/A,#N/A,FALSE,"masez (4)";#N/A,#N/A,FALSE,"masez (3)";#N/A,#N/A,FALSE,"masez (2)";#N/A,#N/A,FALSE,"GME";#N/A,#N/A,FALSE,"masez"}</definedName>
    <definedName name="____g" hidden="1">{#N/A,#N/A,TRUE,"INGENIERIA";#N/A,#N/A,TRUE,"COMPRAS";#N/A,#N/A,TRUE,"DIRECCION";#N/A,#N/A,TRUE,"RESUMEN"}</definedName>
    <definedName name="____gl1" localSheetId="5" hidden="1">{#N/A,#N/A,FALSE,"Total_OC015";#N/A,#N/A,FALSE,"ADMIN";#N/A,#N/A,FALSE,"PROCES";#N/A,#N/A,FALSE,"mecan";#N/A,#N/A,FALSE,"civil";#N/A,#N/A,FALSE,"CAÑER";#N/A,#N/A,FALSE,"ELEC";#N/A,#N/A,FALSE,"INSTR"}</definedName>
    <definedName name="____gl1" localSheetId="0" hidden="1">{#N/A,#N/A,FALSE,"Total_OC015";#N/A,#N/A,FALSE,"ADMIN";#N/A,#N/A,FALSE,"PROCES";#N/A,#N/A,FALSE,"mecan";#N/A,#N/A,FALSE,"civil";#N/A,#N/A,FALSE,"CAÑER";#N/A,#N/A,FALSE,"ELEC";#N/A,#N/A,FALSE,"INSTR"}</definedName>
    <definedName name="____gl1" hidden="1">{#N/A,#N/A,FALSE,"Total_OC015";#N/A,#N/A,FALSE,"ADMIN";#N/A,#N/A,FALSE,"PROCES";#N/A,#N/A,FALSE,"mecan";#N/A,#N/A,FALSE,"civil";#N/A,#N/A,FALSE,"CAÑER";#N/A,#N/A,FALSE,"ELEC";#N/A,#N/A,FALSE,"INSTR"}</definedName>
    <definedName name="____jy5" localSheetId="5" hidden="1">{#N/A,#N/A,FALSE,"masez (10)";#N/A,#N/A,FALSE,"masez (7)";#N/A,#N/A,FALSE,"masez (6)";#N/A,#N/A,FALSE,"masez (5)";#N/A,#N/A,FALSE,"masez (4)";#N/A,#N/A,FALSE,"masez (3)";#N/A,#N/A,FALSE,"masez (2)";#N/A,#N/A,FALSE,"GME";#N/A,#N/A,FALSE,"masez"}</definedName>
    <definedName name="____jy5" localSheetId="0" hidden="1">{#N/A,#N/A,FALSE,"masez (10)";#N/A,#N/A,FALSE,"masez (7)";#N/A,#N/A,FALSE,"masez (6)";#N/A,#N/A,FALSE,"masez (5)";#N/A,#N/A,FALSE,"masez (4)";#N/A,#N/A,FALSE,"masez (3)";#N/A,#N/A,FALSE,"masez (2)";#N/A,#N/A,FALSE,"GME";#N/A,#N/A,FALSE,"masez"}</definedName>
    <definedName name="____jy5" hidden="1">{#N/A,#N/A,FALSE,"masez (10)";#N/A,#N/A,FALSE,"masez (7)";#N/A,#N/A,FALSE,"masez (6)";#N/A,#N/A,FALSE,"masez (5)";#N/A,#N/A,FALSE,"masez (4)";#N/A,#N/A,FALSE,"masez (3)";#N/A,#N/A,FALSE,"masez (2)";#N/A,#N/A,FALSE,"GME";#N/A,#N/A,FALSE,"masez"}</definedName>
    <definedName name="____key1" localSheetId="5" hidden="1">'[1]GEN-TEC-02'!#REF!</definedName>
    <definedName name="____key1" hidden="1">'[2]GEN-TEC-02'!#REF!</definedName>
    <definedName name="____lot1" hidden="1">{#N/A,#N/A,FALSE,"Total_OC015";#N/A,#N/A,FALSE,"ADMIN";#N/A,#N/A,FALSE,"PROCES";#N/A,#N/A,FALSE,"mecan";#N/A,#N/A,FALSE,"civil";#N/A,#N/A,FALSE,"CAÑER";#N/A,#N/A,FALSE,"ELEC";#N/A,#N/A,FALSE,"INSTR"}</definedName>
    <definedName name="____REV1" localSheetId="0" hidden="1">{"Graf_Carga Trab",#N/A,FALSE,"Grafi_Carga Trab";"Graf_Venta Flujo",#N/A,FALSE,"Grafi_Carga Trab"}</definedName>
    <definedName name="____REV1" hidden="1">{"Graf_Carga Trab",#N/A,FALSE,"Grafi_Carga Trab";"Graf_Venta Flujo",#N/A,FALSE,"Grafi_Carga Trab"}</definedName>
    <definedName name="____REV11" localSheetId="0" hidden="1">{"Graf_Carga Trab",#N/A,FALSE,"Grafi_Carga Trab";"Graf_Venta Flujo",#N/A,FALSE,"Grafi_Carga Trab"}</definedName>
    <definedName name="____REV11" hidden="1">{"Graf_Carga Trab",#N/A,FALSE,"Grafi_Carga Trab";"Graf_Venta Flujo",#N/A,FALSE,"Grafi_Carga Trab"}</definedName>
    <definedName name="____tyl2" localSheetId="5" hidden="1">{#N/A,#N/A,FALSE,"masez (10)";#N/A,#N/A,FALSE,"masez (7)";#N/A,#N/A,FALSE,"masez (6)";#N/A,#N/A,FALSE,"masez (5)";#N/A,#N/A,FALSE,"masez (4)";#N/A,#N/A,FALSE,"masez (3)";#N/A,#N/A,FALSE,"masez (2)";#N/A,#N/A,FALSE,"GME";#N/A,#N/A,FALSE,"masez"}</definedName>
    <definedName name="____tyl2" localSheetId="0" hidden="1">{#N/A,#N/A,FALSE,"masez (10)";#N/A,#N/A,FALSE,"masez (7)";#N/A,#N/A,FALSE,"masez (6)";#N/A,#N/A,FALSE,"masez (5)";#N/A,#N/A,FALSE,"masez (4)";#N/A,#N/A,FALSE,"masez (3)";#N/A,#N/A,FALSE,"masez (2)";#N/A,#N/A,FALSE,"GME";#N/A,#N/A,FALSE,"masez"}</definedName>
    <definedName name="____tyl2" hidden="1">{#N/A,#N/A,FALSE,"masez (10)";#N/A,#N/A,FALSE,"masez (7)";#N/A,#N/A,FALSE,"masez (6)";#N/A,#N/A,FALSE,"masez (5)";#N/A,#N/A,FALSE,"masez (4)";#N/A,#N/A,FALSE,"masez (3)";#N/A,#N/A,FALSE,"masez (2)";#N/A,#N/A,FALSE,"GME";#N/A,#N/A,FALSE,"masez"}</definedName>
    <definedName name="____wq12" localSheetId="5" hidden="1">{#N/A,#N/A,FALSE,"Total_OC015";#N/A,#N/A,FALSE,"ADMIN";#N/A,#N/A,FALSE,"PROCES";#N/A,#N/A,FALSE,"mecan";#N/A,#N/A,FALSE,"civil";#N/A,#N/A,FALSE,"CAÑER";#N/A,#N/A,FALSE,"ELEC";#N/A,#N/A,FALSE,"INSTR"}</definedName>
    <definedName name="____wq12" localSheetId="0" hidden="1">{#N/A,#N/A,FALSE,"Total_OC015";#N/A,#N/A,FALSE,"ADMIN";#N/A,#N/A,FALSE,"PROCES";#N/A,#N/A,FALSE,"mecan";#N/A,#N/A,FALSE,"civil";#N/A,#N/A,FALSE,"CAÑER";#N/A,#N/A,FALSE,"ELEC";#N/A,#N/A,FALSE,"INSTR"}</definedName>
    <definedName name="____wq12" hidden="1">{#N/A,#N/A,FALSE,"Total_OC015";#N/A,#N/A,FALSE,"ADMIN";#N/A,#N/A,FALSE,"PROCES";#N/A,#N/A,FALSE,"mecan";#N/A,#N/A,FALSE,"civil";#N/A,#N/A,FALSE,"CAÑER";#N/A,#N/A,FALSE,"ELEC";#N/A,#N/A,FALSE,"INSTR"}</definedName>
    <definedName name="____wrn1" localSheetId="5" hidden="1">{#N/A,#N/A,TRUE,"Est. de Fact.";#N/A,#N/A,TRUE,"Capitulo 19";#N/A,#N/A,TRUE,"Proyecto P855"}</definedName>
    <definedName name="____wrn1" localSheetId="0" hidden="1">{#N/A,#N/A,TRUE,"Est. de Fact.";#N/A,#N/A,TRUE,"Capitulo 19";#N/A,#N/A,TRUE,"Proyecto P855"}</definedName>
    <definedName name="____wrn1" hidden="1">{#N/A,#N/A,TRUE,"Est. de Fact.";#N/A,#N/A,TRUE,"Capitulo 19";#N/A,#N/A,TRUE,"Proyecto P855"}</definedName>
    <definedName name="____wrn2" hidden="1">{#N/A,#N/A,TRUE,"Est. de Fact.";#N/A,#N/A,TRUE,"Capitulo 19";#N/A,#N/A,TRUE,"Proyecto P855"}</definedName>
    <definedName name="____wrn3" hidden="1">{#N/A,#N/A,FALSE,"Total_OC015";#N/A,#N/A,FALSE,"ADMIN";#N/A,#N/A,FALSE,"PROCES";#N/A,#N/A,FALSE,"mecan";#N/A,#N/A,FALSE,"civil";#N/A,#N/A,FALSE,"CAÑER";#N/A,#N/A,FALSE,"ELEC";#N/A,#N/A,FALSE,"INSTR"}</definedName>
    <definedName name="____wrn5" hidden="1">{#N/A,#N/A,FALSE,"minas";#N/A,#N/A,FALSE,"Total_OC015";#N/A,#N/A,FALSE,"ADMIN";#N/A,#N/A,FALSE,"PROCES";#N/A,#N/A,FALSE,"civil";#N/A,#N/A,FALSE,"CAÑER";#N/A,#N/A,FALSE,"ELEC";#N/A,#N/A,FALSE,"INSTR";#N/A,#N/A,FALSE,"PDS";#N/A,#N/A,FALSE,"mecan"}</definedName>
    <definedName name="____wrn6" hidden="1">{#N/A,#N/A,FALSE,"minas";#N/A,#N/A,FALSE,"Total_OC015";#N/A,#N/A,FALSE,"ADMIN";#N/A,#N/A,FALSE,"PROCES";#N/A,#N/A,FALSE,"civil";#N/A,#N/A,FALSE,"CAÑER";#N/A,#N/A,FALSE,"ELEC";#N/A,#N/A,FALSE,"INSTR";#N/A,#N/A,FALSE,"PDS";#N/A,#N/A,FALSE,"mecan"}</definedName>
    <definedName name="____zx2" localSheetId="5" hidden="1">{#N/A,#N/A,FALSE,"masez (10)";#N/A,#N/A,FALSE,"masez (7)";#N/A,#N/A,FALSE,"masez (6)";#N/A,#N/A,FALSE,"masez (5)";#N/A,#N/A,FALSE,"masez (4)";#N/A,#N/A,FALSE,"masez (3)";#N/A,#N/A,FALSE,"masez (2)";#N/A,#N/A,FALSE,"GME";#N/A,#N/A,FALSE,"masez"}</definedName>
    <definedName name="____zx2" localSheetId="0" hidden="1">{#N/A,#N/A,FALSE,"masez (10)";#N/A,#N/A,FALSE,"masez (7)";#N/A,#N/A,FALSE,"masez (6)";#N/A,#N/A,FALSE,"masez (5)";#N/A,#N/A,FALSE,"masez (4)";#N/A,#N/A,FALSE,"masez (3)";#N/A,#N/A,FALSE,"masez (2)";#N/A,#N/A,FALSE,"GME";#N/A,#N/A,FALSE,"masez"}</definedName>
    <definedName name="____zx2" hidden="1">{#N/A,#N/A,FALSE,"masez (10)";#N/A,#N/A,FALSE,"masez (7)";#N/A,#N/A,FALSE,"masez (6)";#N/A,#N/A,FALSE,"masez (5)";#N/A,#N/A,FALSE,"masez (4)";#N/A,#N/A,FALSE,"masez (3)";#N/A,#N/A,FALSE,"masez (2)";#N/A,#N/A,FALSE,"GME";#N/A,#N/A,FALSE,"masez"}</definedName>
    <definedName name="___1__123Graph_A__200__BPF" hidden="1">#REF!</definedName>
    <definedName name="___2__123Graph_A__200__D50" hidden="1">#REF!</definedName>
    <definedName name="___3__123Graph_AEFICIENCIA_1" hidden="1">#REF!</definedName>
    <definedName name="___cc1" localSheetId="5" hidden="1">{"DETALLE_1996",#N/A,FALSE,"flujo";"DETALLE_1997",#N/A,FALSE,"flujo";"GASTOS_INCURRIDOS_1996",#N/A,FALSE,"flujo";"GASTOS_PROGRAMADOS_PARA_1997",#N/A,FALSE,"flujo";#N/A,#N/A,FALSE,"comparat";#N/A,#N/A,FALSE,"costos";#N/A,#N/A,FALSE,"proyctrol"}</definedName>
    <definedName name="___cc1" localSheetId="0" hidden="1">{"DETALLE_1996",#N/A,FALSE,"flujo";"DETALLE_1997",#N/A,FALSE,"flujo";"GASTOS_INCURRIDOS_1996",#N/A,FALSE,"flujo";"GASTOS_PROGRAMADOS_PARA_1997",#N/A,FALSE,"flujo";#N/A,#N/A,FALSE,"comparat";#N/A,#N/A,FALSE,"costos";#N/A,#N/A,FALSE,"proyctrol"}</definedName>
    <definedName name="___cc1" hidden="1">{"DETALLE_1996",#N/A,FALSE,"flujo";"DETALLE_1997",#N/A,FALSE,"flujo";"GASTOS_INCURRIDOS_1996",#N/A,FALSE,"flujo";"GASTOS_PROGRAMADOS_PARA_1997",#N/A,FALSE,"flujo";#N/A,#N/A,FALSE,"comparat";#N/A,#N/A,FALSE,"costos";#N/A,#N/A,FALSE,"proyctrol"}</definedName>
    <definedName name="___equ1" localSheetId="5" hidden="1">{#N/A,#N/A,TRUE,"Est. de Fact.";#N/A,#N/A,TRUE,"Capitulo 19";#N/A,#N/A,TRUE,"Proyecto P855"}</definedName>
    <definedName name="___equ1" localSheetId="0" hidden="1">{#N/A,#N/A,TRUE,"Est. de Fact.";#N/A,#N/A,TRUE,"Capitulo 19";#N/A,#N/A,TRUE,"Proyecto P855"}</definedName>
    <definedName name="___equ1" hidden="1">{#N/A,#N/A,TRUE,"Est. de Fact.";#N/A,#N/A,TRUE,"Capitulo 19";#N/A,#N/A,TRUE,"Proyecto P855"}</definedName>
    <definedName name="___F" hidden="1">{#N/A,#N/A,FALSE,"Total_OC015";#N/A,#N/A,FALSE,"ADMIN";#N/A,#N/A,FALSE,"PROCES";#N/A,#N/A,FALSE,"mecan";#N/A,#N/A,FALSE,"civil";#N/A,#N/A,FALSE,"CAÑER";#N/A,#N/A,FALSE,"ELEC";#N/A,#N/A,FALSE,"INSTR"}</definedName>
    <definedName name="___FC" localSheetId="5" hidden="1">{"DETALLE_1996",#N/A,FALSE,"flujo";"DETALLE_1997",#N/A,FALSE,"flujo";"GASTOS_INCURRIDOS_1996",#N/A,FALSE,"flujo";"GASTOS_PROGRAMADOS_PARA_1997",#N/A,FALSE,"flujo";#N/A,#N/A,FALSE,"comparat";#N/A,#N/A,FALSE,"costos";#N/A,#N/A,FALSE,"proyctrol"}</definedName>
    <definedName name="___FC" localSheetId="0" hidden="1">{"DETALLE_1996",#N/A,FALSE,"flujo";"DETALLE_1997",#N/A,FALSE,"flujo";"GASTOS_INCURRIDOS_1996",#N/A,FALSE,"flujo";"GASTOS_PROGRAMADOS_PARA_1997",#N/A,FALSE,"flujo";#N/A,#N/A,FALSE,"comparat";#N/A,#N/A,FALSE,"costos";#N/A,#N/A,FALSE,"proyctrol"}</definedName>
    <definedName name="___FC" hidden="1">{"DETALLE_1996",#N/A,FALSE,"flujo";"DETALLE_1997",#N/A,FALSE,"flujo";"GASTOS_INCURRIDOS_1996",#N/A,FALSE,"flujo";"GASTOS_PROGRAMADOS_PARA_1997",#N/A,FALSE,"flujo";#N/A,#N/A,FALSE,"comparat";#N/A,#N/A,FALSE,"costos";#N/A,#N/A,FALSE,"proyctrol"}</definedName>
    <definedName name="___FHE7" localSheetId="5" hidden="1">{#N/A,#N/A,FALSE,"masez (10)";#N/A,#N/A,FALSE,"masez (7)";#N/A,#N/A,FALSE,"masez (6)";#N/A,#N/A,FALSE,"masez (5)";#N/A,#N/A,FALSE,"masez (4)";#N/A,#N/A,FALSE,"masez (3)";#N/A,#N/A,FALSE,"masez (2)";#N/A,#N/A,FALSE,"GME";#N/A,#N/A,FALSE,"masez"}</definedName>
    <definedName name="___FHE7" localSheetId="0" hidden="1">{#N/A,#N/A,FALSE,"masez (10)";#N/A,#N/A,FALSE,"masez (7)";#N/A,#N/A,FALSE,"masez (6)";#N/A,#N/A,FALSE,"masez (5)";#N/A,#N/A,FALSE,"masez (4)";#N/A,#N/A,FALSE,"masez (3)";#N/A,#N/A,FALSE,"masez (2)";#N/A,#N/A,FALSE,"GME";#N/A,#N/A,FALSE,"masez"}</definedName>
    <definedName name="___FHE7" hidden="1">{#N/A,#N/A,FALSE,"masez (10)";#N/A,#N/A,FALSE,"masez (7)";#N/A,#N/A,FALSE,"masez (6)";#N/A,#N/A,FALSE,"masez (5)";#N/A,#N/A,FALSE,"masez (4)";#N/A,#N/A,FALSE,"masez (3)";#N/A,#N/A,FALSE,"masez (2)";#N/A,#N/A,FALSE,"GME";#N/A,#N/A,FALSE,"masez"}</definedName>
    <definedName name="___gl1" localSheetId="5" hidden="1">{#N/A,#N/A,FALSE,"Total_OC015";#N/A,#N/A,FALSE,"ADMIN";#N/A,#N/A,FALSE,"PROCES";#N/A,#N/A,FALSE,"mecan";#N/A,#N/A,FALSE,"civil";#N/A,#N/A,FALSE,"CAÑER";#N/A,#N/A,FALSE,"ELEC";#N/A,#N/A,FALSE,"INSTR"}</definedName>
    <definedName name="___gl1" localSheetId="0" hidden="1">{#N/A,#N/A,FALSE,"Total_OC015";#N/A,#N/A,FALSE,"ADMIN";#N/A,#N/A,FALSE,"PROCES";#N/A,#N/A,FALSE,"mecan";#N/A,#N/A,FALSE,"civil";#N/A,#N/A,FALSE,"CAÑER";#N/A,#N/A,FALSE,"ELEC";#N/A,#N/A,FALSE,"INSTR"}</definedName>
    <definedName name="___gl1" hidden="1">{#N/A,#N/A,FALSE,"Total_OC015";#N/A,#N/A,FALSE,"ADMIN";#N/A,#N/A,FALSE,"PROCES";#N/A,#N/A,FALSE,"mecan";#N/A,#N/A,FALSE,"civil";#N/A,#N/A,FALSE,"CAÑER";#N/A,#N/A,FALSE,"ELEC";#N/A,#N/A,FALSE,"INSTR"}</definedName>
    <definedName name="___jy5" localSheetId="5" hidden="1">{#N/A,#N/A,FALSE,"masez (10)";#N/A,#N/A,FALSE,"masez (7)";#N/A,#N/A,FALSE,"masez (6)";#N/A,#N/A,FALSE,"masez (5)";#N/A,#N/A,FALSE,"masez (4)";#N/A,#N/A,FALSE,"masez (3)";#N/A,#N/A,FALSE,"masez (2)";#N/A,#N/A,FALSE,"GME";#N/A,#N/A,FALSE,"masez"}</definedName>
    <definedName name="___jy5" localSheetId="0" hidden="1">{#N/A,#N/A,FALSE,"masez (10)";#N/A,#N/A,FALSE,"masez (7)";#N/A,#N/A,FALSE,"masez (6)";#N/A,#N/A,FALSE,"masez (5)";#N/A,#N/A,FALSE,"masez (4)";#N/A,#N/A,FALSE,"masez (3)";#N/A,#N/A,FALSE,"masez (2)";#N/A,#N/A,FALSE,"GME";#N/A,#N/A,FALSE,"masez"}</definedName>
    <definedName name="___jy5" hidden="1">{#N/A,#N/A,FALSE,"masez (10)";#N/A,#N/A,FALSE,"masez (7)";#N/A,#N/A,FALSE,"masez (6)";#N/A,#N/A,FALSE,"masez (5)";#N/A,#N/A,FALSE,"masez (4)";#N/A,#N/A,FALSE,"masez (3)";#N/A,#N/A,FALSE,"masez (2)";#N/A,#N/A,FALSE,"GME";#N/A,#N/A,FALSE,"masez"}</definedName>
    <definedName name="___key1" localSheetId="5" hidden="1">'[1]GEN-TEC-02'!#REF!</definedName>
    <definedName name="___key1" hidden="1">'[2]GEN-TEC-02'!#REF!</definedName>
    <definedName name="___kk1"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_kk2" hidden="1">{"FlujoGastos",#N/A,FALSE,"Base";"FlujoGastos",#N/A,FALSE,"Buzón Tren";"FlujoGastos",#N/A,FALSE,"Buzón Camión";"FlujoGastos",#N/A,FALSE,"LHD Camión";"FlujoGastos",#N/A,FALSE,"Cámara Camión"}</definedName>
    <definedName name="___kk3"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_kk4" hidden="1">{"desarrollo",#N/A,FALSE,"Cámara Camión";"resumen",#N/A,FALSE,"Cámara Camión";"eqprod",#N/A,FALSE,"Cámara Camión"}</definedName>
    <definedName name="___pp1" localSheetId="5" hidden="1">{#N/A,#N/A,FALSE,"Costos_Elem_Hid";#N/A,#N/A,FALSE,"Costos_Elem_Hid";#N/A,#N/A,FALSE,"Costos_Elem_Hid"}</definedName>
    <definedName name="___pp1" localSheetId="0" hidden="1">{#N/A,#N/A,FALSE,"Costos_Elem_Hid";#N/A,#N/A,FALSE,"Costos_Elem_Hid";#N/A,#N/A,FALSE,"Costos_Elem_Hid"}</definedName>
    <definedName name="___pp1" hidden="1">{#N/A,#N/A,FALSE,"Costos_Elem_Hid";#N/A,#N/A,FALSE,"Costos_Elem_Hid";#N/A,#N/A,FALSE,"Costos_Elem_Hid"}</definedName>
    <definedName name="___r" hidden="1">{#N/A,#N/A,FALSE,"masez (10)";#N/A,#N/A,FALSE,"masez (7)";#N/A,#N/A,FALSE,"masez (6)";#N/A,#N/A,FALSE,"masez (5)";#N/A,#N/A,FALSE,"masez (4)";#N/A,#N/A,FALSE,"masez (3)";#N/A,#N/A,FALSE,"masez (2)";#N/A,#N/A,FALSE,"GME";#N/A,#N/A,FALSE,"masez"}</definedName>
    <definedName name="___REV1" localSheetId="5" hidden="1">{"Graf_Carga Trab",#N/A,FALSE,"Grafi_Carga Trab";"Graf_Venta Flujo",#N/A,FALSE,"Grafi_Carga Trab"}</definedName>
    <definedName name="___REV1" localSheetId="0" hidden="1">{"Graf_Carga Trab",#N/A,FALSE,"Grafi_Carga Trab";"Graf_Venta Flujo",#N/A,FALSE,"Grafi_Carga Trab"}</definedName>
    <definedName name="___REV1" hidden="1">{"Graf_Carga Trab",#N/A,FALSE,"Grafi_Carga Trab";"Graf_Venta Flujo",#N/A,FALSE,"Grafi_Carga Trab"}</definedName>
    <definedName name="___REV11" localSheetId="5" hidden="1">{"Graf_Carga Trab",#N/A,FALSE,"Grafi_Carga Trab";"Graf_Venta Flujo",#N/A,FALSE,"Grafi_Carga Trab"}</definedName>
    <definedName name="___REV11" localSheetId="0" hidden="1">{"Graf_Carga Trab",#N/A,FALSE,"Grafi_Carga Trab";"Graf_Venta Flujo",#N/A,FALSE,"Grafi_Carga Trab"}</definedName>
    <definedName name="___REV11" hidden="1">{"Graf_Carga Trab",#N/A,FALSE,"Grafi_Carga Trab";"Graf_Venta Flujo",#N/A,FALSE,"Grafi_Carga Trab"}</definedName>
    <definedName name="___tyl2" localSheetId="5" hidden="1">{#N/A,#N/A,FALSE,"masez (10)";#N/A,#N/A,FALSE,"masez (7)";#N/A,#N/A,FALSE,"masez (6)";#N/A,#N/A,FALSE,"masez (5)";#N/A,#N/A,FALSE,"masez (4)";#N/A,#N/A,FALSE,"masez (3)";#N/A,#N/A,FALSE,"masez (2)";#N/A,#N/A,FALSE,"GME";#N/A,#N/A,FALSE,"masez"}</definedName>
    <definedName name="___tyl2" localSheetId="0" hidden="1">{#N/A,#N/A,FALSE,"masez (10)";#N/A,#N/A,FALSE,"masez (7)";#N/A,#N/A,FALSE,"masez (6)";#N/A,#N/A,FALSE,"masez (5)";#N/A,#N/A,FALSE,"masez (4)";#N/A,#N/A,FALSE,"masez (3)";#N/A,#N/A,FALSE,"masez (2)";#N/A,#N/A,FALSE,"GME";#N/A,#N/A,FALSE,"masez"}</definedName>
    <definedName name="___tyl2" hidden="1">{#N/A,#N/A,FALSE,"masez (10)";#N/A,#N/A,FALSE,"masez (7)";#N/A,#N/A,FALSE,"masez (6)";#N/A,#N/A,FALSE,"masez (5)";#N/A,#N/A,FALSE,"masez (4)";#N/A,#N/A,FALSE,"masez (3)";#N/A,#N/A,FALSE,"masez (2)";#N/A,#N/A,FALSE,"GME";#N/A,#N/A,FALSE,"masez"}</definedName>
    <definedName name="___wq12" localSheetId="5" hidden="1">{#N/A,#N/A,FALSE,"Total_OC015";#N/A,#N/A,FALSE,"ADMIN";#N/A,#N/A,FALSE,"PROCES";#N/A,#N/A,FALSE,"mecan";#N/A,#N/A,FALSE,"civil";#N/A,#N/A,FALSE,"CAÑER";#N/A,#N/A,FALSE,"ELEC";#N/A,#N/A,FALSE,"INSTR"}</definedName>
    <definedName name="___wq12" localSheetId="0" hidden="1">{#N/A,#N/A,FALSE,"Total_OC015";#N/A,#N/A,FALSE,"ADMIN";#N/A,#N/A,FALSE,"PROCES";#N/A,#N/A,FALSE,"mecan";#N/A,#N/A,FALSE,"civil";#N/A,#N/A,FALSE,"CAÑER";#N/A,#N/A,FALSE,"ELEC";#N/A,#N/A,FALSE,"INSTR"}</definedName>
    <definedName name="___wq12" hidden="1">{#N/A,#N/A,FALSE,"Total_OC015";#N/A,#N/A,FALSE,"ADMIN";#N/A,#N/A,FALSE,"PROCES";#N/A,#N/A,FALSE,"mecan";#N/A,#N/A,FALSE,"civil";#N/A,#N/A,FALSE,"CAÑER";#N/A,#N/A,FALSE,"ELEC";#N/A,#N/A,FALSE,"INSTR"}</definedName>
    <definedName name="___wrn1" localSheetId="5" hidden="1">{#N/A,#N/A,TRUE,"Est. de Fact.";#N/A,#N/A,TRUE,"Capitulo 19";#N/A,#N/A,TRUE,"Proyecto P855"}</definedName>
    <definedName name="___wrn1" localSheetId="0" hidden="1">{#N/A,#N/A,TRUE,"Est. de Fact.";#N/A,#N/A,TRUE,"Capitulo 19";#N/A,#N/A,TRUE,"Proyecto P855"}</definedName>
    <definedName name="___wrn1" hidden="1">{#N/A,#N/A,TRUE,"Est. de Fact.";#N/A,#N/A,TRUE,"Capitulo 19";#N/A,#N/A,TRUE,"Proyecto P855"}</definedName>
    <definedName name="___X2" hidden="1">{#N/A,#N/A,FALSE,"TEC-01";#N/A,#N/A,FALSE,"TEC - 02";#N/A,#N/A,FALSE,"TEC - 03";#N/A,#N/A,FALSE,"TEC - 04";#N/A,#N/A,FALSE,"TEC-07";#N/A,#N/A,FALSE,"TEC-08";#N/A,#N/A,FALSE,"TEC - 09A";#N/A,#N/A,FALSE,"TEC - 09B";#N/A,#N/A,FALSE,"TEC - 09C";#N/A,#N/A,FALSE,"TEC - 10";#N/A,#N/A,FALSE,"TEC-11"}</definedName>
    <definedName name="___zx2" localSheetId="5" hidden="1">{#N/A,#N/A,FALSE,"masez (10)";#N/A,#N/A,FALSE,"masez (7)";#N/A,#N/A,FALSE,"masez (6)";#N/A,#N/A,FALSE,"masez (5)";#N/A,#N/A,FALSE,"masez (4)";#N/A,#N/A,FALSE,"masez (3)";#N/A,#N/A,FALSE,"masez (2)";#N/A,#N/A,FALSE,"GME";#N/A,#N/A,FALSE,"masez"}</definedName>
    <definedName name="___zx2" localSheetId="0" hidden="1">{#N/A,#N/A,FALSE,"masez (10)";#N/A,#N/A,FALSE,"masez (7)";#N/A,#N/A,FALSE,"masez (6)";#N/A,#N/A,FALSE,"masez (5)";#N/A,#N/A,FALSE,"masez (4)";#N/A,#N/A,FALSE,"masez (3)";#N/A,#N/A,FALSE,"masez (2)";#N/A,#N/A,FALSE,"GME";#N/A,#N/A,FALSE,"masez"}</definedName>
    <definedName name="___zx2" hidden="1">{#N/A,#N/A,FALSE,"masez (10)";#N/A,#N/A,FALSE,"masez (7)";#N/A,#N/A,FALSE,"masez (6)";#N/A,#N/A,FALSE,"masez (5)";#N/A,#N/A,FALSE,"masez (4)";#N/A,#N/A,FALSE,"masez (3)";#N/A,#N/A,FALSE,"masez (2)";#N/A,#N/A,FALSE,"GME";#N/A,#N/A,FALSE,"masez"}</definedName>
    <definedName name="__1__123Graph_A__200__BPF" hidden="1">#REF!</definedName>
    <definedName name="__1__123Graph_ACHART_1" hidden="1">'[3]Long Term Prices'!$DI$827:$DI$855</definedName>
    <definedName name="__10__123Graph_BEFICIENCIA_1" hidden="1">#REF!</definedName>
    <definedName name="__10__123Graph_C__200__D50" hidden="1">#REF!</definedName>
    <definedName name="__11__123Graph_BGRAFICO_2" localSheetId="5" hidden="1">'[4]GRAFICO A'!#REF!</definedName>
    <definedName name="__11__123Graph_BGRAFICO_2" hidden="1">'[5]GRAFICO A'!#REF!</definedName>
    <definedName name="__11__123Graph_CGRANULOMETRIA_1" hidden="1">#REF!</definedName>
    <definedName name="__12__123Graph_BGRANULOMETRIA_1" hidden="1">#REF!</definedName>
    <definedName name="__12__123Graph_D__200__BPF" hidden="1">#REF!</definedName>
    <definedName name="__123Graph_A" hidden="1">#REF!</definedName>
    <definedName name="__123Graph_AAL" hidden="1">'[6]Long Term Prices'!$P$450:$P$533</definedName>
    <definedName name="__123Graph_AChart1" hidden="1">'[7]Attach 4-18'!#REF!</definedName>
    <definedName name="__123Graph_AChart11" hidden="1">'[7]Attach 4-18'!#REF!</definedName>
    <definedName name="__123Graph_AChart12" hidden="1">'[7]Attach 4-18'!#REF!</definedName>
    <definedName name="__123Graph_AChart13" hidden="1">'[7]Attach 4-18'!#REF!</definedName>
    <definedName name="__123Graph_AChart4" hidden="1">'[7]Attach 4-18'!#REF!</definedName>
    <definedName name="__123Graph_ACORNU" hidden="1">[8]EVAL!#REF!</definedName>
    <definedName name="__123Graph_ACOSTO" localSheetId="5" hidden="1">'[4]GRAFICO A'!#REF!</definedName>
    <definedName name="__123Graph_ACOSTO" hidden="1">'[5]GRAFICO A'!#REF!</definedName>
    <definedName name="__123Graph_ACU" hidden="1">'[6]Long Term Prices'!$O$450:$O$533</definedName>
    <definedName name="__123Graph_ACURRENT" localSheetId="5" hidden="1">'[9]U.S ILD'!$B$14:$F$14</definedName>
    <definedName name="__123Graph_ACurrent" hidden="1">'[7]Attach 4-18'!#REF!</definedName>
    <definedName name="__123Graph_AGraph10" hidden="1">'[10]LIMA-CANTA'!#REF!</definedName>
    <definedName name="__123Graph_AGraph11" hidden="1">'[10]LIMA-CANTA'!#REF!</definedName>
    <definedName name="__123Graph_AGraph12" hidden="1">'[10]LIMA-CANTA'!#REF!</definedName>
    <definedName name="__123Graph_AGraph13" hidden="1">'[10]LIMA-CANTA'!#REF!</definedName>
    <definedName name="__123Graph_AGraph14" hidden="1">'[10]LIMA-CANTA'!#REF!</definedName>
    <definedName name="__123Graph_AGraph15" hidden="1">'[10]LIMA-CANTA'!#REF!</definedName>
    <definedName name="__123Graph_AGraph16" hidden="1">'[10]LIMA-CANTA'!#REF!</definedName>
    <definedName name="__123Graph_AGraph17" hidden="1">'[10]LIMA-CANTA'!#REF!</definedName>
    <definedName name="__123Graph_AGraph18" hidden="1">'[10]LIMA-CANTA'!#REF!</definedName>
    <definedName name="__123Graph_AGraph2" hidden="1">'[10]LIMA-CANTA'!#REF!</definedName>
    <definedName name="__123Graph_AGraph3" hidden="1">'[10]LIMA-CANTA'!#REF!</definedName>
    <definedName name="__123Graph_AGraph4" hidden="1">'[10]LIMA-CANTA'!#REF!</definedName>
    <definedName name="__123Graph_AGraph5" hidden="1">'[10]LIMA-CANTA'!#REF!</definedName>
    <definedName name="__123Graph_AGraph6" hidden="1">'[10]LIMA-CANTA'!#REF!</definedName>
    <definedName name="__123Graph_AGraph7" hidden="1">'[10]LIMA-CANTA'!#REF!</definedName>
    <definedName name="__123Graph_AGraph8" hidden="1">'[10]LIMA-CANTA'!#REF!</definedName>
    <definedName name="__123Graph_AGraph9" hidden="1">'[10]LIMA-CANTA'!#REF!</definedName>
    <definedName name="__123Graph_ALME" hidden="1">'[6]Long Term Prices'!$S$438:$S$505</definedName>
    <definedName name="__123Graph_ANONMAN" hidden="1">[11]GRAPH_DATA!#REF!</definedName>
    <definedName name="__123Graph_ANORMAL" hidden="1">#REF!</definedName>
    <definedName name="__123Graph_APB" hidden="1">'[6]Long Term Prices'!$R$450:$R$533</definedName>
    <definedName name="__123Graph_AZN" hidden="1">'[6]Long Term Prices'!$Q$450:$Q$533</definedName>
    <definedName name="__123Graph_B" hidden="1">#REF!</definedName>
    <definedName name="__123Graph_BCHART1" localSheetId="5" hidden="1">[12]FlujoTJ!#REF!</definedName>
    <definedName name="__123Graph_BChart1" hidden="1">'[7]Attach 4-18'!#REF!</definedName>
    <definedName name="__123Graph_BChart11" hidden="1">'[7]Attach 4-18'!#REF!</definedName>
    <definedName name="__123Graph_BChart12" hidden="1">'[7]Attach 4-18'!#REF!</definedName>
    <definedName name="__123Graph_BChart13" hidden="1">'[7]Attach 4-18'!#REF!</definedName>
    <definedName name="__123Graph_BCHART2" hidden="1">[12]FlujoTJ!#REF!</definedName>
    <definedName name="__123Graph_BChart4" hidden="1">'[7]Attach 4-18'!#REF!</definedName>
    <definedName name="__123Graph_BCOSTO" localSheetId="5" hidden="1">'[4]GRAFICO A'!#REF!</definedName>
    <definedName name="__123Graph_BCOSTO" hidden="1">'[5]GRAFICO A'!#REF!</definedName>
    <definedName name="__123Graph_BCURRENT" localSheetId="5" hidden="1">'[9]U.S ILD'!$B$32:$F$32</definedName>
    <definedName name="__123Graph_BCurrent" hidden="1">'[7]Attach 4-18'!#REF!</definedName>
    <definedName name="__123Graph_BNONMAN" hidden="1">#REF!</definedName>
    <definedName name="__123Graph_C" hidden="1">#REF!</definedName>
    <definedName name="__123Graph_CChart1" hidden="1">'[7]Attach 4-18'!#REF!</definedName>
    <definedName name="__123Graph_CChart11" hidden="1">'[7]Attach 4-18'!#REF!</definedName>
    <definedName name="__123Graph_CChart12" hidden="1">'[7]Attach 4-18'!#REF!</definedName>
    <definedName name="__123Graph_CChart13" hidden="1">'[7]Attach 4-18'!#REF!</definedName>
    <definedName name="__123Graph_CChart4" hidden="1">'[7]Attach 4-18'!#REF!</definedName>
    <definedName name="__123Graph_CCONT" localSheetId="5" hidden="1">[13]Register!#REF!</definedName>
    <definedName name="__123Graph_CCONT" hidden="1">[14]Register!#REF!</definedName>
    <definedName name="__123Graph_CCOST" localSheetId="5" hidden="1">[13]Register!#REF!</definedName>
    <definedName name="__123Graph_CCOST" hidden="1">[14]Register!#REF!</definedName>
    <definedName name="__123Graph_CCurrent" hidden="1">'[7]Attach 4-18'!#REF!</definedName>
    <definedName name="__123Graph_CGM" localSheetId="5" hidden="1">[13]Register!#REF!</definedName>
    <definedName name="__123Graph_CGM" hidden="1">[14]Register!#REF!</definedName>
    <definedName name="__123Graph_CREV" localSheetId="5" hidden="1">[13]Register!#REF!</definedName>
    <definedName name="__123Graph_CREV" hidden="1">[14]Register!#REF!</definedName>
    <definedName name="__123Graph_D" hidden="1">#REF!</definedName>
    <definedName name="__123Graph_DCHART1" localSheetId="5" hidden="1">[12]FlujoTJ!#REF!</definedName>
    <definedName name="__123Graph_DChart1" hidden="1">'[7]Attach 4-18'!#REF!</definedName>
    <definedName name="__123Graph_DChart11" hidden="1">'[7]Attach 4-18'!#REF!</definedName>
    <definedName name="__123Graph_DChart12" hidden="1">'[7]Attach 4-18'!#REF!</definedName>
    <definedName name="__123Graph_DChart13" hidden="1">'[7]Attach 4-18'!#REF!</definedName>
    <definedName name="__123Graph_DCHART2" hidden="1">[12]FlujoTJ!#REF!</definedName>
    <definedName name="__123Graph_DChart4" hidden="1">'[7]Attach 4-18'!#REF!</definedName>
    <definedName name="__123Graph_DCURRENT" localSheetId="5" hidden="1">[12]FlujoTJ!#REF!</definedName>
    <definedName name="__123Graph_DCurrent" hidden="1">'[7]Attach 4-18'!#REF!</definedName>
    <definedName name="__123Graph_E" hidden="1">#REF!</definedName>
    <definedName name="__123Graph_EChart1" hidden="1">'[7]Attach 4-18'!#REF!</definedName>
    <definedName name="__123Graph_EChart11" hidden="1">'[7]Attach 4-18'!#REF!</definedName>
    <definedName name="__123Graph_EChart12" hidden="1">'[7]Attach 4-18'!#REF!</definedName>
    <definedName name="__123Graph_EChart13" hidden="1">'[7]Attach 4-18'!#REF!</definedName>
    <definedName name="__123Graph_EChart4" hidden="1">'[7]Attach 4-18'!#REF!</definedName>
    <definedName name="__123Graph_ECurrent" hidden="1">'[7]Attach 4-18'!#REF!</definedName>
    <definedName name="__123Graph_F" hidden="1">#REF!</definedName>
    <definedName name="__123Graph_FCHART1" localSheetId="5" hidden="1">[12]FlujoTJ!#REF!</definedName>
    <definedName name="__123Graph_FChart1" hidden="1">'[7]Attach 4-18'!#REF!</definedName>
    <definedName name="__123Graph_FChart11" hidden="1">'[7]Attach 4-18'!#REF!</definedName>
    <definedName name="__123Graph_FChart12" hidden="1">'[7]Attach 4-18'!#REF!</definedName>
    <definedName name="__123Graph_FChart13" hidden="1">'[7]Attach 4-18'!#REF!</definedName>
    <definedName name="__123Graph_FCHART2" hidden="1">[12]FlujoTJ!#REF!</definedName>
    <definedName name="__123Graph_FChart4" hidden="1">'[7]Attach 4-18'!#REF!</definedName>
    <definedName name="__123Graph_FCurrent" hidden="1">'[7]Attach 4-18'!#REF!</definedName>
    <definedName name="__123Graph_LBL_C" localSheetId="5" hidden="1">[13]Register!#REF!</definedName>
    <definedName name="__123Graph_LBL_C" hidden="1">[14]Register!#REF!</definedName>
    <definedName name="__123Graph_LBL_CCONT" localSheetId="5" hidden="1">[13]Register!#REF!</definedName>
    <definedName name="__123Graph_LBL_CCONT" hidden="1">[14]Register!#REF!</definedName>
    <definedName name="__123Graph_LBL_CCOST" localSheetId="5" hidden="1">[13]Register!#REF!</definedName>
    <definedName name="__123Graph_LBL_CCOST" hidden="1">[14]Register!#REF!</definedName>
    <definedName name="__123Graph_LBL_CGM" localSheetId="5" hidden="1">[13]Register!#REF!</definedName>
    <definedName name="__123Graph_LBL_CGM" hidden="1">[14]Register!#REF!</definedName>
    <definedName name="__123Graph_LBL_CREV" localSheetId="5" hidden="1">[13]Register!#REF!</definedName>
    <definedName name="__123Graph_LBL_CREV" hidden="1">[14]Register!#REF!</definedName>
    <definedName name="__123Graph_X" hidden="1">#REF!</definedName>
    <definedName name="__123Graph_XAL" hidden="1">'[6]Long Term Prices'!$A$450:$A$533</definedName>
    <definedName name="__123Graph_XCHART1" localSheetId="5" hidden="1">[12]FlujoTJ!#REF!</definedName>
    <definedName name="__123Graph_XChart1" hidden="1">'[7]Attach 4-18'!#REF!</definedName>
    <definedName name="__123Graph_XChart11" hidden="1">'[7]Attach 4-18'!#REF!</definedName>
    <definedName name="__123Graph_XChart12" hidden="1">'[7]Attach 4-18'!#REF!</definedName>
    <definedName name="__123Graph_XChart13" hidden="1">'[7]Attach 4-18'!#REF!</definedName>
    <definedName name="__123Graph_XCHART2" hidden="1">[12]FlujoTJ!#REF!</definedName>
    <definedName name="__123Graph_XCONT" localSheetId="5" hidden="1">[13]Register!#REF!</definedName>
    <definedName name="__123Graph_XCONT" hidden="1">[14]Register!#REF!</definedName>
    <definedName name="__123Graph_XCORNU" hidden="1">[8]EVAL!#REF!</definedName>
    <definedName name="__123Graph_XCOST" localSheetId="5" hidden="1">[13]Register!#REF!</definedName>
    <definedName name="__123Graph_XCOST" hidden="1">[14]Register!#REF!</definedName>
    <definedName name="__123Graph_XCU" hidden="1">'[6]Long Term Prices'!$A$450:$A$533</definedName>
    <definedName name="__123Graph_XCURRENT" localSheetId="5" hidden="1">'[9]U.S ILD'!$B$3:$F$3</definedName>
    <definedName name="__123Graph_XCurrent" hidden="1">'[7]Attach 4-18'!#REF!</definedName>
    <definedName name="__123Graph_XGM" localSheetId="5" hidden="1">[13]Register!#REF!</definedName>
    <definedName name="__123Graph_XGM" hidden="1">[14]Register!#REF!</definedName>
    <definedName name="__123Graph_XGraph10" hidden="1">'[10]LIMA-CANTA'!#REF!</definedName>
    <definedName name="__123Graph_XGraph11" hidden="1">'[10]LIMA-CANTA'!#REF!</definedName>
    <definedName name="__123Graph_XGraph12" hidden="1">'[10]LIMA-CANTA'!#REF!</definedName>
    <definedName name="__123Graph_XGraph13" hidden="1">'[10]LIMA-CANTA'!#REF!</definedName>
    <definedName name="__123Graph_XGraph14" hidden="1">'[10]LIMA-CANTA'!#REF!</definedName>
    <definedName name="__123Graph_XGraph15" hidden="1">'[10]LIMA-CANTA'!#REF!</definedName>
    <definedName name="__123Graph_XGraph16" hidden="1">'[10]LIMA-CANTA'!#REF!</definedName>
    <definedName name="__123Graph_XGraph17" hidden="1">'[10]LIMA-CANTA'!#REF!</definedName>
    <definedName name="__123Graph_XGraph18" hidden="1">'[10]LIMA-CANTA'!#REF!</definedName>
    <definedName name="__123Graph_XGraph3" hidden="1">'[10]LIMA-CANTA'!#REF!</definedName>
    <definedName name="__123Graph_XGraph4" hidden="1">'[10]LIMA-CANTA'!#REF!</definedName>
    <definedName name="__123Graph_XGraph5" hidden="1">'[10]LIMA-CANTA'!#REF!</definedName>
    <definedName name="__123Graph_XGraph6" hidden="1">'[10]LIMA-CANTA'!#REF!</definedName>
    <definedName name="__123Graph_XGraph7" hidden="1">'[10]LIMA-CANTA'!#REF!</definedName>
    <definedName name="__123Graph_XGraph8" hidden="1">'[10]LIMA-CANTA'!#REF!</definedName>
    <definedName name="__123Graph_XGraph9" hidden="1">'[10]LIMA-CANTA'!#REF!</definedName>
    <definedName name="__123Graph_XLME" hidden="1">'[6]Long Term Prices'!$A$438:$A$505</definedName>
    <definedName name="__123Graph_XNORMAL" hidden="1">#REF!</definedName>
    <definedName name="__123Graph_XPB" hidden="1">'[6]Long Term Prices'!$A$450:$A$533</definedName>
    <definedName name="__123Graph_XREV" localSheetId="5" hidden="1">[13]Register!#REF!</definedName>
    <definedName name="__123Graph_XREV" hidden="1">[14]Register!#REF!</definedName>
    <definedName name="__123Graph_XZN" hidden="1">'[6]Long Term Prices'!$A$450:$A$533</definedName>
    <definedName name="__13__123Graph_C__200__BPF" hidden="1">#REF!</definedName>
    <definedName name="__13__123Graph_D__200__D50" hidden="1">#REF!</definedName>
    <definedName name="__14__123Graph_C__200__D50" hidden="1">#REF!</definedName>
    <definedName name="__14__123Graph_E__200__BPF" hidden="1">#REF!</definedName>
    <definedName name="__15__123Graph_CGRAFICO_2" localSheetId="5" hidden="1">'[4]GRAFICO A'!#REF!</definedName>
    <definedName name="__15__123Graph_CGRAFICO_2" hidden="1">'[5]GRAFICO A'!#REF!</definedName>
    <definedName name="__15__123Graph_E__200__D50" hidden="1">#REF!</definedName>
    <definedName name="__16__123Graph_CGRANULOMETRIA_1" hidden="1">#REF!</definedName>
    <definedName name="__16__123Graph_F__200__BPF" hidden="1">#REF!</definedName>
    <definedName name="__17__123Graph_D__200__BPF" hidden="1">#REF!</definedName>
    <definedName name="__17__123Graph_F__200__D50" hidden="1">#REF!</definedName>
    <definedName name="__18__123Graph_D__200__D50" hidden="1">#REF!</definedName>
    <definedName name="__18__123Graph_X__200__BPF" hidden="1">#REF!</definedName>
    <definedName name="__19__123Graph_E__200__BPF" hidden="1">#REF!</definedName>
    <definedName name="__19__123Graph_X__200__D50" hidden="1">#REF!</definedName>
    <definedName name="__2__123Graph_A__200__D50" hidden="1">#REF!</definedName>
    <definedName name="__2__123Graph_ACHART_2" hidden="1">'[3]Long Term Prices'!$BZ$486:$BZ$548</definedName>
    <definedName name="__20__123Graph_E__200__D50" hidden="1">#REF!</definedName>
    <definedName name="__20__123Graph_XEFICIENCIA_1" hidden="1">#REF!</definedName>
    <definedName name="__21__123Graph_F__200__BPF" hidden="1">#REF!</definedName>
    <definedName name="__21__123Graph_XGRANULOMETRIA_1" hidden="1">#REF!</definedName>
    <definedName name="__22__123Graph_F__200__D50" hidden="1">#REF!</definedName>
    <definedName name="__23__123Graph_X__200__BPF" hidden="1">#REF!</definedName>
    <definedName name="__24__123Graph_X__200__D50" hidden="1">#REF!</definedName>
    <definedName name="__25__123Graph_XEFICIENCIA_1" hidden="1">#REF!</definedName>
    <definedName name="__26__123Graph_XGRAFICO_1" localSheetId="5" hidden="1">'[4]GRAFICO A'!#REF!</definedName>
    <definedName name="__26__123Graph_XGRAFICO_1" hidden="1">'[5]GRAFICO A'!#REF!</definedName>
    <definedName name="__27__123Graph_XGRAFICO_2" localSheetId="5" hidden="1">[15]CONSOCOS99!$C$75:$C$80</definedName>
    <definedName name="__27__123Graph_XGRAFICO_2" hidden="1">[16]CONSOCOS99!$C$75:$C$80</definedName>
    <definedName name="__28__123Graph_XGRAFICO_3" localSheetId="5" hidden="1">[15]CONSOCOS99!$C$85:$C$91</definedName>
    <definedName name="__28__123Graph_XGRAFICO_3" hidden="1">[16]CONSOCOS99!$C$85:$C$91</definedName>
    <definedName name="__29__123Graph_XGRANULOMETRIA_1" hidden="1">#REF!</definedName>
    <definedName name="__3__123Graph_AEFICIENCIA_1" hidden="1">#REF!</definedName>
    <definedName name="__4__123Graph_AGRAFICO_1" localSheetId="5" hidden="1">'[4]GRAFICO A'!#REF!</definedName>
    <definedName name="__4__123Graph_AGRAFICO_1" hidden="1">'[5]GRAFICO A'!#REF!</definedName>
    <definedName name="__4__123Graph_AGRANULOMETRIA_1" hidden="1">#REF!</definedName>
    <definedName name="__5__123Graph_AGRAFICO_2" localSheetId="5" hidden="1">[15]CONSOCOS99!$D$75:$D$80</definedName>
    <definedName name="__5__123Graph_AGRAFICO_2" hidden="1">[16]CONSOCOS99!$D$75:$D$80</definedName>
    <definedName name="__5__123Graph_B__200__BPF" hidden="1">#REF!</definedName>
    <definedName name="__6__123Graph_AGRAFICO_3" localSheetId="5" hidden="1">[15]CONSOCOS99!$D$85:$D$91</definedName>
    <definedName name="__6__123Graph_AGRAFICO_3" hidden="1">[16]CONSOCOS99!$D$85:$D$91</definedName>
    <definedName name="__6__123Graph_B__200__D50" hidden="1">#REF!</definedName>
    <definedName name="__7__123Graph_AGRANULOMETRIA_1" hidden="1">#REF!</definedName>
    <definedName name="__7__123Graph_BEFICIENCIA_1" hidden="1">#REF!</definedName>
    <definedName name="__8__123Graph_B__200__BPF" hidden="1">#REF!</definedName>
    <definedName name="__8__123Graph_BGRANULOMETRIA_1" hidden="1">#REF!</definedName>
    <definedName name="__9__123Graph_B__200__D50" hidden="1">#REF!</definedName>
    <definedName name="__9__123Graph_C__200__BPF" hidden="1">#REF!</definedName>
    <definedName name="__cc1" localSheetId="5" hidden="1">{"DETALLE_1996",#N/A,FALSE,"flujo";"DETALLE_1997",#N/A,FALSE,"flujo";"GASTOS_INCURRIDOS_1996",#N/A,FALSE,"flujo";"GASTOS_PROGRAMADOS_PARA_1997",#N/A,FALSE,"flujo";#N/A,#N/A,FALSE,"comparat";#N/A,#N/A,FALSE,"costos";#N/A,#N/A,FALSE,"proyctrol"}</definedName>
    <definedName name="__cc1" localSheetId="0" hidden="1">{"DETALLE_1996",#N/A,FALSE,"flujo";"DETALLE_1997",#N/A,FALSE,"flujo";"GASTOS_INCURRIDOS_1996",#N/A,FALSE,"flujo";"GASTOS_PROGRAMADOS_PARA_1997",#N/A,FALSE,"flujo";#N/A,#N/A,FALSE,"comparat";#N/A,#N/A,FALSE,"costos";#N/A,#N/A,FALSE,"proyctrol"}</definedName>
    <definedName name="__cc1" hidden="1">{"DETALLE_1996",#N/A,FALSE,"flujo";"DETALLE_1997",#N/A,FALSE,"flujo";"GASTOS_INCURRIDOS_1996",#N/A,FALSE,"flujo";"GASTOS_PROGRAMADOS_PARA_1997",#N/A,FALSE,"flujo";#N/A,#N/A,FALSE,"comparat";#N/A,#N/A,FALSE,"costos";#N/A,#N/A,FALSE,"proyctrol"}</definedName>
    <definedName name="__eco3333"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__eco3333"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__eco3333"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__F" hidden="1">{#N/A,#N/A,FALSE,"Total_OC015";#N/A,#N/A,FALSE,"ADMIN";#N/A,#N/A,FALSE,"PROCES";#N/A,#N/A,FALSE,"mecan";#N/A,#N/A,FALSE,"civil";#N/A,#N/A,FALSE,"CAÑER";#N/A,#N/A,FALSE,"ELEC";#N/A,#N/A,FALSE,"INSTR"}</definedName>
    <definedName name="__FC" localSheetId="5" hidden="1">{"DETALLE_1996",#N/A,FALSE,"flujo";"DETALLE_1997",#N/A,FALSE,"flujo";"GASTOS_INCURRIDOS_1996",#N/A,FALSE,"flujo";"GASTOS_PROGRAMADOS_PARA_1997",#N/A,FALSE,"flujo";#N/A,#N/A,FALSE,"comparat";#N/A,#N/A,FALSE,"costos";#N/A,#N/A,FALSE,"proyctrol"}</definedName>
    <definedName name="__FC" localSheetId="0" hidden="1">{"DETALLE_1996",#N/A,FALSE,"flujo";"DETALLE_1997",#N/A,FALSE,"flujo";"GASTOS_INCURRIDOS_1996",#N/A,FALSE,"flujo";"GASTOS_PROGRAMADOS_PARA_1997",#N/A,FALSE,"flujo";#N/A,#N/A,FALSE,"comparat";#N/A,#N/A,FALSE,"costos";#N/A,#N/A,FALSE,"proyctrol"}</definedName>
    <definedName name="__FC" hidden="1">{"DETALLE_1996",#N/A,FALSE,"flujo";"DETALLE_1997",#N/A,FALSE,"flujo";"GASTOS_INCURRIDOS_1996",#N/A,FALSE,"flujo";"GASTOS_PROGRAMADOS_PARA_1997",#N/A,FALSE,"flujo";#N/A,#N/A,FALSE,"comparat";#N/A,#N/A,FALSE,"costos";#N/A,#N/A,FALSE,"proyctrol"}</definedName>
    <definedName name="__FDS_HYPERLINK_TOGGLE_STATE__" hidden="1">"ON"</definedName>
    <definedName name="__FHE7" localSheetId="5" hidden="1">{#N/A,#N/A,FALSE,"masez (10)";#N/A,#N/A,FALSE,"masez (7)";#N/A,#N/A,FALSE,"masez (6)";#N/A,#N/A,FALSE,"masez (5)";#N/A,#N/A,FALSE,"masez (4)";#N/A,#N/A,FALSE,"masez (3)";#N/A,#N/A,FALSE,"masez (2)";#N/A,#N/A,FALSE,"GME";#N/A,#N/A,FALSE,"masez"}</definedName>
    <definedName name="__FHE7" localSheetId="0" hidden="1">{#N/A,#N/A,FALSE,"masez (10)";#N/A,#N/A,FALSE,"masez (7)";#N/A,#N/A,FALSE,"masez (6)";#N/A,#N/A,FALSE,"masez (5)";#N/A,#N/A,FALSE,"masez (4)";#N/A,#N/A,FALSE,"masez (3)";#N/A,#N/A,FALSE,"masez (2)";#N/A,#N/A,FALSE,"GME";#N/A,#N/A,FALSE,"masez"}</definedName>
    <definedName name="__FHE7" hidden="1">{#N/A,#N/A,FALSE,"masez (10)";#N/A,#N/A,FALSE,"masez (7)";#N/A,#N/A,FALSE,"masez (6)";#N/A,#N/A,FALSE,"masez (5)";#N/A,#N/A,FALSE,"masez (4)";#N/A,#N/A,FALSE,"masez (3)";#N/A,#N/A,FALSE,"masez (2)";#N/A,#N/A,FALSE,"GME";#N/A,#N/A,FALSE,"masez"}</definedName>
    <definedName name="__gl1" localSheetId="5" hidden="1">{#N/A,#N/A,FALSE,"Total_OC015";#N/A,#N/A,FALSE,"ADMIN";#N/A,#N/A,FALSE,"PROCES";#N/A,#N/A,FALSE,"mecan";#N/A,#N/A,FALSE,"civil";#N/A,#N/A,FALSE,"CAÑER";#N/A,#N/A,FALSE,"ELEC";#N/A,#N/A,FALSE,"INSTR"}</definedName>
    <definedName name="__gl1" localSheetId="0" hidden="1">{#N/A,#N/A,FALSE,"Total_OC015";#N/A,#N/A,FALSE,"ADMIN";#N/A,#N/A,FALSE,"PROCES";#N/A,#N/A,FALSE,"mecan";#N/A,#N/A,FALSE,"civil";#N/A,#N/A,FALSE,"CAÑER";#N/A,#N/A,FALSE,"ELEC";#N/A,#N/A,FALSE,"INSTR"}</definedName>
    <definedName name="__gl1" hidden="1">{#N/A,#N/A,FALSE,"Total_OC015";#N/A,#N/A,FALSE,"ADMIN";#N/A,#N/A,FALSE,"PROCES";#N/A,#N/A,FALSE,"mecan";#N/A,#N/A,FALSE,"civil";#N/A,#N/A,FALSE,"CAÑER";#N/A,#N/A,FALSE,"ELEC";#N/A,#N/A,FALSE,"INSTR"}</definedName>
    <definedName name="__jy5" localSheetId="5" hidden="1">{#N/A,#N/A,FALSE,"masez (10)";#N/A,#N/A,FALSE,"masez (7)";#N/A,#N/A,FALSE,"masez (6)";#N/A,#N/A,FALSE,"masez (5)";#N/A,#N/A,FALSE,"masez (4)";#N/A,#N/A,FALSE,"masez (3)";#N/A,#N/A,FALSE,"masez (2)";#N/A,#N/A,FALSE,"GME";#N/A,#N/A,FALSE,"masez"}</definedName>
    <definedName name="__jy5" localSheetId="0" hidden="1">{#N/A,#N/A,FALSE,"masez (10)";#N/A,#N/A,FALSE,"masez (7)";#N/A,#N/A,FALSE,"masez (6)";#N/A,#N/A,FALSE,"masez (5)";#N/A,#N/A,FALSE,"masez (4)";#N/A,#N/A,FALSE,"masez (3)";#N/A,#N/A,FALSE,"masez (2)";#N/A,#N/A,FALSE,"GME";#N/A,#N/A,FALSE,"masez"}</definedName>
    <definedName name="__jy5" hidden="1">{#N/A,#N/A,FALSE,"masez (10)";#N/A,#N/A,FALSE,"masez (7)";#N/A,#N/A,FALSE,"masez (6)";#N/A,#N/A,FALSE,"masez (5)";#N/A,#N/A,FALSE,"masez (4)";#N/A,#N/A,FALSE,"masez (3)";#N/A,#N/A,FALSE,"masez (2)";#N/A,#N/A,FALSE,"GME";#N/A,#N/A,FALSE,"masez"}</definedName>
    <definedName name="__key1" localSheetId="5" hidden="1">'[1]GEN-TEC-02'!#REF!</definedName>
    <definedName name="__key1" hidden="1">'[17]GEN-TEC-02'!#REF!</definedName>
    <definedName name="__kk1" localSheetId="5"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kk1" localSheetId="0"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kk1"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kk2" localSheetId="5" hidden="1">{"FlujoGastos",#N/A,FALSE,"Base";"FlujoGastos",#N/A,FALSE,"Buzón Tren";"FlujoGastos",#N/A,FALSE,"Buzón Camión";"FlujoGastos",#N/A,FALSE,"LHD Camión";"FlujoGastos",#N/A,FALSE,"Cámara Camión"}</definedName>
    <definedName name="__kk2" localSheetId="0" hidden="1">{"FlujoGastos",#N/A,FALSE,"Base";"FlujoGastos",#N/A,FALSE,"Buzón Tren";"FlujoGastos",#N/A,FALSE,"Buzón Camión";"FlujoGastos",#N/A,FALSE,"LHD Camión";"FlujoGastos",#N/A,FALSE,"Cámara Camión"}</definedName>
    <definedName name="__kk2" hidden="1">{"FlujoGastos",#N/A,FALSE,"Base";"FlujoGastos",#N/A,FALSE,"Buzón Tren";"FlujoGastos",#N/A,FALSE,"Buzón Camión";"FlujoGastos",#N/A,FALSE,"LHD Camión";"FlujoGastos",#N/A,FALSE,"Cámara Camión"}</definedName>
    <definedName name="__kk3" localSheetId="5"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kk3" localSheetId="0"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kk3"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_kk4" localSheetId="5" hidden="1">{"desarrollo",#N/A,FALSE,"Cámara Camión";"resumen",#N/A,FALSE,"Cámara Camión";"eqprod",#N/A,FALSE,"Cámara Camión"}</definedName>
    <definedName name="__kk4" localSheetId="0" hidden="1">{"desarrollo",#N/A,FALSE,"Cámara Camión";"resumen",#N/A,FALSE,"Cámara Camión";"eqprod",#N/A,FALSE,"Cámara Camión"}</definedName>
    <definedName name="__kk4" hidden="1">{"desarrollo",#N/A,FALSE,"Cámara Camión";"resumen",#N/A,FALSE,"Cámara Camión";"eqprod",#N/A,FALSE,"Cámara Camión"}</definedName>
    <definedName name="__lot1" localSheetId="5" hidden="1">{#N/A,#N/A,FALSE,"Total_OC015";#N/A,#N/A,FALSE,"ADMIN";#N/A,#N/A,FALSE,"PROCES";#N/A,#N/A,FALSE,"mecan";#N/A,#N/A,FALSE,"civil";#N/A,#N/A,FALSE,"CAÑER";#N/A,#N/A,FALSE,"ELEC";#N/A,#N/A,FALSE,"INSTR"}</definedName>
    <definedName name="__lot1" localSheetId="0" hidden="1">{#N/A,#N/A,FALSE,"Total_OC015";#N/A,#N/A,FALSE,"ADMIN";#N/A,#N/A,FALSE,"PROCES";#N/A,#N/A,FALSE,"mecan";#N/A,#N/A,FALSE,"civil";#N/A,#N/A,FALSE,"CAÑER";#N/A,#N/A,FALSE,"ELEC";#N/A,#N/A,FALSE,"INSTR"}</definedName>
    <definedName name="__lot1" hidden="1">{#N/A,#N/A,FALSE,"Total_OC015";#N/A,#N/A,FALSE,"ADMIN";#N/A,#N/A,FALSE,"PROCES";#N/A,#N/A,FALSE,"mecan";#N/A,#N/A,FALSE,"civil";#N/A,#N/A,FALSE,"CAÑER";#N/A,#N/A,FALSE,"ELEC";#N/A,#N/A,FALSE,"INSTR"}</definedName>
    <definedName name="__r" hidden="1">{#N/A,#N/A,FALSE,"masez (10)";#N/A,#N/A,FALSE,"masez (7)";#N/A,#N/A,FALSE,"masez (6)";#N/A,#N/A,FALSE,"masez (5)";#N/A,#N/A,FALSE,"masez (4)";#N/A,#N/A,FALSE,"masez (3)";#N/A,#N/A,FALSE,"masez (2)";#N/A,#N/A,FALSE,"GME";#N/A,#N/A,FALSE,"masez"}</definedName>
    <definedName name="__REV1" localSheetId="5" hidden="1">{"Graf_Carga Trab",#N/A,FALSE,"Grafi_Carga Trab";"Graf_Venta Flujo",#N/A,FALSE,"Grafi_Carga Trab"}</definedName>
    <definedName name="__REV1" localSheetId="0" hidden="1">{"Graf_Carga Trab",#N/A,FALSE,"Grafi_Carga Trab";"Graf_Venta Flujo",#N/A,FALSE,"Grafi_Carga Trab"}</definedName>
    <definedName name="__REV1" hidden="1">{"Graf_Carga Trab",#N/A,FALSE,"Grafi_Carga Trab";"Graf_Venta Flujo",#N/A,FALSE,"Grafi_Carga Trab"}</definedName>
    <definedName name="__REV11" localSheetId="5" hidden="1">{"Graf_Carga Trab",#N/A,FALSE,"Grafi_Carga Trab";"Graf_Venta Flujo",#N/A,FALSE,"Grafi_Carga Trab"}</definedName>
    <definedName name="__REV11" localSheetId="0" hidden="1">{"Graf_Carga Trab",#N/A,FALSE,"Grafi_Carga Trab";"Graf_Venta Flujo",#N/A,FALSE,"Grafi_Carga Trab"}</definedName>
    <definedName name="__REV11" hidden="1">{"Graf_Carga Trab",#N/A,FALSE,"Grafi_Carga Trab";"Graf_Venta Flujo",#N/A,FALSE,"Grafi_Carga Trab"}</definedName>
    <definedName name="__tyl2" localSheetId="5" hidden="1">{#N/A,#N/A,FALSE,"masez (10)";#N/A,#N/A,FALSE,"masez (7)";#N/A,#N/A,FALSE,"masez (6)";#N/A,#N/A,FALSE,"masez (5)";#N/A,#N/A,FALSE,"masez (4)";#N/A,#N/A,FALSE,"masez (3)";#N/A,#N/A,FALSE,"masez (2)";#N/A,#N/A,FALSE,"GME";#N/A,#N/A,FALSE,"masez"}</definedName>
    <definedName name="__tyl2" localSheetId="0" hidden="1">{#N/A,#N/A,FALSE,"masez (10)";#N/A,#N/A,FALSE,"masez (7)";#N/A,#N/A,FALSE,"masez (6)";#N/A,#N/A,FALSE,"masez (5)";#N/A,#N/A,FALSE,"masez (4)";#N/A,#N/A,FALSE,"masez (3)";#N/A,#N/A,FALSE,"masez (2)";#N/A,#N/A,FALSE,"GME";#N/A,#N/A,FALSE,"masez"}</definedName>
    <definedName name="__tyl2" hidden="1">{#N/A,#N/A,FALSE,"masez (10)";#N/A,#N/A,FALSE,"masez (7)";#N/A,#N/A,FALSE,"masez (6)";#N/A,#N/A,FALSE,"masez (5)";#N/A,#N/A,FALSE,"masez (4)";#N/A,#N/A,FALSE,"masez (3)";#N/A,#N/A,FALSE,"masez (2)";#N/A,#N/A,FALSE,"GME";#N/A,#N/A,FALSE,"masez"}</definedName>
    <definedName name="__us96">#REF!</definedName>
    <definedName name="__wq12" localSheetId="5" hidden="1">{#N/A,#N/A,FALSE,"Total_OC015";#N/A,#N/A,FALSE,"ADMIN";#N/A,#N/A,FALSE,"PROCES";#N/A,#N/A,FALSE,"mecan";#N/A,#N/A,FALSE,"civil";#N/A,#N/A,FALSE,"CAÑER";#N/A,#N/A,FALSE,"ELEC";#N/A,#N/A,FALSE,"INSTR"}</definedName>
    <definedName name="__wq12" localSheetId="0" hidden="1">{#N/A,#N/A,FALSE,"Total_OC015";#N/A,#N/A,FALSE,"ADMIN";#N/A,#N/A,FALSE,"PROCES";#N/A,#N/A,FALSE,"mecan";#N/A,#N/A,FALSE,"civil";#N/A,#N/A,FALSE,"CAÑER";#N/A,#N/A,FALSE,"ELEC";#N/A,#N/A,FALSE,"INSTR"}</definedName>
    <definedName name="__wq12" hidden="1">{#N/A,#N/A,FALSE,"Total_OC015";#N/A,#N/A,FALSE,"ADMIN";#N/A,#N/A,FALSE,"PROCES";#N/A,#N/A,FALSE,"mecan";#N/A,#N/A,FALSE,"civil";#N/A,#N/A,FALSE,"CAÑER";#N/A,#N/A,FALSE,"ELEC";#N/A,#N/A,FALSE,"INSTR"}</definedName>
    <definedName name="__wrn1" localSheetId="5" hidden="1">{#N/A,#N/A,TRUE,"Est. de Fact.";#N/A,#N/A,TRUE,"Capitulo 19";#N/A,#N/A,TRUE,"Proyecto P855"}</definedName>
    <definedName name="__wrn1" localSheetId="0" hidden="1">{#N/A,#N/A,TRUE,"Est. de Fact.";#N/A,#N/A,TRUE,"Capitulo 19";#N/A,#N/A,TRUE,"Proyecto P855"}</definedName>
    <definedName name="__wrn1" hidden="1">{#N/A,#N/A,TRUE,"Est. de Fact.";#N/A,#N/A,TRUE,"Capitulo 19";#N/A,#N/A,TRUE,"Proyecto P855"}</definedName>
    <definedName name="__wrn2" localSheetId="5" hidden="1">{#N/A,#N/A,TRUE,"Est. de Fact.";#N/A,#N/A,TRUE,"Capitulo 19";#N/A,#N/A,TRUE,"Proyecto P855"}</definedName>
    <definedName name="__wrn2" localSheetId="0" hidden="1">{#N/A,#N/A,TRUE,"Est. de Fact.";#N/A,#N/A,TRUE,"Capitulo 19";#N/A,#N/A,TRUE,"Proyecto P855"}</definedName>
    <definedName name="__wrn2" hidden="1">{#N/A,#N/A,TRUE,"Est. de Fact.";#N/A,#N/A,TRUE,"Capitulo 19";#N/A,#N/A,TRUE,"Proyecto P855"}</definedName>
    <definedName name="__wrn3" localSheetId="5" hidden="1">{#N/A,#N/A,FALSE,"Total_OC015";#N/A,#N/A,FALSE,"ADMIN";#N/A,#N/A,FALSE,"PROCES";#N/A,#N/A,FALSE,"mecan";#N/A,#N/A,FALSE,"civil";#N/A,#N/A,FALSE,"CAÑER";#N/A,#N/A,FALSE,"ELEC";#N/A,#N/A,FALSE,"INSTR"}</definedName>
    <definedName name="__wrn3" localSheetId="0" hidden="1">{#N/A,#N/A,FALSE,"Total_OC015";#N/A,#N/A,FALSE,"ADMIN";#N/A,#N/A,FALSE,"PROCES";#N/A,#N/A,FALSE,"mecan";#N/A,#N/A,FALSE,"civil";#N/A,#N/A,FALSE,"CAÑER";#N/A,#N/A,FALSE,"ELEC";#N/A,#N/A,FALSE,"INSTR"}</definedName>
    <definedName name="__wrn3" hidden="1">{#N/A,#N/A,FALSE,"Total_OC015";#N/A,#N/A,FALSE,"ADMIN";#N/A,#N/A,FALSE,"PROCES";#N/A,#N/A,FALSE,"mecan";#N/A,#N/A,FALSE,"civil";#N/A,#N/A,FALSE,"CAÑER";#N/A,#N/A,FALSE,"ELEC";#N/A,#N/A,FALSE,"INSTR"}</definedName>
    <definedName name="__wrn5" localSheetId="5" hidden="1">{#N/A,#N/A,FALSE,"minas";#N/A,#N/A,FALSE,"Total_OC015";#N/A,#N/A,FALSE,"ADMIN";#N/A,#N/A,FALSE,"PROCES";#N/A,#N/A,FALSE,"civil";#N/A,#N/A,FALSE,"CAÑER";#N/A,#N/A,FALSE,"ELEC";#N/A,#N/A,FALSE,"INSTR";#N/A,#N/A,FALSE,"PDS";#N/A,#N/A,FALSE,"mecan"}</definedName>
    <definedName name="__wrn5" localSheetId="0" hidden="1">{#N/A,#N/A,FALSE,"minas";#N/A,#N/A,FALSE,"Total_OC015";#N/A,#N/A,FALSE,"ADMIN";#N/A,#N/A,FALSE,"PROCES";#N/A,#N/A,FALSE,"civil";#N/A,#N/A,FALSE,"CAÑER";#N/A,#N/A,FALSE,"ELEC";#N/A,#N/A,FALSE,"INSTR";#N/A,#N/A,FALSE,"PDS";#N/A,#N/A,FALSE,"mecan"}</definedName>
    <definedName name="__wrn5" hidden="1">{#N/A,#N/A,FALSE,"minas";#N/A,#N/A,FALSE,"Total_OC015";#N/A,#N/A,FALSE,"ADMIN";#N/A,#N/A,FALSE,"PROCES";#N/A,#N/A,FALSE,"civil";#N/A,#N/A,FALSE,"CAÑER";#N/A,#N/A,FALSE,"ELEC";#N/A,#N/A,FALSE,"INSTR";#N/A,#N/A,FALSE,"PDS";#N/A,#N/A,FALSE,"mecan"}</definedName>
    <definedName name="__wrn6" hidden="1">{#N/A,#N/A,FALSE,"minas";#N/A,#N/A,FALSE,"Total_OC015";#N/A,#N/A,FALSE,"ADMIN";#N/A,#N/A,FALSE,"PROCES";#N/A,#N/A,FALSE,"civil";#N/A,#N/A,FALSE,"CAÑER";#N/A,#N/A,FALSE,"ELEC";#N/A,#N/A,FALSE,"INSTR";#N/A,#N/A,FALSE,"PDS";#N/A,#N/A,FALSE,"mecan"}</definedName>
    <definedName name="__X2" hidden="1">{#N/A,#N/A,FALSE,"TEC-01";#N/A,#N/A,FALSE,"TEC - 02";#N/A,#N/A,FALSE,"TEC - 03";#N/A,#N/A,FALSE,"TEC - 04";#N/A,#N/A,FALSE,"TEC-07";#N/A,#N/A,FALSE,"TEC-08";#N/A,#N/A,FALSE,"TEC - 09A";#N/A,#N/A,FALSE,"TEC - 09B";#N/A,#N/A,FALSE,"TEC - 09C";#N/A,#N/A,FALSE,"TEC - 10";#N/A,#N/A,FALSE,"TEC-11"}</definedName>
    <definedName name="__xlfn.BAHTTEXT" hidden="1">#NAME?</definedName>
    <definedName name="__xlfn.IFERROR" hidden="1">#NAME?</definedName>
    <definedName name="__zx2" localSheetId="5" hidden="1">{#N/A,#N/A,FALSE,"masez (10)";#N/A,#N/A,FALSE,"masez (7)";#N/A,#N/A,FALSE,"masez (6)";#N/A,#N/A,FALSE,"masez (5)";#N/A,#N/A,FALSE,"masez (4)";#N/A,#N/A,FALSE,"masez (3)";#N/A,#N/A,FALSE,"masez (2)";#N/A,#N/A,FALSE,"GME";#N/A,#N/A,FALSE,"masez"}</definedName>
    <definedName name="__zx2" localSheetId="0" hidden="1">{#N/A,#N/A,FALSE,"masez (10)";#N/A,#N/A,FALSE,"masez (7)";#N/A,#N/A,FALSE,"masez (6)";#N/A,#N/A,FALSE,"masez (5)";#N/A,#N/A,FALSE,"masez (4)";#N/A,#N/A,FALSE,"masez (3)";#N/A,#N/A,FALSE,"masez (2)";#N/A,#N/A,FALSE,"GME";#N/A,#N/A,FALSE,"masez"}</definedName>
    <definedName name="__zx2" hidden="1">{#N/A,#N/A,FALSE,"masez (10)";#N/A,#N/A,FALSE,"masez (7)";#N/A,#N/A,FALSE,"masez (6)";#N/A,#N/A,FALSE,"masez (5)";#N/A,#N/A,FALSE,"masez (4)";#N/A,#N/A,FALSE,"masez (3)";#N/A,#N/A,FALSE,"masez (2)";#N/A,#N/A,FALSE,"GME";#N/A,#N/A,FALSE,"masez"}</definedName>
    <definedName name="_1_____________123Graph_AGRAFICO_1" localSheetId="5" hidden="1">'[4]GRAFICO A'!#REF!</definedName>
    <definedName name="_1_____________123Graph_AGRAFICO_1" hidden="1">'[5]GRAFICO A'!#REF!</definedName>
    <definedName name="_1________123Graph_AGRAFICO_1" hidden="1">#REF!</definedName>
    <definedName name="_1____123Graph_A__200__BPF" hidden="1">#REF!</definedName>
    <definedName name="_1__123Graph_A__200__BPF" hidden="1">#REF!</definedName>
    <definedName name="_1__123Graph_ACHART_1" hidden="1">'[6]Long Term Prices'!$DI$827:$DI$855</definedName>
    <definedName name="_1__123Graph_AChart_1A" hidden="1">'[7]Attach 4-18'!#REF!</definedName>
    <definedName name="_1__123Graph_AChart_2G" hidden="1">[18]Netearnanal!$B$137:$B$144</definedName>
    <definedName name="_1__123Graph_FCURRENT" hidden="1">[12]FlujoTJ!#REF!</definedName>
    <definedName name="_10_______123Graph_AEFICIENCIA_1" hidden="1">#REF!</definedName>
    <definedName name="_10____123Graph_C__200__D50" hidden="1">#REF!</definedName>
    <definedName name="_10__123Graph_AGRAFICO_1" hidden="1">'[19]GRAFICO A'!#REF!</definedName>
    <definedName name="_10__123Graph_BChart_1A" hidden="1">'[20]Attach 4-18'!#REF!</definedName>
    <definedName name="_10__123Graph_BEFICIENCIA_1" hidden="1">#REF!</definedName>
    <definedName name="_10__123Graph_BGRAFICO_2" hidden="1">'[19]GRAFICO A'!#REF!</definedName>
    <definedName name="_10__123Graph_BGRANULOMETRIA_1" hidden="1">#REF!</definedName>
    <definedName name="_10__123Graph_C__200__D50" hidden="1">#REF!</definedName>
    <definedName name="_10__123Graph_LBL_ACHART_6" hidden="1">#REF!</definedName>
    <definedName name="_10__123Graph_XGRAFICO_1" hidden="1">'[21]GRAFICO A'!#REF!</definedName>
    <definedName name="_100____123Graph_A__200__BPF" hidden="1">#REF!</definedName>
    <definedName name="_101____123Graph_A__200__D50" hidden="1">#REF!</definedName>
    <definedName name="_102____123Graph_ACHART_1" hidden="1">'[22]Long Term Prices'!$DI$827:$DI$855</definedName>
    <definedName name="_103____123Graph_ACHART_2" hidden="1">'[22]Long Term Prices'!$BZ$486:$BZ$548</definedName>
    <definedName name="_104____123Graph_AEFICIENCIA_1" hidden="1">#REF!</definedName>
    <definedName name="_105____123Graph_AGRAFICO_1" hidden="1">#REF!</definedName>
    <definedName name="_106____123Graph_AGRAFICO_2" hidden="1">#REF!</definedName>
    <definedName name="_107____123Graph_AGRAFICO_3" hidden="1">#REF!</definedName>
    <definedName name="_108____123Graph_AGRANULOMETRIA_1" hidden="1">#REF!</definedName>
    <definedName name="_109____123Graph_B__200__BPF" hidden="1">#REF!</definedName>
    <definedName name="_11_______123Graph_AGRAFICO_2" hidden="1">#REF!</definedName>
    <definedName name="_11____123Graph_CGRANULOMETRIA_1" hidden="1">#REF!</definedName>
    <definedName name="_11__123Graph_AGRAFICO_2" hidden="1">[23]CONSOCOS99!$D$75:$D$80</definedName>
    <definedName name="_11__123Graph_BGRAFICO_2" localSheetId="5" hidden="1">'[4]GRAFICO A'!#REF!</definedName>
    <definedName name="_11__123Graph_BGRAFICO_2" hidden="1">'[5]GRAFICO A'!#REF!</definedName>
    <definedName name="_11__123Graph_C__200__BPF" hidden="1">#REF!</definedName>
    <definedName name="_11__123Graph_CGRANULOMETRIA_1" hidden="1">#REF!</definedName>
    <definedName name="_11__123Graph_LBL_ACHART_7" hidden="1">#REF!</definedName>
    <definedName name="_11__123Graph_XGRAFICO_2" hidden="1">[24]CONSOCOS99!$C$75:$C$80</definedName>
    <definedName name="_110____123Graph_B__200__D50" hidden="1">#REF!</definedName>
    <definedName name="_111" localSheetId="0" hidden="1">{#N/A,#N/A,FALSE,"masez (10)";#N/A,#N/A,FALSE,"masez (7)";#N/A,#N/A,FALSE,"masez (6)";#N/A,#N/A,FALSE,"masez (5)";#N/A,#N/A,FALSE,"masez (4)";#N/A,#N/A,FALSE,"masez (3)";#N/A,#N/A,FALSE,"masez (2)";#N/A,#N/A,FALSE,"GME";#N/A,#N/A,FALSE,"masez"}</definedName>
    <definedName name="_111" hidden="1">{#N/A,#N/A,FALSE,"masez (10)";#N/A,#N/A,FALSE,"masez (7)";#N/A,#N/A,FALSE,"masez (6)";#N/A,#N/A,FALSE,"masez (5)";#N/A,#N/A,FALSE,"masez (4)";#N/A,#N/A,FALSE,"masez (3)";#N/A,#N/A,FALSE,"masez (2)";#N/A,#N/A,FALSE,"GME";#N/A,#N/A,FALSE,"masez"}</definedName>
    <definedName name="_111____123Graph_BEFICIENCIA_1" hidden="1">#REF!</definedName>
    <definedName name="_112____123Graph_BGRAFICO_2" hidden="1">#REF!</definedName>
    <definedName name="_113____123Graph_BGRANULOMETRIA_1" hidden="1">#REF!</definedName>
    <definedName name="_114____123Graph_C__200__BPF" hidden="1">#REF!</definedName>
    <definedName name="_115____123Graph_C__200__D50" hidden="1">#REF!</definedName>
    <definedName name="_116____123Graph_CGRAFICO_2" hidden="1">#REF!</definedName>
    <definedName name="_117____123Graph_CGRANULOMETRIA_1" hidden="1">#REF!</definedName>
    <definedName name="_118____123Graph_D__200__BPF" hidden="1">#REF!</definedName>
    <definedName name="_119____123Graph_D__200__D50" hidden="1">#REF!</definedName>
    <definedName name="_12" hidden="1">'[7]Attach 4-18'!#REF!</definedName>
    <definedName name="_12_______123Graph_AGRAFICO_3" hidden="1">#REF!</definedName>
    <definedName name="_12____123Graph_D__200__BPF" hidden="1">#REF!</definedName>
    <definedName name="_12__123Graph_AGRAFICO_3" hidden="1">[23]CONSOCOS99!$D$85:$D$91</definedName>
    <definedName name="_12__123Graph_BGRANULOMETRIA_1" hidden="1">#REF!</definedName>
    <definedName name="_12__123Graph_C__200__D50" hidden="1">#REF!</definedName>
    <definedName name="_12__123Graph_CGRAFICO_2" hidden="1">'[19]GRAFICO A'!#REF!</definedName>
    <definedName name="_12__123Graph_D__200__BPF" hidden="1">#REF!</definedName>
    <definedName name="_12__123Graph_XCHART_10" hidden="1">#REF!</definedName>
    <definedName name="_12__123Graph_XGRAFICO_3" hidden="1">[24]CONSOCOS99!$C$85:$C$91</definedName>
    <definedName name="_120____123Graph_E__200__BPF" hidden="1">#REF!</definedName>
    <definedName name="_121____123Graph_E__200__D50" hidden="1">#REF!</definedName>
    <definedName name="_122____123Graph_F__200__BPF" hidden="1">#REF!</definedName>
    <definedName name="_123____123Graph_F__200__D50" hidden="1">#REF!</definedName>
    <definedName name="_124____123Graph_X__200__BPF" hidden="1">#REF!</definedName>
    <definedName name="_125____123Graph_X__200__D50" hidden="1">#REF!</definedName>
    <definedName name="_126____123Graph_XCHART_1" hidden="1">'[22]Long Term Prices'!$A$827:$A$855</definedName>
    <definedName name="_127____123Graph_XCHART_2" hidden="1">'[22]Long Term Prices'!#REF!</definedName>
    <definedName name="_128____123Graph_XEFICIENCIA_1" hidden="1">#REF!</definedName>
    <definedName name="_129____123Graph_XGRAFICO_1" hidden="1">#REF!</definedName>
    <definedName name="_13_______123Graph_AGRANULOMETRIA_1" hidden="1">#REF!</definedName>
    <definedName name="_13____123Graph_D__200__D50" hidden="1">#REF!</definedName>
    <definedName name="_13__123Graph_C__200__BPF" hidden="1">#REF!</definedName>
    <definedName name="_13__123Graph_CChart_1A" hidden="1">'[25]Attach 4-18'!#REF!</definedName>
    <definedName name="_13__123Graph_D__200__D50" hidden="1">#REF!</definedName>
    <definedName name="_13__123Graph_XCHART_1" hidden="1">'[3]Long Term Prices'!$A$827:$A$855</definedName>
    <definedName name="_13__123Graph_XCHART_11" hidden="1">#REF!</definedName>
    <definedName name="_130____123Graph_XGRAFICO_2" hidden="1">#REF!</definedName>
    <definedName name="_131____123Graph_XGRAFICO_3" hidden="1">#REF!</definedName>
    <definedName name="_132____123Graph_XGRANULOMETRIA_1" hidden="1">#REF!</definedName>
    <definedName name="_14_______123Graph_B__200__BPF" hidden="1">#REF!</definedName>
    <definedName name="_14____123Graph_E__200__BPF" hidden="1">#REF!</definedName>
    <definedName name="_14__123Graph_C__200__D50" hidden="1">#REF!</definedName>
    <definedName name="_14__123Graph_CGRANULOMETRIA_1" hidden="1">#REF!</definedName>
    <definedName name="_14__123Graph_E__200__BPF" hidden="1">#REF!</definedName>
    <definedName name="_14__123Graph_XCHART_12" hidden="1">#REF!</definedName>
    <definedName name="_14__123Graph_XCHART_2" hidden="1">'[3]Long Term Prices'!#REF!</definedName>
    <definedName name="_15_______123Graph_B__200__D50" hidden="1">#REF!</definedName>
    <definedName name="_15____123Graph_E__200__D50" hidden="1">#REF!</definedName>
    <definedName name="_15__123Graph_CChart_1A" hidden="1">'[20]Attach 4-18'!#REF!</definedName>
    <definedName name="_15__123Graph_CGRAFICO_2" localSheetId="5" hidden="1">'[4]GRAFICO A'!#REF!</definedName>
    <definedName name="_15__123Graph_CGRAFICO_2" hidden="1">'[5]GRAFICO A'!#REF!</definedName>
    <definedName name="_15__123Graph_D__200__BPF" hidden="1">#REF!</definedName>
    <definedName name="_15__123Graph_E__200__D50" hidden="1">#REF!</definedName>
    <definedName name="_15__123Graph_XCHART_13" hidden="1">#REF!</definedName>
    <definedName name="_16_______123Graph_BEFICIENCIA_1" hidden="1">#REF!</definedName>
    <definedName name="_16____123Graph_F__200__BPF" hidden="1">#REF!</definedName>
    <definedName name="_16__123Graph_BGRAFICO_2" hidden="1">'[19]GRAFICO A'!#REF!</definedName>
    <definedName name="_16__123Graph_CGRANULOMETRIA_1" hidden="1">#REF!</definedName>
    <definedName name="_16__123Graph_D__200__D50" hidden="1">#REF!</definedName>
    <definedName name="_16__123Graph_F__200__BPF" hidden="1">#REF!</definedName>
    <definedName name="_16__123Graph_XCHART_14" hidden="1">#REF!</definedName>
    <definedName name="_16__123Graph_XGRAFICO_1" hidden="1">'[19]GRAFICO A'!#REF!</definedName>
    <definedName name="_17_________123Graph_AGRAFICO_1" localSheetId="5" hidden="1">'[4]GRAFICO A'!#REF!</definedName>
    <definedName name="_17_________123Graph_AGRAFICO_1" hidden="1">'[5]GRAFICO A'!#REF!</definedName>
    <definedName name="_17_______123Graph_BGRANULOMETRIA_1" hidden="1">#REF!</definedName>
    <definedName name="_17____123Graph_F__200__D50" hidden="1">#REF!</definedName>
    <definedName name="_17__123Graph_D__200__BPF" hidden="1">#REF!</definedName>
    <definedName name="_17__123Graph_DChart_1A" hidden="1">'[25]Attach 4-18'!#REF!</definedName>
    <definedName name="_17__123Graph_F__200__D50" hidden="1">#REF!</definedName>
    <definedName name="_17__123Graph_XCHART_15" hidden="1">#REF!</definedName>
    <definedName name="_18_________123Graph_BGRAFICO_2" localSheetId="5" hidden="1">'[4]GRAFICO A'!#REF!</definedName>
    <definedName name="_18_________123Graph_BGRAFICO_2" hidden="1">'[5]GRAFICO A'!#REF!</definedName>
    <definedName name="_18_______123Graph_C__200__BPF" hidden="1">#REF!</definedName>
    <definedName name="_18____123Graph_X__200__BPF" hidden="1">#REF!</definedName>
    <definedName name="_18__123Graph_AGRAFICO_1" hidden="1">'[26]GRAFICO A'!#REF!</definedName>
    <definedName name="_18__123Graph_D__200__D50" hidden="1">#REF!</definedName>
    <definedName name="_18__123Graph_E__200__BPF" hidden="1">#REF!</definedName>
    <definedName name="_18__123Graph_X__200__BPF" hidden="1">#REF!</definedName>
    <definedName name="_18__123Graph_XCHART_16" hidden="1">#REF!</definedName>
    <definedName name="_18__123Graph_XGRAFICO_2" hidden="1">[23]CONSOCOS99!$C$75:$C$80</definedName>
    <definedName name="_19_________123Graph_CGRAFICO_2" localSheetId="5" hidden="1">'[4]GRAFICO A'!#REF!</definedName>
    <definedName name="_19_________123Graph_CGRAFICO_2" hidden="1">'[5]GRAFICO A'!#REF!</definedName>
    <definedName name="_19_______123Graph_C__200__D50" hidden="1">#REF!</definedName>
    <definedName name="_19____123Graph_X__200__D50" hidden="1">#REF!</definedName>
    <definedName name="_19__123Graph_AGRAFICO_2" hidden="1">[27]CONSOCOS99!$D$75:$D$80</definedName>
    <definedName name="_19__123Graph_E__200__BPF" hidden="1">#REF!</definedName>
    <definedName name="_19__123Graph_E__200__D50" hidden="1">#REF!</definedName>
    <definedName name="_19__123Graph_X__200__D50" hidden="1">#REF!</definedName>
    <definedName name="_19__123Graph_XCHART_2" hidden="1">#REF!</definedName>
    <definedName name="_2_____________123Graph_BGRAFICO_2" localSheetId="5" hidden="1">'[4]GRAFICO A'!#REF!</definedName>
    <definedName name="_2_____________123Graph_BGRAFICO_2" hidden="1">'[5]GRAFICO A'!#REF!</definedName>
    <definedName name="_2________123Graph_BGRAFICO_2" hidden="1">#REF!</definedName>
    <definedName name="_2____123Graph_A__200__D50" hidden="1">#REF!</definedName>
    <definedName name="_2__123Graph_A__200__D50" hidden="1">#REF!</definedName>
    <definedName name="_2__123Graph_ACHART_2" hidden="1">'[6]Long Term Prices'!$BZ$486:$BZ$548</definedName>
    <definedName name="_2__123Graph_ACHART_3" hidden="1">#REF!</definedName>
    <definedName name="_2__123Graph_BChart_1A" hidden="1">'[7]Attach 4-18'!#REF!</definedName>
    <definedName name="_20_________123Graph_XGRAFICO_1" localSheetId="5" hidden="1">'[4]GRAFICO A'!#REF!</definedName>
    <definedName name="_20_________123Graph_XGRAFICO_1" hidden="1">'[5]GRAFICO A'!#REF!</definedName>
    <definedName name="_20_______123Graph_CGRANULOMETRIA_1" hidden="1">#REF!</definedName>
    <definedName name="_20____123Graph_XEFICIENCIA_1" hidden="1">#REF!</definedName>
    <definedName name="_20__123Graph_AGRAFICO_3" hidden="1">[27]CONSOCOS99!$D$85:$D$91</definedName>
    <definedName name="_20__123Graph_CGRAFICO_2" hidden="1">'[19]GRAFICO A'!#REF!</definedName>
    <definedName name="_20__123Graph_DChart_1A" hidden="1">'[20]Attach 4-18'!#REF!</definedName>
    <definedName name="_20__123Graph_E__200__D50" hidden="1">#REF!</definedName>
    <definedName name="_20__123Graph_EChart_1A" hidden="1">'[25]Attach 4-18'!#REF!</definedName>
    <definedName name="_20__123Graph_XChart_2G" hidden="1">[18]Netearnanal!$A$61:$A$68</definedName>
    <definedName name="_20__123Graph_XEFICIENCIA_1" hidden="1">#REF!</definedName>
    <definedName name="_20__123Graph_XGRAFICO_3" hidden="1">[23]CONSOCOS99!$C$85:$C$91</definedName>
    <definedName name="_21_______123Graph_D__200__BPF" hidden="1">#REF!</definedName>
    <definedName name="_21____123Graph_XGRANULOMETRIA_1" hidden="1">#REF!</definedName>
    <definedName name="_21__123Graph_F__200__BPF" hidden="1">#REF!</definedName>
    <definedName name="_21__123Graph_XCHART_3" hidden="1">#REF!</definedName>
    <definedName name="_21__123Graph_XGRANULOMETRIA_1" hidden="1">#REF!</definedName>
    <definedName name="_22_______123Graph_D__200__D50" hidden="1">#REF!</definedName>
    <definedName name="_22___123Graph_A__200__BPF" hidden="1">#REF!</definedName>
    <definedName name="_22__123Graph_F__200__D50" hidden="1">#REF!</definedName>
    <definedName name="_22__123Graph_XCHART_4" hidden="1">#REF!</definedName>
    <definedName name="_23_______123Graph_E__200__BPF" hidden="1">#REF!</definedName>
    <definedName name="_23___123Graph_A__200__D50" hidden="1">#REF!</definedName>
    <definedName name="_23__123Graph_FChart_1A" hidden="1">'[25]Attach 4-18'!#REF!</definedName>
    <definedName name="_23__123Graph_X__200__BPF" hidden="1">#REF!</definedName>
    <definedName name="_23__123Graph_XCHART_1" hidden="1">'[22]Long Term Prices'!$A$827:$A$855</definedName>
    <definedName name="_23__123Graph_XCHART_5" hidden="1">#REF!</definedName>
    <definedName name="_24_______123Graph_E__200__D50" hidden="1">#REF!</definedName>
    <definedName name="_24___123Graph_AEFICIENCIA_1" hidden="1">#REF!</definedName>
    <definedName name="_24__123Graph_X__200__BPF" hidden="1">#REF!</definedName>
    <definedName name="_24__123Graph_X__200__D50" hidden="1">#REF!</definedName>
    <definedName name="_24__123Graph_XCHART_6" hidden="1">#REF!</definedName>
    <definedName name="_25_______123Graph_F__200__BPF" hidden="1">#REF!</definedName>
    <definedName name="_25______123Graph_A__200__BPF" hidden="1">#REF!</definedName>
    <definedName name="_25___123Graph_AGRANULOMETRIA_1" hidden="1">#REF!</definedName>
    <definedName name="_25__123Graph_EChart_1A" hidden="1">'[20]Attach 4-18'!#REF!</definedName>
    <definedName name="_25__123Graph_X__200__D50" hidden="1">#REF!</definedName>
    <definedName name="_25__123Graph_XCHART_7" hidden="1">#REF!</definedName>
    <definedName name="_25__123Graph_XEFICIENCIA_1" hidden="1">#REF!</definedName>
    <definedName name="_26_______123Graph_F__200__D50" hidden="1">#REF!</definedName>
    <definedName name="_26______123Graph_A__200__D50" hidden="1">#REF!</definedName>
    <definedName name="_26___123Graph_B__200__BPF" hidden="1">#REF!</definedName>
    <definedName name="_26__123Graph_XChart_1A" hidden="1">'[25]Attach 4-18'!#REF!</definedName>
    <definedName name="_26__123Graph_XCHART_8" hidden="1">#REF!</definedName>
    <definedName name="_26__123Graph_XGRAFICO_1" localSheetId="5" hidden="1">'[4]GRAFICO A'!#REF!</definedName>
    <definedName name="_26__123Graph_XGRAFICO_1" hidden="1">'[5]GRAFICO A'!#REF!</definedName>
    <definedName name="_27_______123Graph_X__200__BPF" hidden="1">#REF!</definedName>
    <definedName name="_27______123Graph_AEFICIENCIA_1" hidden="1">#REF!</definedName>
    <definedName name="_27___123Graph_B__200__D50" hidden="1">#REF!</definedName>
    <definedName name="_27__123Graph_XCHART_9" hidden="1">#REF!</definedName>
    <definedName name="_27__123Graph_XEFICIENCIA_1" hidden="1">#REF!</definedName>
    <definedName name="_27__123Graph_XGRAFICO_2" localSheetId="5" hidden="1">[15]CONSOCOS99!$C$75:$C$80</definedName>
    <definedName name="_27__123Graph_XGRAFICO_2" hidden="1">[16]CONSOCOS99!$C$75:$C$80</definedName>
    <definedName name="_28_______123Graph_X__200__D50" hidden="1">#REF!</definedName>
    <definedName name="_28______123Graph_AGRAFICO_2" localSheetId="5" hidden="1">[15]CONSOCOS99!$D$75:$D$80</definedName>
    <definedName name="_28______123Graph_AGRAFICO_2" hidden="1">[16]CONSOCOS99!$D$75:$D$80</definedName>
    <definedName name="_28___123Graph_BEFICIENCIA_1" hidden="1">#REF!</definedName>
    <definedName name="_28__123Graph_XGRAFICO_3" localSheetId="5" hidden="1">[15]CONSOCOS99!$C$85:$C$91</definedName>
    <definedName name="_28__123Graph_XGRAFICO_3" hidden="1">[16]CONSOCOS99!$C$85:$C$91</definedName>
    <definedName name="_28__123Graph_XGRANULOMETRIA_1" hidden="1">#REF!</definedName>
    <definedName name="_29_______123Graph_XCHART_1" hidden="1">'[22]Long Term Prices'!$A$827:$A$855</definedName>
    <definedName name="_29______123Graph_AGRAFICO_3" localSheetId="5" hidden="1">[15]CONSOCOS99!$D$85:$D$91</definedName>
    <definedName name="_29______123Graph_AGRAFICO_3" hidden="1">[16]CONSOCOS99!$D$85:$D$91</definedName>
    <definedName name="_29___123Graph_BGRANULOMETRIA_1" hidden="1">#REF!</definedName>
    <definedName name="_29__123Graph_XCHART_2" hidden="1">'[22]Long Term Prices'!#REF!</definedName>
    <definedName name="_29__123Graph_XGRANULOMETRIA_1" hidden="1">#REF!</definedName>
    <definedName name="_3_____________123Graph_CGRAFICO_2" localSheetId="5" hidden="1">'[4]GRAFICO A'!#REF!</definedName>
    <definedName name="_3_____________123Graph_CGRAFICO_2" hidden="1">'[5]GRAFICO A'!#REF!</definedName>
    <definedName name="_3________123Graph_CGRAFICO_2" hidden="1">#REF!</definedName>
    <definedName name="_3____123Graph_AEFICIENCIA_1" hidden="1">#REF!</definedName>
    <definedName name="_3__123Graph_ACHART_1" hidden="1">'[22]Long Term Prices'!$DI$827:$DI$855</definedName>
    <definedName name="_3__123Graph_AChart_1A" hidden="1">'[25]Attach 4-18'!#REF!</definedName>
    <definedName name="_3__123Graph_ACHART_4" hidden="1">#REF!</definedName>
    <definedName name="_3__123Graph_AEFICIENCIA_1" hidden="1">#REF!</definedName>
    <definedName name="_3__123Graph_AGRAFICO_1" hidden="1">'[21]GRAFICO A'!#REF!</definedName>
    <definedName name="_3__123Graph_CChart_1A" hidden="1">'[7]Attach 4-18'!#REF!</definedName>
    <definedName name="_30_______123Graph_XEFICIENCIA_1" hidden="1">#REF!</definedName>
    <definedName name="_30______123Graph_AGRANULOMETRIA_1" hidden="1">#REF!</definedName>
    <definedName name="_30___123Graph_C__200__BPF" hidden="1">#REF!</definedName>
    <definedName name="_30__123Graph_FChart_1A" hidden="1">'[20]Attach 4-18'!#REF!</definedName>
    <definedName name="_31_______123Graph_XGRAFICO_2" hidden="1">#REF!</definedName>
    <definedName name="_31______123Graph_B__200__BPF" hidden="1">#REF!</definedName>
    <definedName name="_31___123Graph_C__200__D50" hidden="1">#REF!</definedName>
    <definedName name="_32_______123Graph_XGRAFICO_3" hidden="1">#REF!</definedName>
    <definedName name="_32______123Graph_B__200__D50" hidden="1">#REF!</definedName>
    <definedName name="_32___123Graph_CGRANULOMETRIA_1" hidden="1">#REF!</definedName>
    <definedName name="_33_______123Graph_XGRANULOMETRIA_1" hidden="1">#REF!</definedName>
    <definedName name="_33______123Graph_BEFICIENCIA_1" hidden="1">#REF!</definedName>
    <definedName name="_33___123Graph_D__200__BPF" hidden="1">#REF!</definedName>
    <definedName name="_33__123Graph_XGRAFICO_1" hidden="1">'[19]GRAFICO A'!#REF!</definedName>
    <definedName name="_34______123Graph_A__200__BPF" hidden="1">#REF!</definedName>
    <definedName name="_34______123Graph_BGRANULOMETRIA_1" hidden="1">#REF!</definedName>
    <definedName name="_34___123Graph_D__200__D50" hidden="1">#REF!</definedName>
    <definedName name="_34__123Graph_XGRAFICO_2" hidden="1">[23]CONSOCOS99!$C$75:$C$80</definedName>
    <definedName name="_35______123Graph_A__200__D50" hidden="1">#REF!</definedName>
    <definedName name="_35______123Graph_C__200__BPF" hidden="1">#REF!</definedName>
    <definedName name="_35___123Graph_E__200__BPF" hidden="1">#REF!</definedName>
    <definedName name="_35__123Graph_XChart_1A" hidden="1">'[20]Attach 4-18'!#REF!</definedName>
    <definedName name="_35__123Graph_XGRAFICO_3" hidden="1">[23]CONSOCOS99!$C$85:$C$91</definedName>
    <definedName name="_36______123Graph_ACHART_1" hidden="1">'[22]Long Term Prices'!$DI$827:$DI$855</definedName>
    <definedName name="_36______123Graph_C__200__D50" hidden="1">#REF!</definedName>
    <definedName name="_36___123Graph_E__200__D50" hidden="1">#REF!</definedName>
    <definedName name="_36__123Graph_BGRAFICO_2" hidden="1">'[26]GRAFICO A'!#REF!</definedName>
    <definedName name="_37______123Graph_ACHART_2" hidden="1">'[22]Long Term Prices'!$BZ$486:$BZ$548</definedName>
    <definedName name="_37______123Graph_CGRANULOMETRIA_1" hidden="1">#REF!</definedName>
    <definedName name="_37___123Graph_F__200__BPF" hidden="1">#REF!</definedName>
    <definedName name="_38______123Graph_AEFICIENCIA_1" hidden="1">#REF!</definedName>
    <definedName name="_38______123Graph_D__200__BPF" hidden="1">#REF!</definedName>
    <definedName name="_38___123Graph_F__200__D50" hidden="1">#REF!</definedName>
    <definedName name="_39______123Graph_AGRAFICO_1" hidden="1">#REF!</definedName>
    <definedName name="_39______123Graph_D__200__D50" hidden="1">#REF!</definedName>
    <definedName name="_39___123Graph_X__200__BPF" hidden="1">#REF!</definedName>
    <definedName name="_4_____________123Graph_XGRAFICO_1" localSheetId="5" hidden="1">'[4]GRAFICO A'!#REF!</definedName>
    <definedName name="_4_____________123Graph_XGRAFICO_1" hidden="1">'[5]GRAFICO A'!#REF!</definedName>
    <definedName name="_4________123Graph_XCHART_2" hidden="1">'[22]Long Term Prices'!#REF!</definedName>
    <definedName name="_4____123Graph_AGRANULOMETRIA_1" hidden="1">#REF!</definedName>
    <definedName name="_4__123Graph_ACHART_5" hidden="1">#REF!</definedName>
    <definedName name="_4__123Graph_AEFICIENCIA_1" hidden="1">#REF!</definedName>
    <definedName name="_4__123Graph_AGRAFICO_1" localSheetId="5" hidden="1">'[4]GRAFICO A'!#REF!</definedName>
    <definedName name="_4__123Graph_AGRAFICO_1" hidden="1">'[5]GRAFICO A'!#REF!</definedName>
    <definedName name="_4__123Graph_AGRAFICO_2" hidden="1">[24]CONSOCOS99!$D$75:$D$80</definedName>
    <definedName name="_4__123Graph_AGRANULOMETRIA_1" hidden="1">#REF!</definedName>
    <definedName name="_4__123Graph_DChart_1A" hidden="1">'[7]Attach 4-18'!#REF!</definedName>
    <definedName name="_40______123Graph_AGRAFICO_2" hidden="1">#REF!</definedName>
    <definedName name="_40______123Graph_E__200__BPF" hidden="1">#REF!</definedName>
    <definedName name="_40___123Graph_X__200__D50" hidden="1">#REF!</definedName>
    <definedName name="_41______123Graph_AGRAFICO_3" hidden="1">#REF!</definedName>
    <definedName name="_41______123Graph_E__200__D50" hidden="1">#REF!</definedName>
    <definedName name="_41___123Graph_XEFICIENCIA_1" hidden="1">#REF!</definedName>
    <definedName name="_42______123Graph_AGRANULOMETRIA_1" hidden="1">#REF!</definedName>
    <definedName name="_42______123Graph_F__200__BPF" hidden="1">#REF!</definedName>
    <definedName name="_42___123Graph_XGRANULOMETRIA_1" hidden="1">#REF!</definedName>
    <definedName name="_43______123Graph_B__200__BPF" hidden="1">#REF!</definedName>
    <definedName name="_43______123Graph_F__200__D50" hidden="1">#REF!</definedName>
    <definedName name="_43__123Graph_A__200__BPF" hidden="1">#REF!</definedName>
    <definedName name="_44______123Graph_B__200__D50" hidden="1">#REF!</definedName>
    <definedName name="_44______123Graph_X__200__BPF" hidden="1">#REF!</definedName>
    <definedName name="_44__123Graph_A__200__D50" hidden="1">#REF!</definedName>
    <definedName name="_45______123Graph_BEFICIENCIA_1" hidden="1">#REF!</definedName>
    <definedName name="_45______123Graph_X__200__D50" hidden="1">#REF!</definedName>
    <definedName name="_45__123Graph_AEFICIENCIA_1" hidden="1">#REF!</definedName>
    <definedName name="_46______123Graph_BGRAFICO_2" hidden="1">#REF!</definedName>
    <definedName name="_46______123Graph_XEFICIENCIA_1" hidden="1">#REF!</definedName>
    <definedName name="_46__123Graph_AGRANULOMETRIA_1" hidden="1">#REF!</definedName>
    <definedName name="_47______123Graph_BGRANULOMETRIA_1" hidden="1">#REF!</definedName>
    <definedName name="_47______123Graph_XGRAFICO_2" localSheetId="5" hidden="1">[15]CONSOCOS99!$C$75:$C$80</definedName>
    <definedName name="_47______123Graph_XGRAFICO_2" hidden="1">[16]CONSOCOS99!$C$75:$C$80</definedName>
    <definedName name="_47__123Graph_B__200__BPF" hidden="1">#REF!</definedName>
    <definedName name="_48______123Graph_C__200__BPF" hidden="1">#REF!</definedName>
    <definedName name="_48______123Graph_XGRAFICO_3" localSheetId="5" hidden="1">[15]CONSOCOS99!$C$85:$C$91</definedName>
    <definedName name="_48______123Graph_XGRAFICO_3" hidden="1">[16]CONSOCOS99!$C$85:$C$91</definedName>
    <definedName name="_48__123Graph_B__200__D50" hidden="1">#REF!</definedName>
    <definedName name="_49______123Graph_C__200__D50" hidden="1">#REF!</definedName>
    <definedName name="_49______123Graph_XGRANULOMETRIA_1" hidden="1">#REF!</definedName>
    <definedName name="_49__123Graph_BEFICIENCIA_1" hidden="1">#REF!</definedName>
    <definedName name="_5________123Graph_XGRAFICO_1" hidden="1">#REF!</definedName>
    <definedName name="_5____123Graph_B__200__BPF" hidden="1">#REF!</definedName>
    <definedName name="_5__123Graph_AChart_1A" hidden="1">'[20]Attach 4-18'!#REF!</definedName>
    <definedName name="_5__123Graph_ACHART_6" hidden="1">#REF!</definedName>
    <definedName name="_5__123Graph_AGRAFICO_2" localSheetId="5" hidden="1">[15]CONSOCOS99!$D$75:$D$80</definedName>
    <definedName name="_5__123Graph_AGRAFICO_2" hidden="1">[16]CONSOCOS99!$D$75:$D$80</definedName>
    <definedName name="_5__123Graph_AGRAFICO_3" hidden="1">[24]CONSOCOS99!$D$85:$D$91</definedName>
    <definedName name="_5__123Graph_AGRANULOMETRIA_1" hidden="1">#REF!</definedName>
    <definedName name="_5__123Graph_B__200__BPF" hidden="1">#REF!</definedName>
    <definedName name="_5__123Graph_EChart_1A" hidden="1">'[7]Attach 4-18'!#REF!</definedName>
    <definedName name="_50______123Graph_CGRAFICO_2" hidden="1">#REF!</definedName>
    <definedName name="_50_____123Graph_A__200__BPF" hidden="1">#REF!</definedName>
    <definedName name="_50__123Graph_BGRANULOMETRIA_1" hidden="1">#REF!</definedName>
    <definedName name="_51______123Graph_CGRANULOMETRIA_1" hidden="1">#REF!</definedName>
    <definedName name="_51_____123Graph_A__200__D50" hidden="1">#REF!</definedName>
    <definedName name="_51__123Graph_C__200__BPF" hidden="1">#REF!</definedName>
    <definedName name="_52______123Graph_D__200__BPF" hidden="1">#REF!</definedName>
    <definedName name="_52_____123Graph_AEFICIENCIA_1" hidden="1">#REF!</definedName>
    <definedName name="_52__123Graph_C__200__D50" hidden="1">#REF!</definedName>
    <definedName name="_52__123Graph_CGRAFICO_2" hidden="1">'[26]GRAFICO A'!#REF!</definedName>
    <definedName name="_53______123Graph_D__200__D50" hidden="1">#REF!</definedName>
    <definedName name="_53_____123Graph_AGRAFICO_2" localSheetId="5" hidden="1">[15]CONSOCOS99!$D$75:$D$80</definedName>
    <definedName name="_53_____123Graph_AGRAFICO_2" hidden="1">[16]CONSOCOS99!$D$75:$D$80</definedName>
    <definedName name="_53__123Graph_CGRANULOMETRIA_1" hidden="1">#REF!</definedName>
    <definedName name="_53__123Graph_XCHART_1" hidden="1">'[28]Long Term Prices'!$A$827:$A$855</definedName>
    <definedName name="_54______123Graph_E__200__BPF" hidden="1">#REF!</definedName>
    <definedName name="_54_____123Graph_AGRAFICO_3" localSheetId="5" hidden="1">[15]CONSOCOS99!$D$85:$D$91</definedName>
    <definedName name="_54_____123Graph_AGRAFICO_3" hidden="1">[16]CONSOCOS99!$D$85:$D$91</definedName>
    <definedName name="_54__123Graph_D__200__BPF" hidden="1">#REF!</definedName>
    <definedName name="_55______123Graph_E__200__D50" hidden="1">#REF!</definedName>
    <definedName name="_55_____123Graph_AGRANULOMETRIA_1" hidden="1">#REF!</definedName>
    <definedName name="_55__123Graph_D__200__D50" hidden="1">#REF!</definedName>
    <definedName name="_56______123Graph_F__200__BPF" hidden="1">#REF!</definedName>
    <definedName name="_56_____123Graph_B__200__BPF" hidden="1">#REF!</definedName>
    <definedName name="_56__123Graph_E__200__BPF" hidden="1">#REF!</definedName>
    <definedName name="_57______123Graph_F__200__D50" hidden="1">#REF!</definedName>
    <definedName name="_57_____123Graph_B__200__D50" hidden="1">#REF!</definedName>
    <definedName name="_57__123Graph_E__200__D50" hidden="1">#REF!</definedName>
    <definedName name="_58______123Graph_X__200__BPF" hidden="1">#REF!</definedName>
    <definedName name="_58_____123Graph_BEFICIENCIA_1" hidden="1">#REF!</definedName>
    <definedName name="_58__123Graph_F__200__BPF" hidden="1">#REF!</definedName>
    <definedName name="_59______123Graph_X__200__D50" hidden="1">#REF!</definedName>
    <definedName name="_59_____123Graph_BGRANULOMETRIA_1" hidden="1">#REF!</definedName>
    <definedName name="_59__123Graph_F__200__D50" hidden="1">#REF!</definedName>
    <definedName name="_6_______123Graph_A__200__BPF" hidden="1">#REF!</definedName>
    <definedName name="_6____123Graph_B__200__D50" hidden="1">#REF!</definedName>
    <definedName name="_6__123Graph_ACHART_2" hidden="1">'[22]Long Term Prices'!$BZ$486:$BZ$548</definedName>
    <definedName name="_6__123Graph_ACHART_7" hidden="1">#REF!</definedName>
    <definedName name="_6__123Graph_AGRAFICO_2" hidden="1">[23]CONSOCOS99!$D$75:$D$80</definedName>
    <definedName name="_6__123Graph_AGRAFICO_3" localSheetId="5" hidden="1">[15]CONSOCOS99!$D$85:$D$91</definedName>
    <definedName name="_6__123Graph_AGRAFICO_3" hidden="1">[16]CONSOCOS99!$D$85:$D$91</definedName>
    <definedName name="_6__123Graph_B__200__BPF" hidden="1">#REF!</definedName>
    <definedName name="_6__123Graph_B__200__D50" hidden="1">#REF!</definedName>
    <definedName name="_6__123Graph_BGRAFICO_2" hidden="1">'[21]GRAFICO A'!#REF!</definedName>
    <definedName name="_6__123Graph_FChart_1A" hidden="1">'[7]Attach 4-18'!#REF!</definedName>
    <definedName name="_60______123Graph_XCHART_1" hidden="1">'[22]Long Term Prices'!$A$827:$A$855</definedName>
    <definedName name="_60_____123Graph_C__200__BPF" hidden="1">#REF!</definedName>
    <definedName name="_60__123Graph_X__200__BPF" hidden="1">#REF!</definedName>
    <definedName name="_61______123Graph_XCHART_2" hidden="1">'[22]Long Term Prices'!#REF!</definedName>
    <definedName name="_61_____123Graph_C__200__D50" hidden="1">#REF!</definedName>
    <definedName name="_61__123Graph_X__200__D50" hidden="1">#REF!</definedName>
    <definedName name="_62______123Graph_XEFICIENCIA_1" hidden="1">#REF!</definedName>
    <definedName name="_62_____123Graph_CGRANULOMETRIA_1" hidden="1">#REF!</definedName>
    <definedName name="_62__123Graph_XEFICIENCIA_1" hidden="1">#REF!</definedName>
    <definedName name="_63______123Graph_XGRAFICO_1" hidden="1">#REF!</definedName>
    <definedName name="_63_____123Graph_D__200__BPF" hidden="1">#REF!</definedName>
    <definedName name="_63__123Graph_XGRANULOMETRIA_1" hidden="1">#REF!</definedName>
    <definedName name="_64______123Graph_XGRAFICO_2" hidden="1">#REF!</definedName>
    <definedName name="_64_____123Graph_D__200__D50" hidden="1">#REF!</definedName>
    <definedName name="_65______123Graph_XGRAFICO_3" hidden="1">#REF!</definedName>
    <definedName name="_65_____123Graph_E__200__BPF" hidden="1">#REF!</definedName>
    <definedName name="_66______123Graph_XGRANULOMETRIA_1" hidden="1">#REF!</definedName>
    <definedName name="_66_____123Graph_E__200__D50" hidden="1">#REF!</definedName>
    <definedName name="_67_____123Graph_A__200__BPF" hidden="1">#REF!</definedName>
    <definedName name="_67_____123Graph_F__200__BPF" hidden="1">#REF!</definedName>
    <definedName name="_68_____123Graph_A__200__D50" hidden="1">#REF!</definedName>
    <definedName name="_68_____123Graph_F__200__D50" hidden="1">#REF!</definedName>
    <definedName name="_69_____123Graph_ACHART_1" hidden="1">'[22]Long Term Prices'!$DI$827:$DI$855</definedName>
    <definedName name="_69_____123Graph_X__200__BPF" hidden="1">#REF!</definedName>
    <definedName name="_69__123Graph_XCHART_2" hidden="1">'[28]Long Term Prices'!#REF!</definedName>
    <definedName name="_7_______123Graph_A__200__D50" hidden="1">#REF!</definedName>
    <definedName name="_7____123Graph_BEFICIENCIA_1" hidden="1">#REF!</definedName>
    <definedName name="_7__123Graph_ACHART_8" hidden="1">#REF!</definedName>
    <definedName name="_7__123Graph_AGRANULOMETRIA_1" hidden="1">#REF!</definedName>
    <definedName name="_7__123Graph_B__200__D50" hidden="1">#REF!</definedName>
    <definedName name="_7__123Graph_BEFICIENCIA_1" hidden="1">#REF!</definedName>
    <definedName name="_7__123Graph_CGRAFICO_2" hidden="1">'[21]GRAFICO A'!#REF!</definedName>
    <definedName name="_7__123Graph_XChart_1A" hidden="1">'[7]Attach 4-18'!#REF!</definedName>
    <definedName name="_70_____123Graph_ACHART_2" hidden="1">'[22]Long Term Prices'!$BZ$486:$BZ$548</definedName>
    <definedName name="_70_____123Graph_X__200__D50" hidden="1">#REF!</definedName>
    <definedName name="_71_____123Graph_AEFICIENCIA_1" hidden="1">#REF!</definedName>
    <definedName name="_71_____123Graph_XEFICIENCIA_1" hidden="1">#REF!</definedName>
    <definedName name="_72_____123Graph_AGRAFICO_1" hidden="1">#REF!</definedName>
    <definedName name="_72_____123Graph_XGRAFICO_2" localSheetId="5" hidden="1">[15]CONSOCOS99!$C$75:$C$80</definedName>
    <definedName name="_72_____123Graph_XGRAFICO_2" hidden="1">[16]CONSOCOS99!$C$75:$C$80</definedName>
    <definedName name="_73_____123Graph_AGRAFICO_2" hidden="1">#REF!</definedName>
    <definedName name="_73_____123Graph_XGRAFICO_3" localSheetId="5" hidden="1">[15]CONSOCOS99!$C$85:$C$91</definedName>
    <definedName name="_73_____123Graph_XGRAFICO_3" hidden="1">[16]CONSOCOS99!$C$85:$C$91</definedName>
    <definedName name="_74_____123Graph_AGRAFICO_3" hidden="1">#REF!</definedName>
    <definedName name="_74_____123Graph_XGRANULOMETRIA_1" hidden="1">#REF!</definedName>
    <definedName name="_75_____123Graph_AGRANULOMETRIA_1" hidden="1">#REF!</definedName>
    <definedName name="_76_____123Graph_B__200__BPF" hidden="1">#REF!</definedName>
    <definedName name="_77_____123Graph_B__200__D50" hidden="1">#REF!</definedName>
    <definedName name="_78_____123Graph_BEFICIENCIA_1" hidden="1">#REF!</definedName>
    <definedName name="_79_____123Graph_BGRAFICO_2" hidden="1">#REF!</definedName>
    <definedName name="_8_______123Graph_ACHART_1" hidden="1">'[22]Long Term Prices'!$DI$827:$DI$855</definedName>
    <definedName name="_8____123Graph_BGRANULOMETRIA_1" hidden="1">#REF!</definedName>
    <definedName name="_8__123Graph_ACHART_9" hidden="1">#REF!</definedName>
    <definedName name="_8__123Graph_AGRAFICO_3" hidden="1">[23]CONSOCOS99!$D$85:$D$91</definedName>
    <definedName name="_8__123Graph_B__200__BPF" hidden="1">#REF!</definedName>
    <definedName name="_8__123Graph_BChart_1A" hidden="1">'[25]Attach 4-18'!#REF!</definedName>
    <definedName name="_8__123Graph_BGRANULOMETRIA_1" hidden="1">#REF!</definedName>
    <definedName name="_8__123Graph_XCHART_1" hidden="1">'[6]Long Term Prices'!$A$827:$A$855</definedName>
    <definedName name="_80_____123Graph_BGRANULOMETRIA_1" hidden="1">#REF!</definedName>
    <definedName name="_81_____123Graph_C__200__BPF" hidden="1">#REF!</definedName>
    <definedName name="_82_____123Graph_C__200__D50" hidden="1">#REF!</definedName>
    <definedName name="_83_____123Graph_CGRAFICO_2" hidden="1">#REF!</definedName>
    <definedName name="_84_____123Graph_CGRANULOMETRIA_1" hidden="1">#REF!</definedName>
    <definedName name="_85_____123Graph_D__200__BPF" hidden="1">#REF!</definedName>
    <definedName name="_85__123Graph_XGRAFICO_1" hidden="1">'[26]GRAFICO A'!#REF!</definedName>
    <definedName name="_86_____123Graph_D__200__D50" hidden="1">#REF!</definedName>
    <definedName name="_86__123Graph_XGRAFICO_2" hidden="1">[27]CONSOCOS99!$C$75:$C$80</definedName>
    <definedName name="_87_____123Graph_E__200__BPF" hidden="1">#REF!</definedName>
    <definedName name="_87__123Graph_XGRAFICO_3" hidden="1">[27]CONSOCOS99!$C$85:$C$91</definedName>
    <definedName name="_88_____123Graph_E__200__D50" hidden="1">#REF!</definedName>
    <definedName name="_89_____123Graph_F__200__BPF" hidden="1">#REF!</definedName>
    <definedName name="_9_______123Graph_ACHART_2" hidden="1">'[22]Long Term Prices'!$BZ$486:$BZ$548</definedName>
    <definedName name="_9____123Graph_C__200__BPF" hidden="1">#REF!</definedName>
    <definedName name="_9__123Graph_B__200__D50" hidden="1">#REF!</definedName>
    <definedName name="_9__123Graph_BEFICIENCIA_1" hidden="1">#REF!</definedName>
    <definedName name="_9__123Graph_C__200__BPF" hidden="1">#REF!</definedName>
    <definedName name="_9__123Graph_LBL_ACHART_5" hidden="1">#REF!</definedName>
    <definedName name="_9__123Graph_XCHART_2" hidden="1">'[6]Long Term Prices'!#REF!</definedName>
    <definedName name="_90_____123Graph_F__200__D50" hidden="1">#REF!</definedName>
    <definedName name="_91_____123Graph_X__200__BPF" hidden="1">#REF!</definedName>
    <definedName name="_92_____123Graph_X__200__D50" hidden="1">#REF!</definedName>
    <definedName name="_93_____123Graph_XCHART_1" hidden="1">'[22]Long Term Prices'!$A$827:$A$855</definedName>
    <definedName name="_94_____123Graph_XCHART_2" hidden="1">'[22]Long Term Prices'!#REF!</definedName>
    <definedName name="_95_____123Graph_XEFICIENCIA_1" hidden="1">#REF!</definedName>
    <definedName name="_96_____123Graph_XGRAFICO_1" hidden="1">#REF!</definedName>
    <definedName name="_97_____123Graph_XGRAFICO_2" hidden="1">#REF!</definedName>
    <definedName name="_98_____123Graph_XGRAFICO_3" hidden="1">#REF!</definedName>
    <definedName name="_99_____123Graph_XGRANULOMETRIA_1" hidden="1">#REF!</definedName>
    <definedName name="_AtRisk_SimSetting_AutomaticallyGenerateReports" hidden="1">FALSE</definedName>
    <definedName name="_AtRisk_SimSetting_AutomaticResultsDisplayMode" localSheetId="5" hidden="1">1</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localSheetId="5" hidden="1">3</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bdm.8E105F6FC5684E589F4F281BEF66075B.edm" hidden="1">#REF!</definedName>
    <definedName name="_bgf5" localSheetId="0" hidden="1">{"MO(BASE)",#N/A,FALSE,"MO(BASE)";"MO(BASE)1",#N/A,FALSE,"MO(BASE)";"MO(BASE)2",#N/A,FALSE,"MO(BASE)"}</definedName>
    <definedName name="_bgf5" hidden="1">{"MO(BASE)",#N/A,FALSE,"MO(BASE)";"MO(BASE)1",#N/A,FALSE,"MO(BASE)";"MO(BASE)2",#N/A,FALSE,"MO(BASE)"}</definedName>
    <definedName name="_bs34" localSheetId="0" hidden="1">{"CI+GG(BASE)",#N/A,FALSE,"CI+GG(BASE)";"GG",#N/A,FALSE,"CI+GG(BASE)";"CI",#N/A,FALSE,"CI+GG(BASE)"}</definedName>
    <definedName name="_bs34" hidden="1">{"CI+GG(BASE)",#N/A,FALSE,"CI+GG(BASE)";"GG",#N/A,FALSE,"CI+GG(BASE)";"CI",#N/A,FALSE,"CI+GG(BASE)"}</definedName>
    <definedName name="_CC" hidden="1">#REF!</definedName>
    <definedName name="_cc1" localSheetId="5" hidden="1">{"DETALLE_1996",#N/A,FALSE,"flujo";"DETALLE_1997",#N/A,FALSE,"flujo";"GASTOS_INCURRIDOS_1996",#N/A,FALSE,"flujo";"GASTOS_PROGRAMADOS_PARA_1997",#N/A,FALSE,"flujo";#N/A,#N/A,FALSE,"comparat";#N/A,#N/A,FALSE,"costos";#N/A,#N/A,FALSE,"proyctrol"}</definedName>
    <definedName name="_cc1" localSheetId="0" hidden="1">{"DETALLE_1996",#N/A,FALSE,"flujo";"DETALLE_1997",#N/A,FALSE,"flujo";"GASTOS_INCURRIDOS_1996",#N/A,FALSE,"flujo";"GASTOS_PROGRAMADOS_PARA_1997",#N/A,FALSE,"flujo";#N/A,#N/A,FALSE,"comparat";#N/A,#N/A,FALSE,"costos";#N/A,#N/A,FALSE,"proyctrol"}</definedName>
    <definedName name="_cc1" hidden="1">{"DETALLE_1996",#N/A,FALSE,"flujo";"DETALLE_1997",#N/A,FALSE,"flujo";"GASTOS_INCURRIDOS_1996",#N/A,FALSE,"flujo";"GASTOS_PROGRAMADOS_PARA_1997",#N/A,FALSE,"flujo";#N/A,#N/A,FALSE,"comparat";#N/A,#N/A,FALSE,"costos";#N/A,#N/A,FALSE,"proyctrol"}</definedName>
    <definedName name="_DE42" localSheetId="0" hidden="1">{"CI+GG(BASE)",#N/A,FALSE,"CI+GG(BASE)";"GG",#N/A,FALSE,"CI+GG(BASE)";"CI",#N/A,FALSE,"CI+GG(BASE)"}</definedName>
    <definedName name="_DE42" hidden="1">{"CI+GG(BASE)",#N/A,FALSE,"CI+GG(BASE)";"GG",#N/A,FALSE,"CI+GG(BASE)";"CI",#N/A,FALSE,"CI+GG(BASE)"}</definedName>
    <definedName name="_DE43" localSheetId="0" hidden="1">{"CI+GG(BASE)",#N/A,FALSE,"CI+GG(BASE)";"GG",#N/A,FALSE,"CI+GG(BASE)";"CI",#N/A,FALSE,"CI+GG(BASE)"}</definedName>
    <definedName name="_DE43" hidden="1">{"CI+GG(BASE)",#N/A,FALSE,"CI+GG(BASE)";"GG",#N/A,FALSE,"CI+GG(BASE)";"CI",#N/A,FALSE,"CI+GG(BASE)"}</definedName>
    <definedName name="_df5" localSheetId="0" hidden="1">{#N/A,#N/A,FALSE,"PEND INC";#N/A,#N/A,FALSE,"PEND MINM"}</definedName>
    <definedName name="_df5" hidden="1">{#N/A,#N/A,FALSE,"PEND INC";#N/A,#N/A,FALSE,"PEND MINM"}</definedName>
    <definedName name="_Dist_Values" hidden="1">[29]TIPIF1!#REF!</definedName>
    <definedName name="_DSD4" localSheetId="0" hidden="1">{#N/A,#N/A,FALSE,"PEND INC";#N/A,#N/A,FALSE,"PEND MINM"}</definedName>
    <definedName name="_DSD4" hidden="1">{#N/A,#N/A,FALSE,"PEND INC";#N/A,#N/A,FALSE,"PEND MINM"}</definedName>
    <definedName name="_equ1" localSheetId="5" hidden="1">{#N/A,#N/A,TRUE,"Est. de Fact.";#N/A,#N/A,TRUE,"Capitulo 19";#N/A,#N/A,TRUE,"Proyecto P855"}</definedName>
    <definedName name="_equ1" localSheetId="0" hidden="1">{#N/A,#N/A,TRUE,"Est. de Fact.";#N/A,#N/A,TRUE,"Capitulo 19";#N/A,#N/A,TRUE,"Proyecto P855"}</definedName>
    <definedName name="_equ1" hidden="1">{#N/A,#N/A,TRUE,"Est. de Fact.";#N/A,#N/A,TRUE,"Capitulo 19";#N/A,#N/A,TRUE,"Proyecto P855"}</definedName>
    <definedName name="_erd23" localSheetId="0" hidden="1">{#N/A,#N/A,FALSE,"masez (10)";#N/A,#N/A,FALSE,"masez (7)";#N/A,#N/A,FALSE,"masez (6)";#N/A,#N/A,FALSE,"masez (5)";#N/A,#N/A,FALSE,"masez (4)";#N/A,#N/A,FALSE,"masez (3)";#N/A,#N/A,FALSE,"masez (2)";#N/A,#N/A,FALSE,"GME";#N/A,#N/A,FALSE,"masez"}</definedName>
    <definedName name="_erd23" hidden="1">{#N/A,#N/A,FALSE,"masez (10)";#N/A,#N/A,FALSE,"masez (7)";#N/A,#N/A,FALSE,"masez (6)";#N/A,#N/A,FALSE,"masez (5)";#N/A,#N/A,FALSE,"masez (4)";#N/A,#N/A,FALSE,"masez (3)";#N/A,#N/A,FALSE,"masez (2)";#N/A,#N/A,FALSE,"GME";#N/A,#N/A,FALSE,"masez"}</definedName>
    <definedName name="_ERI" hidden="1">#REF!</definedName>
    <definedName name="_f" hidden="1">{#N/A,#N/A,TRUE,"INGENIERIA";#N/A,#N/A,TRUE,"COMPRAS";#N/A,#N/A,TRUE,"DIRECCION";#N/A,#N/A,TRUE,"RESUMEN"}</definedName>
    <definedName name="_FC" localSheetId="5" hidden="1">{"DETALLE_1996",#N/A,FALSE,"flujo";"DETALLE_1997",#N/A,FALSE,"flujo";"GASTOS_INCURRIDOS_1996",#N/A,FALSE,"flujo";"GASTOS_PROGRAMADOS_PARA_1997",#N/A,FALSE,"flujo";#N/A,#N/A,FALSE,"comparat";#N/A,#N/A,FALSE,"costos";#N/A,#N/A,FALSE,"proyctrol"}</definedName>
    <definedName name="_FC" localSheetId="0" hidden="1">{"DETALLE_1996",#N/A,FALSE,"flujo";"DETALLE_1997",#N/A,FALSE,"flujo";"GASTOS_INCURRIDOS_1996",#N/A,FALSE,"flujo";"GASTOS_PROGRAMADOS_PARA_1997",#N/A,FALSE,"flujo";#N/A,#N/A,FALSE,"comparat";#N/A,#N/A,FALSE,"costos";#N/A,#N/A,FALSE,"proyctrol"}</definedName>
    <definedName name="_FC" hidden="1">{"DETALLE_1996",#N/A,FALSE,"flujo";"DETALLE_1997",#N/A,FALSE,"flujo";"GASTOS_INCURRIDOS_1996",#N/A,FALSE,"flujo";"GASTOS_PROGRAMADOS_PARA_1997",#N/A,FALSE,"flujo";#N/A,#N/A,FALSE,"comparat";#N/A,#N/A,FALSE,"costos";#N/A,#N/A,FALSE,"proyctrol"}</definedName>
    <definedName name="_FER4" localSheetId="0" hidden="1">{"MO(BASE)",#N/A,FALSE,"MO(BASE)";"MO(BASE)1",#N/A,FALSE,"MO(BASE)";"MO(BASE)2",#N/A,FALSE,"MO(BASE)"}</definedName>
    <definedName name="_FER4" hidden="1">{"MO(BASE)",#N/A,FALSE,"MO(BASE)";"MO(BASE)1",#N/A,FALSE,"MO(BASE)";"MO(BASE)2",#N/A,FALSE,"MO(BASE)"}</definedName>
    <definedName name="_FHE7" localSheetId="5" hidden="1">{#N/A,#N/A,FALSE,"masez (10)";#N/A,#N/A,FALSE,"masez (7)";#N/A,#N/A,FALSE,"masez (6)";#N/A,#N/A,FALSE,"masez (5)";#N/A,#N/A,FALSE,"masez (4)";#N/A,#N/A,FALSE,"masez (3)";#N/A,#N/A,FALSE,"masez (2)";#N/A,#N/A,FALSE,"GME";#N/A,#N/A,FALSE,"masez"}</definedName>
    <definedName name="_FHE7" localSheetId="0" hidden="1">{#N/A,#N/A,FALSE,"masez (10)";#N/A,#N/A,FALSE,"masez (7)";#N/A,#N/A,FALSE,"masez (6)";#N/A,#N/A,FALSE,"masez (5)";#N/A,#N/A,FALSE,"masez (4)";#N/A,#N/A,FALSE,"masez (3)";#N/A,#N/A,FALSE,"masez (2)";#N/A,#N/A,FALSE,"GME";#N/A,#N/A,FALSE,"masez"}</definedName>
    <definedName name="_FHE7" hidden="1">{#N/A,#N/A,FALSE,"masez (10)";#N/A,#N/A,FALSE,"masez (7)";#N/A,#N/A,FALSE,"masez (6)";#N/A,#N/A,FALSE,"masez (5)";#N/A,#N/A,FALSE,"masez (4)";#N/A,#N/A,FALSE,"masez (3)";#N/A,#N/A,FALSE,"masez (2)";#N/A,#N/A,FALSE,"GME";#N/A,#N/A,FALSE,"masez"}</definedName>
    <definedName name="_fhf2" hidden="1">{#N/A,#N/A,FALSE,"CA";#N/A,#N/A,FALSE,"CN";#N/A,#N/A,FALSE,"Inv";#N/A,#N/A,FALSE,"Inv Acc";"Miguel_balance",#N/A,FALSE,"Bal";#N/A,#N/A,FALSE,"Plantilla";#N/A,#N/A,FALSE,"CA (2)";#N/A,#N/A,FALSE,"CN (2)"}</definedName>
    <definedName name="_Fill" localSheetId="5" hidden="1">[13]Register!#REF!</definedName>
    <definedName name="_Fill" hidden="1">#REF!</definedName>
    <definedName name="_fill1" hidden="1">#REF!</definedName>
    <definedName name="_Fill2" hidden="1">#REF!</definedName>
    <definedName name="_xlnm._FilterDatabase" localSheetId="5" hidden="1">'COMMUNICATION LOG'!$A$10:$O$41</definedName>
    <definedName name="_xlnm._FilterDatabase" localSheetId="3" hidden="1">'DATABASE AND CURVES'!$A$4:$BZ$214</definedName>
    <definedName name="_xlnm._FilterDatabase" hidden="1">#REF!</definedName>
    <definedName name="_gl1" localSheetId="5" hidden="1">{#N/A,#N/A,FALSE,"Total_OC015";#N/A,#N/A,FALSE,"ADMIN";#N/A,#N/A,FALSE,"PROCES";#N/A,#N/A,FALSE,"mecan";#N/A,#N/A,FALSE,"civil";#N/A,#N/A,FALSE,"CAÑER";#N/A,#N/A,FALSE,"ELEC";#N/A,#N/A,FALSE,"INSTR"}</definedName>
    <definedName name="_gl1" localSheetId="0" hidden="1">{#N/A,#N/A,FALSE,"Total_OC015";#N/A,#N/A,FALSE,"ADMIN";#N/A,#N/A,FALSE,"PROCES";#N/A,#N/A,FALSE,"mecan";#N/A,#N/A,FALSE,"civil";#N/A,#N/A,FALSE,"CAÑER";#N/A,#N/A,FALSE,"ELEC";#N/A,#N/A,FALSE,"INSTR"}</definedName>
    <definedName name="_gl1" hidden="1">{#N/A,#N/A,FALSE,"Total_OC015";#N/A,#N/A,FALSE,"ADMIN";#N/A,#N/A,FALSE,"PROCES";#N/A,#N/A,FALSE,"mecan";#N/A,#N/A,FALSE,"civil";#N/A,#N/A,FALSE,"CAÑER";#N/A,#N/A,FALSE,"ELEC";#N/A,#N/A,FALSE,"INSTR"}</definedName>
    <definedName name="_GRF55" localSheetId="0" hidden="1">{"MO(BASE)",#N/A,FALSE,"MO(BASE)";"MO(BASE)1",#N/A,FALSE,"MO(BASE)";"MO(BASE)2",#N/A,FALSE,"MO(BASE)"}</definedName>
    <definedName name="_GRF55" hidden="1">{"MO(BASE)",#N/A,FALSE,"MO(BASE)";"MO(BASE)1",#N/A,FALSE,"MO(BASE)";"MO(BASE)2",#N/A,FALSE,"MO(BASE)"}</definedName>
    <definedName name="_GSRATES_1" hidden="1">"CF300001Invalid 20040101"</definedName>
    <definedName name="_GSRATES_COUNT" hidden="1">1</definedName>
    <definedName name="_gvs4" localSheetId="0" hidden="1">{#N/A,#N/A,FALSE,"PEND INC";#N/A,#N/A,FALSE,"PEND MINM"}</definedName>
    <definedName name="_gvs4" hidden="1">{#N/A,#N/A,FALSE,"PEND INC";#N/A,#N/A,FALSE,"PEND MINM"}</definedName>
    <definedName name="_j1" hidden="1">{#N/A,#N/A,FALSE,"E-1";#N/A,#N/A,FALSE,"E-2";#N/A,#N/A,FALSE,"F-1";#N/A,#N/A,FALSE,"F-2";#N/A,#N/A,FALSE,"F-3";#N/A,#N/A,FALSE,"F-4";#N/A,#N/A,FALSE,"F-5";#N/A,#N/A,FALSE,"F-6";#N/A,#N/A,FALSE,"Matrix"}</definedName>
    <definedName name="_jy5" localSheetId="5" hidden="1">{#N/A,#N/A,FALSE,"masez (10)";#N/A,#N/A,FALSE,"masez (7)";#N/A,#N/A,FALSE,"masez (6)";#N/A,#N/A,FALSE,"masez (5)";#N/A,#N/A,FALSE,"masez (4)";#N/A,#N/A,FALSE,"masez (3)";#N/A,#N/A,FALSE,"masez (2)";#N/A,#N/A,FALSE,"GME";#N/A,#N/A,FALSE,"masez"}</definedName>
    <definedName name="_jy5" localSheetId="0" hidden="1">{#N/A,#N/A,FALSE,"masez (10)";#N/A,#N/A,FALSE,"masez (7)";#N/A,#N/A,FALSE,"masez (6)";#N/A,#N/A,FALSE,"masez (5)";#N/A,#N/A,FALSE,"masez (4)";#N/A,#N/A,FALSE,"masez (3)";#N/A,#N/A,FALSE,"masez (2)";#N/A,#N/A,FALSE,"GME";#N/A,#N/A,FALSE,"masez"}</definedName>
    <definedName name="_jy5" hidden="1">{#N/A,#N/A,FALSE,"masez (10)";#N/A,#N/A,FALSE,"masez (7)";#N/A,#N/A,FALSE,"masez (6)";#N/A,#N/A,FALSE,"masez (5)";#N/A,#N/A,FALSE,"masez (4)";#N/A,#N/A,FALSE,"masez (3)";#N/A,#N/A,FALSE,"masez (2)";#N/A,#N/A,FALSE,"GME";#N/A,#N/A,FALSE,"masez"}</definedName>
    <definedName name="_Key" hidden="1">#REF!</definedName>
    <definedName name="_Key1" localSheetId="5" hidden="1">'[1]GEN-TEC-02'!#REF!</definedName>
    <definedName name="_Key1" hidden="1">#REF!</definedName>
    <definedName name="_Key1_2" hidden="1">[30]ResCat!#REF!</definedName>
    <definedName name="_Key1a" localSheetId="5" hidden="1">'[1]GEN-TEC-02'!#REF!</definedName>
    <definedName name="_Key1a" hidden="1">'[17]GEN-TEC-02'!#REF!</definedName>
    <definedName name="_Key2" hidden="1">#REF!</definedName>
    <definedName name="_Key2a" localSheetId="5" hidden="1">'[1]GEN-TEC-02'!#REF!</definedName>
    <definedName name="_Key2a" hidden="1">'[17]GEN-TEC-02'!#REF!</definedName>
    <definedName name="_key3" hidden="1">#REF!</definedName>
    <definedName name="_Key8" hidden="1">[31]INST!#REF!</definedName>
    <definedName name="_kk1"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kk2" hidden="1">{"FlujoGastos",#N/A,FALSE,"Base";"FlujoGastos",#N/A,FALSE,"Buzón Tren";"FlujoGastos",#N/A,FALSE,"Buzón Camión";"FlujoGastos",#N/A,FALSE,"LHD Camión";"FlujoGastos",#N/A,FALSE,"Cámara Camión"}</definedName>
    <definedName name="_kk3"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_kk4" hidden="1">{"desarrollo",#N/A,FALSE,"Cámara Camión";"resumen",#N/A,FALSE,"Cámara Camión";"eqprod",#N/A,FALSE,"Cámara Camión"}</definedName>
    <definedName name="_lot1" hidden="1">{#N/A,#N/A,FALSE,"Total_OC015";#N/A,#N/A,FALSE,"ADMIN";#N/A,#N/A,FALSE,"PROCES";#N/A,#N/A,FALSE,"mecan";#N/A,#N/A,FALSE,"civil";#N/A,#N/A,FALSE,"CAÑER";#N/A,#N/A,FALSE,"ELEC";#N/A,#N/A,FALSE,"INSTR"}</definedName>
    <definedName name="_MatMult_A" hidden="1">#REF!</definedName>
    <definedName name="_MatMult_AxB" hidden="1">#REF!</definedName>
    <definedName name="_MatMult_B" hidden="1">#REF!</definedName>
    <definedName name="_mm2" hidden="1">{#N/A,#N/A,FALSE,"summary";#N/A,#N/A,FALSE,"SumGraph"}</definedName>
    <definedName name="_Order1" localSheetId="5" hidden="1">255</definedName>
    <definedName name="_Order1" hidden="1">0</definedName>
    <definedName name="_Order2" localSheetId="5" hidden="1">255</definedName>
    <definedName name="_Order2" hidden="1">0</definedName>
    <definedName name="_Parse_In" hidden="1">#REF!</definedName>
    <definedName name="_Parse_Out" hidden="1">#REF!</definedName>
    <definedName name="_pp1" localSheetId="5" hidden="1">{#N/A,#N/A,FALSE,"Costos_Elem_Hid";#N/A,#N/A,FALSE,"Costos_Elem_Hid";#N/A,#N/A,FALSE,"Costos_Elem_Hid"}</definedName>
    <definedName name="_pp1" localSheetId="0" hidden="1">{#N/A,#N/A,FALSE,"Costos_Elem_Hid";#N/A,#N/A,FALSE,"Costos_Elem_Hid";#N/A,#N/A,FALSE,"Costos_Elem_Hid"}</definedName>
    <definedName name="_pp1" hidden="1">{#N/A,#N/A,FALSE,"Costos_Elem_Hid";#N/A,#N/A,FALSE,"Costos_Elem_Hid";#N/A,#N/A,FALSE,"Costos_Elem_Hid"}</definedName>
    <definedName name="_Q5" hidden="1">{#N/A,#N/A,FALSE,"CA";#N/A,#N/A,FALSE,"CN";#N/A,#N/A,FALSE,"Inv";#N/A,#N/A,FALSE,"Inv Acc";"Miguel_balance",#N/A,FALSE,"Bal";#N/A,#N/A,FALSE,"Plantilla";#N/A,#N/A,FALSE,"CA (2)";#N/A,#N/A,FALSE,"CN (2)"}</definedName>
    <definedName name="_r" hidden="1">{#N/A,#N/A,FALSE,"masez (10)";#N/A,#N/A,FALSE,"masez (7)";#N/A,#N/A,FALSE,"masez (6)";#N/A,#N/A,FALSE,"masez (5)";#N/A,#N/A,FALSE,"masez (4)";#N/A,#N/A,FALSE,"masez (3)";#N/A,#N/A,FALSE,"masez (2)";#N/A,#N/A,FALSE,"GME";#N/A,#N/A,FALSE,"masez"}</definedName>
    <definedName name="_Regression_Int" hidden="1">1</definedName>
    <definedName name="_Regression_Out" hidden="1">#REF!</definedName>
    <definedName name="_Regression_X" hidden="1">#REF!</definedName>
    <definedName name="_Regression_Y" hidden="1">#REF!</definedName>
    <definedName name="_REV1" localSheetId="5" hidden="1">{"Graf_Carga Trab",#N/A,FALSE,"Grafi_Carga Trab";"Graf_Venta Flujo",#N/A,FALSE,"Grafi_Carga Trab"}</definedName>
    <definedName name="_REV1" localSheetId="0" hidden="1">{"Graf_Carga Trab",#N/A,FALSE,"Grafi_Carga Trab";"Graf_Venta Flujo",#N/A,FALSE,"Grafi_Carga Trab"}</definedName>
    <definedName name="_REV1" hidden="1">{"Graf_Carga Trab",#N/A,FALSE,"Grafi_Carga Trab";"Graf_Venta Flujo",#N/A,FALSE,"Grafi_Carga Trab"}</definedName>
    <definedName name="_REV11" localSheetId="5" hidden="1">{"Graf_Carga Trab",#N/A,FALSE,"Grafi_Carga Trab";"Graf_Venta Flujo",#N/A,FALSE,"Grafi_Carga Trab"}</definedName>
    <definedName name="_REV11" localSheetId="0" hidden="1">{"Graf_Carga Trab",#N/A,FALSE,"Grafi_Carga Trab";"Graf_Venta Flujo",#N/A,FALSE,"Grafi_Carga Trab"}</definedName>
    <definedName name="_REV11" hidden="1">{"Graf_Carga Trab",#N/A,FALSE,"Grafi_Carga Trab";"Graf_Venta Flujo",#N/A,FALSE,"Grafi_Carga Trab"}</definedName>
    <definedName name="_Sort" localSheetId="5" hidden="1">'[1]GEN-TEC-02'!#REF!</definedName>
    <definedName name="_Sort" hidden="1">#REF!</definedName>
    <definedName name="_Sort_2" hidden="1">[30]ResCat!#REF!</definedName>
    <definedName name="_SORT2" hidden="1">#REF!</definedName>
    <definedName name="_Sorta" localSheetId="5" hidden="1">'[1]GEN-TEC-02'!#REF!</definedName>
    <definedName name="_Sorta" hidden="1">'[17]GEN-TEC-02'!#REF!</definedName>
    <definedName name="_Table1_In1" hidden="1">#REF!</definedName>
    <definedName name="_Table1_Out" hidden="1">#REF!</definedName>
    <definedName name="_Table2_In1" hidden="1">#REF!</definedName>
    <definedName name="_Table2_In2" hidden="1">#REF!</definedName>
    <definedName name="_Table2_Out" hidden="1">#REF!</definedName>
    <definedName name="_tyl2" localSheetId="5" hidden="1">{#N/A,#N/A,FALSE,"masez (10)";#N/A,#N/A,FALSE,"masez (7)";#N/A,#N/A,FALSE,"masez (6)";#N/A,#N/A,FALSE,"masez (5)";#N/A,#N/A,FALSE,"masez (4)";#N/A,#N/A,FALSE,"masez (3)";#N/A,#N/A,FALSE,"masez (2)";#N/A,#N/A,FALSE,"GME";#N/A,#N/A,FALSE,"masez"}</definedName>
    <definedName name="_tyl2" localSheetId="0" hidden="1">{#N/A,#N/A,FALSE,"masez (10)";#N/A,#N/A,FALSE,"masez (7)";#N/A,#N/A,FALSE,"masez (6)";#N/A,#N/A,FALSE,"masez (5)";#N/A,#N/A,FALSE,"masez (4)";#N/A,#N/A,FALSE,"masez (3)";#N/A,#N/A,FALSE,"masez (2)";#N/A,#N/A,FALSE,"GME";#N/A,#N/A,FALSE,"masez"}</definedName>
    <definedName name="_tyl2" hidden="1">{#N/A,#N/A,FALSE,"masez (10)";#N/A,#N/A,FALSE,"masez (7)";#N/A,#N/A,FALSE,"masez (6)";#N/A,#N/A,FALSE,"masez (5)";#N/A,#N/A,FALSE,"masez (4)";#N/A,#N/A,FALSE,"masez (3)";#N/A,#N/A,FALSE,"masez (2)";#N/A,#N/A,FALSE,"GME";#N/A,#N/A,FALSE,"masez"}</definedName>
    <definedName name="_us96">#REF!</definedName>
    <definedName name="_wq12" localSheetId="5" hidden="1">{#N/A,#N/A,FALSE,"Total_OC015";#N/A,#N/A,FALSE,"ADMIN";#N/A,#N/A,FALSE,"PROCES";#N/A,#N/A,FALSE,"mecan";#N/A,#N/A,FALSE,"civil";#N/A,#N/A,FALSE,"CAÑER";#N/A,#N/A,FALSE,"ELEC";#N/A,#N/A,FALSE,"INSTR"}</definedName>
    <definedName name="_wq12" localSheetId="0" hidden="1">{#N/A,#N/A,FALSE,"Total_OC015";#N/A,#N/A,FALSE,"ADMIN";#N/A,#N/A,FALSE,"PROCES";#N/A,#N/A,FALSE,"mecan";#N/A,#N/A,FALSE,"civil";#N/A,#N/A,FALSE,"CAÑER";#N/A,#N/A,FALSE,"ELEC";#N/A,#N/A,FALSE,"INSTR"}</definedName>
    <definedName name="_wq12" hidden="1">{#N/A,#N/A,FALSE,"Total_OC015";#N/A,#N/A,FALSE,"ADMIN";#N/A,#N/A,FALSE,"PROCES";#N/A,#N/A,FALSE,"mecan";#N/A,#N/A,FALSE,"civil";#N/A,#N/A,FALSE,"CAÑER";#N/A,#N/A,FALSE,"ELEC";#N/A,#N/A,FALSE,"INSTR"}</definedName>
    <definedName name="_WR2" localSheetId="0" hidden="1">{"MO(BASE)",#N/A,FALSE,"MO(BASE)";"MO(BASE)1",#N/A,FALSE,"MO(BASE)";"MO(BASE)2",#N/A,FALSE,"MO(BASE)"}</definedName>
    <definedName name="_WR2" hidden="1">{"MO(BASE)",#N/A,FALSE,"MO(BASE)";"MO(BASE)1",#N/A,FALSE,"MO(BASE)";"MO(BASE)2",#N/A,FALSE,"MO(BASE)"}</definedName>
    <definedName name="_wrn1" localSheetId="5" hidden="1">{#N/A,#N/A,TRUE,"Est. de Fact.";#N/A,#N/A,TRUE,"Capitulo 19";#N/A,#N/A,TRUE,"Proyecto P855"}</definedName>
    <definedName name="_wrn1" localSheetId="0" hidden="1">{#N/A,#N/A,TRUE,"Est. de Fact.";#N/A,#N/A,TRUE,"Capitulo 19";#N/A,#N/A,TRUE,"Proyecto P855"}</definedName>
    <definedName name="_wrn1" hidden="1">{#N/A,#N/A,TRUE,"Est. de Fact.";#N/A,#N/A,TRUE,"Capitulo 19";#N/A,#N/A,TRUE,"Proyecto P855"}</definedName>
    <definedName name="_wrn2" hidden="1">{#N/A,#N/A,TRUE,"Est. de Fact.";#N/A,#N/A,TRUE,"Capitulo 19";#N/A,#N/A,TRUE,"Proyecto P855"}</definedName>
    <definedName name="_wrn3" hidden="1">{#N/A,#N/A,FALSE,"Total_OC015";#N/A,#N/A,FALSE,"ADMIN";#N/A,#N/A,FALSE,"PROCES";#N/A,#N/A,FALSE,"mecan";#N/A,#N/A,FALSE,"civil";#N/A,#N/A,FALSE,"CAÑER";#N/A,#N/A,FALSE,"ELEC";#N/A,#N/A,FALSE,"INSTR"}</definedName>
    <definedName name="_wrn5" hidden="1">{#N/A,#N/A,FALSE,"minas";#N/A,#N/A,FALSE,"Total_OC015";#N/A,#N/A,FALSE,"ADMIN";#N/A,#N/A,FALSE,"PROCES";#N/A,#N/A,FALSE,"civil";#N/A,#N/A,FALSE,"CAÑER";#N/A,#N/A,FALSE,"ELEC";#N/A,#N/A,FALSE,"INSTR";#N/A,#N/A,FALSE,"PDS";#N/A,#N/A,FALSE,"mecan"}</definedName>
    <definedName name="_wrn6" hidden="1">{#N/A,#N/A,FALSE,"minas";#N/A,#N/A,FALSE,"Total_OC015";#N/A,#N/A,FALSE,"ADMIN";#N/A,#N/A,FALSE,"PROCES";#N/A,#N/A,FALSE,"civil";#N/A,#N/A,FALSE,"CAÑER";#N/A,#N/A,FALSE,"ELEC";#N/A,#N/A,FALSE,"INSTR";#N/A,#N/A,FALSE,"PDS";#N/A,#N/A,FALSE,"mecan"}</definedName>
    <definedName name="_wtf2" hidden="1">{#N/A,#N/A,FALSE,"F.ROSTO";#N/A,#N/A,FALSE,"REL.MENSAL";#N/A,#N/A,FALSE,"MAPA RESUMO";#N/A,#N/A,FALSE,"CORR.NAT.";#N/A,#N/A,FALSE,"ANEXO1";#N/A,#N/A,FALSE,"ANEXO2";#N/A,#N/A,FALSE,"CRON-FIN";#N/A,#N/A,FALSE,"GRAF-CI";#N/A,#N/A,FALSE,"Mapa de Adjudicações";#N/A,#N/A,FALSE,"Análise de Actividades"}</definedName>
    <definedName name="_X2" hidden="1">{#N/A,#N/A,FALSE,"TEC-01";#N/A,#N/A,FALSE,"TEC - 02";#N/A,#N/A,FALSE,"TEC - 03";#N/A,#N/A,FALSE,"TEC - 04";#N/A,#N/A,FALSE,"TEC-07";#N/A,#N/A,FALSE,"TEC-08";#N/A,#N/A,FALSE,"TEC - 09A";#N/A,#N/A,FALSE,"TEC - 09B";#N/A,#N/A,FALSE,"TEC - 09C";#N/A,#N/A,FALSE,"TEC - 10";#N/A,#N/A,FALSE,"TEC-11"}</definedName>
    <definedName name="_zx2" localSheetId="5" hidden="1">{#N/A,#N/A,FALSE,"masez (10)";#N/A,#N/A,FALSE,"masez (7)";#N/A,#N/A,FALSE,"masez (6)";#N/A,#N/A,FALSE,"masez (5)";#N/A,#N/A,FALSE,"masez (4)";#N/A,#N/A,FALSE,"masez (3)";#N/A,#N/A,FALSE,"masez (2)";#N/A,#N/A,FALSE,"GME";#N/A,#N/A,FALSE,"masez"}</definedName>
    <definedName name="_zx2" localSheetId="0" hidden="1">{#N/A,#N/A,FALSE,"masez (10)";#N/A,#N/A,FALSE,"masez (7)";#N/A,#N/A,FALSE,"masez (6)";#N/A,#N/A,FALSE,"masez (5)";#N/A,#N/A,FALSE,"masez (4)";#N/A,#N/A,FALSE,"masez (3)";#N/A,#N/A,FALSE,"masez (2)";#N/A,#N/A,FALSE,"GME";#N/A,#N/A,FALSE,"masez"}</definedName>
    <definedName name="_zx2" hidden="1">{#N/A,#N/A,FALSE,"masez (10)";#N/A,#N/A,FALSE,"masez (7)";#N/A,#N/A,FALSE,"masez (6)";#N/A,#N/A,FALSE,"masez (5)";#N/A,#N/A,FALSE,"masez (4)";#N/A,#N/A,FALSE,"masez (3)";#N/A,#N/A,FALSE,"masez (2)";#N/A,#N/A,FALSE,"GME";#N/A,#N/A,FALSE,"masez"}</definedName>
    <definedName name="A" localSheetId="5" hidden="1">{#N/A,#N/A,FALSE,"Total_OC015";#N/A,#N/A,FALSE,"ADMIN";#N/A,#N/A,FALSE,"PROCES";#N/A,#N/A,FALSE,"mecan";#N/A,#N/A,FALSE,"civil";#N/A,#N/A,FALSE,"CAÑER";#N/A,#N/A,FALSE,"ELEC";#N/A,#N/A,FALSE,"INSTR"}</definedName>
    <definedName name="A" localSheetId="0" hidden="1">{#N/A,#N/A,FALSE,"masez (10)";#N/A,#N/A,FALSE,"masez (7)";#N/A,#N/A,FALSE,"masez (6)";#N/A,#N/A,FALSE,"masez (5)";#N/A,#N/A,FALSE,"masez (4)";#N/A,#N/A,FALSE,"masez (3)";#N/A,#N/A,FALSE,"masez (2)";#N/A,#N/A,FALSE,"GME";#N/A,#N/A,FALSE,"masez"}</definedName>
    <definedName name="a">[32]ANEXO3!#REF!</definedName>
    <definedName name="A_impresión_IM">#REF!</definedName>
    <definedName name="A02M310" localSheetId="5" hidden="1">{"DETALLE_1996",#N/A,FALSE,"flujo";"DETALLE_1997",#N/A,FALSE,"flujo";"GASTOS_INCURRIDOS_1996",#N/A,FALSE,"flujo";"GASTOS_PROGRAMADOS_PARA_1997",#N/A,FALSE,"flujo";#N/A,#N/A,FALSE,"comparat";#N/A,#N/A,FALSE,"costos";#N/A,#N/A,FALSE,"proyctrol"}</definedName>
    <definedName name="A02M310" localSheetId="0" hidden="1">{"DETALLE_1996",#N/A,FALSE,"flujo";"DETALLE_1997",#N/A,FALSE,"flujo";"GASTOS_INCURRIDOS_1996",#N/A,FALSE,"flujo";"GASTOS_PROGRAMADOS_PARA_1997",#N/A,FALSE,"flujo";#N/A,#N/A,FALSE,"comparat";#N/A,#N/A,FALSE,"costos";#N/A,#N/A,FALSE,"proyctrol"}</definedName>
    <definedName name="A02M310" hidden="1">{"DETALLE_1996",#N/A,FALSE,"flujo";"DETALLE_1997",#N/A,FALSE,"flujo";"GASTOS_INCURRIDOS_1996",#N/A,FALSE,"flujo";"GASTOS_PROGRAMADOS_PARA_1997",#N/A,FALSE,"flujo";#N/A,#N/A,FALSE,"comparat";#N/A,#N/A,FALSE,"costos";#N/A,#N/A,FALSE,"proyctrol"}</definedName>
    <definedName name="A03M406" localSheetId="5" hidden="1">{#N/A,#N/A,FALSE,"Total_OC015";#N/A,#N/A,FALSE,"ADMIN";#N/A,#N/A,FALSE,"PROCES";#N/A,#N/A,FALSE,"mecan";#N/A,#N/A,FALSE,"civil";#N/A,#N/A,FALSE,"CAÑER";#N/A,#N/A,FALSE,"ELEC";#N/A,#N/A,FALSE,"INSTR"}</definedName>
    <definedName name="A03M406" localSheetId="0" hidden="1">{#N/A,#N/A,FALSE,"Total_OC015";#N/A,#N/A,FALSE,"ADMIN";#N/A,#N/A,FALSE,"PROCES";#N/A,#N/A,FALSE,"mecan";#N/A,#N/A,FALSE,"civil";#N/A,#N/A,FALSE,"CAÑER";#N/A,#N/A,FALSE,"ELEC";#N/A,#N/A,FALSE,"INSTR"}</definedName>
    <definedName name="A03M406" hidden="1">{#N/A,#N/A,FALSE,"Total_OC015";#N/A,#N/A,FALSE,"ADMIN";#N/A,#N/A,FALSE,"PROCES";#N/A,#N/A,FALSE,"mecan";#N/A,#N/A,FALSE,"civil";#N/A,#N/A,FALSE,"CAÑER";#N/A,#N/A,FALSE,"ELEC";#N/A,#N/A,FALSE,"INSTR"}</definedName>
    <definedName name="a5as4d5s4ad" hidden="1">{#N/A,#N/A,TRUE,"INGENIERIA";#N/A,#N/A,TRUE,"COMPRAS";#N/A,#N/A,TRUE,"DIRECCION";#N/A,#N/A,TRUE,"RESUMEN"}</definedName>
    <definedName name="aa" localSheetId="5" hidden="1">{#N/A,#N/A,FALSE,"masez (10)";#N/A,#N/A,FALSE,"masez (7)";#N/A,#N/A,FALSE,"masez (6)";#N/A,#N/A,FALSE,"masez (5)";#N/A,#N/A,FALSE,"masez (4)";#N/A,#N/A,FALSE,"masez (3)";#N/A,#N/A,FALSE,"masez (2)";#N/A,#N/A,FALSE,"GME";#N/A,#N/A,FALSE,"masez"}</definedName>
    <definedName name="aa" localSheetId="0" hidden="1">{#N/A,#N/A,FALSE,"masez (10)";#N/A,#N/A,FALSE,"masez (7)";#N/A,#N/A,FALSE,"masez (6)";#N/A,#N/A,FALSE,"masez (5)";#N/A,#N/A,FALSE,"masez (4)";#N/A,#N/A,FALSE,"masez (3)";#N/A,#N/A,FALSE,"masez (2)";#N/A,#N/A,FALSE,"GME";#N/A,#N/A,FALSE,"masez"}</definedName>
    <definedName name="aa" hidden="1">{#N/A,#N/A,FALSE,"masez (10)";#N/A,#N/A,FALSE,"masez (7)";#N/A,#N/A,FALSE,"masez (6)";#N/A,#N/A,FALSE,"masez (5)";#N/A,#N/A,FALSE,"masez (4)";#N/A,#N/A,FALSE,"masez (3)";#N/A,#N/A,FALSE,"masez (2)";#N/A,#N/A,FALSE,"GME";#N/A,#N/A,FALSE,"masez"}</definedName>
    <definedName name="aaa" localSheetId="5" hidden="1">{#N/A,#N/A,FALSE,"masez (10)";#N/A,#N/A,FALSE,"masez (7)";#N/A,#N/A,FALSE,"masez (6)";#N/A,#N/A,FALSE,"masez (5)";#N/A,#N/A,FALSE,"masez (4)";#N/A,#N/A,FALSE,"masez (3)";#N/A,#N/A,FALSE,"masez (2)";#N/A,#N/A,FALSE,"GME";#N/A,#N/A,FALSE,"masez"}</definedName>
    <definedName name="AAA" hidden="1">[33]INST!#REF!</definedName>
    <definedName name="AAA_DOCTOPS" hidden="1">"AAA_SET"</definedName>
    <definedName name="AAA_duser" hidden="1">"OFF"</definedName>
    <definedName name="aaaa" localSheetId="5" hidden="1">{#N/A,#N/A,FALSE,"summary";#N/A,#N/A,FALSE,"SumGraph"}</definedName>
    <definedName name="aaaa" localSheetId="0"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aaaa"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AAAAA" localSheetId="5" hidden="1">{"DETALLE_1996",#N/A,FALSE,"flujo";"DETALLE_1997",#N/A,FALSE,"flujo";"GASTOS_INCURRIDOS_1996",#N/A,FALSE,"flujo";"GASTOS_PROGRAMADOS_PARA_1997",#N/A,FALSE,"flujo";#N/A,#N/A,FALSE,"comparat";#N/A,#N/A,FALSE,"costos";#N/A,#N/A,FALSE,"proyctrol"}</definedName>
    <definedName name="aaaaa" localSheetId="0" hidden="1">{#N/A,#N/A,FALSE,"masez (10)";#N/A,#N/A,FALSE,"masez (7)";#N/A,#N/A,FALSE,"masez (6)";#N/A,#N/A,FALSE,"masez (5)";#N/A,#N/A,FALSE,"masez (4)";#N/A,#N/A,FALSE,"masez (3)";#N/A,#N/A,FALSE,"masez (2)";#N/A,#N/A,FALSE,"GME";#N/A,#N/A,FALSE,"masez"}</definedName>
    <definedName name="aaaaa" hidden="1">{#N/A,#N/A,FALSE,"masez (10)";#N/A,#N/A,FALSE,"masez (7)";#N/A,#N/A,FALSE,"masez (6)";#N/A,#N/A,FALSE,"masez (5)";#N/A,#N/A,FALSE,"masez (4)";#N/A,#N/A,FALSE,"masez (3)";#N/A,#N/A,FALSE,"masez (2)";#N/A,#N/A,FALSE,"GME";#N/A,#N/A,FALSE,"masez"}</definedName>
    <definedName name="AAAAAA" localSheetId="5" hidden="1">{"DETALLE_1996",#N/A,FALSE,"flujo";"DETALLE_1997",#N/A,FALSE,"flujo";"GASTOS_INCURRIDOS_1996",#N/A,FALSE,"flujo";"GASTOS_PROGRAMADOS_PARA_1997",#N/A,FALSE,"flujo";#N/A,#N/A,FALSE,"comparat";#N/A,#N/A,FALSE,"costos";#N/A,#N/A,FALSE,"proyctrol"}</definedName>
    <definedName name="AAAAAA" localSheetId="0" hidden="1">{"DETALLE_1996",#N/A,FALSE,"flujo";"DETALLE_1997",#N/A,FALSE,"flujo";"GASTOS_INCURRIDOS_1996",#N/A,FALSE,"flujo";"GASTOS_PROGRAMADOS_PARA_1997",#N/A,FALSE,"flujo";#N/A,#N/A,FALSE,"comparat";#N/A,#N/A,FALSE,"costos";#N/A,#N/A,FALSE,"proyctrol"}</definedName>
    <definedName name="AAAAAA" hidden="1">{"DETALLE_1996",#N/A,FALSE,"flujo";"DETALLE_1997",#N/A,FALSE,"flujo";"GASTOS_INCURRIDOS_1996",#N/A,FALSE,"flujo";"GASTOS_PROGRAMADOS_PARA_1997",#N/A,FALSE,"flujo";#N/A,#N/A,FALSE,"comparat";#N/A,#N/A,FALSE,"costos";#N/A,#N/A,FALSE,"proyctrol"}</definedName>
    <definedName name="aaaaaaaa" localSheetId="5" hidden="1">{#N/A,#N/A,FALSE,"minas";#N/A,#N/A,FALSE,"Total_OC015";#N/A,#N/A,FALSE,"ADMIN";#N/A,#N/A,FALSE,"PROCES";#N/A,#N/A,FALSE,"civil";#N/A,#N/A,FALSE,"CAÑER";#N/A,#N/A,FALSE,"ELEC";#N/A,#N/A,FALSE,"INSTR";#N/A,#N/A,FALSE,"PDS";#N/A,#N/A,FALSE,"mecan"}</definedName>
    <definedName name="aaaaaaaa" localSheetId="0" hidden="1">{#N/A,#N/A,FALSE,"minas";#N/A,#N/A,FALSE,"Total_OC015";#N/A,#N/A,FALSE,"ADMIN";#N/A,#N/A,FALSE,"PROCES";#N/A,#N/A,FALSE,"civil";#N/A,#N/A,FALSE,"CAÑER";#N/A,#N/A,FALSE,"ELEC";#N/A,#N/A,FALSE,"INSTR";#N/A,#N/A,FALSE,"PDS";#N/A,#N/A,FALSE,"mecan"}</definedName>
    <definedName name="aaaaaaaa" hidden="1">{#N/A,#N/A,FALSE,"minas";#N/A,#N/A,FALSE,"Total_OC015";#N/A,#N/A,FALSE,"ADMIN";#N/A,#N/A,FALSE,"PROCES";#N/A,#N/A,FALSE,"civil";#N/A,#N/A,FALSE,"CAÑER";#N/A,#N/A,FALSE,"ELEC";#N/A,#N/A,FALSE,"INSTR";#N/A,#N/A,FALSE,"PDS";#N/A,#N/A,FALSE,"mecan"}</definedName>
    <definedName name="aaaaaaaaaaaaaaaa" hidden="1">{#N/A,#N/A,TRUE,"INGENIERIA";#N/A,#N/A,TRUE,"COMPRAS";#N/A,#N/A,TRUE,"DIRECCION";#N/A,#N/A,TRUE,"RESUMEN"}</definedName>
    <definedName name="aaaaaaaaaaaaaaaaaaaa" localSheetId="5" hidden="1">{"DETALLE_1996",#N/A,FALSE,"flujo";"DETALLE_1997",#N/A,FALSE,"flujo";"GASTOS_INCURRIDOS_1996",#N/A,FALSE,"flujo";"GASTOS_PROGRAMADOS_PARA_1997",#N/A,FALSE,"flujo";#N/A,#N/A,FALSE,"comparat";#N/A,#N/A,FALSE,"costos";#N/A,#N/A,FALSE,"proyctrol"}</definedName>
    <definedName name="aaaaaaaaaaaaaaaaaaaa" localSheetId="0" hidden="1">{"DETALLE_1996",#N/A,FALSE,"flujo";"DETALLE_1997",#N/A,FALSE,"flujo";"GASTOS_INCURRIDOS_1996",#N/A,FALSE,"flujo";"GASTOS_PROGRAMADOS_PARA_1997",#N/A,FALSE,"flujo";#N/A,#N/A,FALSE,"comparat";#N/A,#N/A,FALSE,"costos";#N/A,#N/A,FALSE,"proyctrol"}</definedName>
    <definedName name="aaaaaaaaaaaaaaaaaaaa" hidden="1">{"DETALLE_1996",#N/A,FALSE,"flujo";"DETALLE_1997",#N/A,FALSE,"flujo";"GASTOS_INCURRIDOS_1996",#N/A,FALSE,"flujo";"GASTOS_PROGRAMADOS_PARA_1997",#N/A,FALSE,"flujo";#N/A,#N/A,FALSE,"comparat";#N/A,#N/A,FALSE,"costos";#N/A,#N/A,FALSE,"proyctrol"}</definedName>
    <definedName name="aaasds"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b" localSheetId="5" hidden="1">{#N/A,#N/A,FALSE,"masez (10)";#N/A,#N/A,FALSE,"masez (7)";#N/A,#N/A,FALSE,"masez (6)";#N/A,#N/A,FALSE,"masez (5)";#N/A,#N/A,FALSE,"masez (4)";#N/A,#N/A,FALSE,"masez (3)";#N/A,#N/A,FALSE,"masez (2)";#N/A,#N/A,FALSE,"GME";#N/A,#N/A,FALSE,"masez"}</definedName>
    <definedName name="ab" localSheetId="0" hidden="1">{#N/A,#N/A,FALSE,"masez (10)";#N/A,#N/A,FALSE,"masez (7)";#N/A,#N/A,FALSE,"masez (6)";#N/A,#N/A,FALSE,"masez (5)";#N/A,#N/A,FALSE,"masez (4)";#N/A,#N/A,FALSE,"masez (3)";#N/A,#N/A,FALSE,"masez (2)";#N/A,#N/A,FALSE,"GME";#N/A,#N/A,FALSE,"masez"}</definedName>
    <definedName name="ab" hidden="1">{#N/A,#N/A,FALSE,"masez (10)";#N/A,#N/A,FALSE,"masez (7)";#N/A,#N/A,FALSE,"masez (6)";#N/A,#N/A,FALSE,"masez (5)";#N/A,#N/A,FALSE,"masez (4)";#N/A,#N/A,FALSE,"masez (3)";#N/A,#N/A,FALSE,"masez (2)";#N/A,#N/A,FALSE,"GME";#N/A,#N/A,FALSE,"masez"}</definedName>
    <definedName name="ABC" localSheetId="5" hidden="1">{#N/A,#N/A,FALSE,"Total_OC015";#N/A,#N/A,FALSE,"ADMIN";#N/A,#N/A,FALSE,"PROCES";#N/A,#N/A,FALSE,"mecan";#N/A,#N/A,FALSE,"civil";#N/A,#N/A,FALSE,"CAÑER";#N/A,#N/A,FALSE,"ELEC";#N/A,#N/A,FALSE,"INSTR"}</definedName>
    <definedName name="ABC" localSheetId="0" hidden="1">{#N/A,#N/A,FALSE,"masez (10)";#N/A,#N/A,FALSE,"masez (7)";#N/A,#N/A,FALSE,"masez (6)";#N/A,#N/A,FALSE,"masez (5)";#N/A,#N/A,FALSE,"masez (4)";#N/A,#N/A,FALSE,"masez (3)";#N/A,#N/A,FALSE,"masez (2)";#N/A,#N/A,FALSE,"GME";#N/A,#N/A,FALSE,"masez"}</definedName>
    <definedName name="ABC" hidden="1">{#N/A,#N/A,FALSE,"masez (10)";#N/A,#N/A,FALSE,"masez (7)";#N/A,#N/A,FALSE,"masez (6)";#N/A,#N/A,FALSE,"masez (5)";#N/A,#N/A,FALSE,"masez (4)";#N/A,#N/A,FALSE,"masez (3)";#N/A,#N/A,FALSE,"masez (2)";#N/A,#N/A,FALSE,"GME";#N/A,#N/A,FALSE,"masez"}</definedName>
    <definedName name="Acc" localSheetId="5" hidden="1">{"DETALLE_1996",#N/A,FALSE,"flujo";"DETALLE_1997",#N/A,FALSE,"flujo";"GASTOS_INCURRIDOS_1996",#N/A,FALSE,"flujo";"GASTOS_PROGRAMADOS_PARA_1997",#N/A,FALSE,"flujo";#N/A,#N/A,FALSE,"comparat";#N/A,#N/A,FALSE,"costos";#N/A,#N/A,FALSE,"proyctrol"}</definedName>
    <definedName name="Acc" localSheetId="0" hidden="1">{"DETALLE_1996",#N/A,FALSE,"flujo";"DETALLE_1997",#N/A,FALSE,"flujo";"GASTOS_INCURRIDOS_1996",#N/A,FALSE,"flujo";"GASTOS_PROGRAMADOS_PARA_1997",#N/A,FALSE,"flujo";#N/A,#N/A,FALSE,"comparat";#N/A,#N/A,FALSE,"costos";#N/A,#N/A,FALSE,"proyctrol"}</definedName>
    <definedName name="Acc" hidden="1">{"DETALLE_1996",#N/A,FALSE,"flujo";"DETALLE_1997",#N/A,FALSE,"flujo";"GASTOS_INCURRIDOS_1996",#N/A,FALSE,"flujo";"GASTOS_PROGRAMADOS_PARA_1997",#N/A,FALSE,"flujo";#N/A,#N/A,FALSE,"comparat";#N/A,#N/A,FALSE,"costos";#N/A,#N/A,FALSE,"proyctrol"}</definedName>
    <definedName name="AccessDatabase" hidden="1">"C:\Mis documentos\Feasibility\Sueldos y costos fijos\standardforce.mdb"</definedName>
    <definedName name="ad"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d"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d"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das" localSheetId="5" hidden="1">{#N/A,#N/A,FALSE,"masez (10)";#N/A,#N/A,FALSE,"masez (7)";#N/A,#N/A,FALSE,"masez (6)";#N/A,#N/A,FALSE,"masez (5)";#N/A,#N/A,FALSE,"masez (4)";#N/A,#N/A,FALSE,"masez (3)";#N/A,#N/A,FALSE,"masez (2)";#N/A,#N/A,FALSE,"GME";#N/A,#N/A,FALSE,"masez"}</definedName>
    <definedName name="adas" localSheetId="0" hidden="1">{#N/A,#N/A,FALSE,"masez (10)";#N/A,#N/A,FALSE,"masez (7)";#N/A,#N/A,FALSE,"masez (6)";#N/A,#N/A,FALSE,"masez (5)";#N/A,#N/A,FALSE,"masez (4)";#N/A,#N/A,FALSE,"masez (3)";#N/A,#N/A,FALSE,"masez (2)";#N/A,#N/A,FALSE,"GME";#N/A,#N/A,FALSE,"masez"}</definedName>
    <definedName name="adas" hidden="1">{#N/A,#N/A,FALSE,"masez (10)";#N/A,#N/A,FALSE,"masez (7)";#N/A,#N/A,FALSE,"masez (6)";#N/A,#N/A,FALSE,"masez (5)";#N/A,#N/A,FALSE,"masez (4)";#N/A,#N/A,FALSE,"masez (3)";#N/A,#N/A,FALSE,"masez (2)";#N/A,#N/A,FALSE,"GME";#N/A,#N/A,FALSE,"masez"}</definedName>
    <definedName name="adds" hidden="1">{#N/A,#N/A,FALSE,"TEC-01";#N/A,#N/A,FALSE,"TEC - 02";#N/A,#N/A,FALSE,"TEC - 03";#N/A,#N/A,FALSE,"TEC - 04";#N/A,#N/A,FALSE,"TEC-07";#N/A,#N/A,FALSE,"TEC-08";#N/A,#N/A,FALSE,"TEC - 09A";#N/A,#N/A,FALSE,"TEC - 09B";#N/A,#N/A,FALSE,"TEC - 09C";#N/A,#N/A,FALSE,"TEC - 10";#N/A,#N/A,FALSE,"TEC-11"}</definedName>
    <definedName name="adsda" localSheetId="5" hidden="1">{#N/A,#N/A,FALSE,"masez (10)";#N/A,#N/A,FALSE,"masez (7)";#N/A,#N/A,FALSE,"masez (6)";#N/A,#N/A,FALSE,"masez (5)";#N/A,#N/A,FALSE,"masez (4)";#N/A,#N/A,FALSE,"masez (3)";#N/A,#N/A,FALSE,"masez (2)";#N/A,#N/A,FALSE,"GME";#N/A,#N/A,FALSE,"masez"}</definedName>
    <definedName name="adsda" localSheetId="0" hidden="1">{#N/A,#N/A,FALSE,"masez (10)";#N/A,#N/A,FALSE,"masez (7)";#N/A,#N/A,FALSE,"masez (6)";#N/A,#N/A,FALSE,"masez (5)";#N/A,#N/A,FALSE,"masez (4)";#N/A,#N/A,FALSE,"masez (3)";#N/A,#N/A,FALSE,"masez (2)";#N/A,#N/A,FALSE,"GME";#N/A,#N/A,FALSE,"masez"}</definedName>
    <definedName name="adsda" hidden="1">{#N/A,#N/A,FALSE,"masez (10)";#N/A,#N/A,FALSE,"masez (7)";#N/A,#N/A,FALSE,"masez (6)";#N/A,#N/A,FALSE,"masez (5)";#N/A,#N/A,FALSE,"masez (4)";#N/A,#N/A,FALSE,"masez (3)";#N/A,#N/A,FALSE,"masez (2)";#N/A,#N/A,FALSE,"GME";#N/A,#N/A,FALSE,"masez"}</definedName>
    <definedName name="AE" hidden="1">{#N/A,#N/A,FALSE,"minas";#N/A,#N/A,FALSE,"Total_OC015";#N/A,#N/A,FALSE,"ADMIN";#N/A,#N/A,FALSE,"PROCES";#N/A,#N/A,FALSE,"civil";#N/A,#N/A,FALSE,"CAÑER";#N/A,#N/A,FALSE,"ELEC";#N/A,#N/A,FALSE,"INSTR";#N/A,#N/A,FALSE,"PDS";#N/A,#N/A,FALSE,"mecan"}</definedName>
    <definedName name="aec" localSheetId="5" hidden="1">{#N/A,#N/A,FALSE,"summary";#N/A,#N/A,FALSE,"SumGraph"}</definedName>
    <definedName name="aec" localSheetId="0" hidden="1">{#N/A,#N/A,FALSE,"summary";#N/A,#N/A,FALSE,"SumGraph"}</definedName>
    <definedName name="aec" hidden="1">{#N/A,#N/A,FALSE,"summary";#N/A,#N/A,FALSE,"SumGraph"}</definedName>
    <definedName name="af" hidden="1">{#N/A,#N/A,FALSE,"masez (10)";#N/A,#N/A,FALSE,"masez (7)";#N/A,#N/A,FALSE,"masez (6)";#N/A,#N/A,FALSE,"masez (5)";#N/A,#N/A,FALSE,"masez (4)";#N/A,#N/A,FALSE,"masez (3)";#N/A,#N/A,FALSE,"masez (2)";#N/A,#N/A,FALSE,"GME";#N/A,#N/A,FALSE,"masez"}</definedName>
    <definedName name="afsda" hidden="1">{#N/A,#N/A,FALSE,"Antony Financials";#N/A,#N/A,FALSE,"Cowboy Financials";#N/A,#N/A,FALSE,"Combined";#N/A,#N/A,FALSE,"Valuematrix";#N/A,#N/A,FALSE,"DCFAntony";#N/A,#N/A,FALSE,"DCFCowboy";#N/A,#N/A,FALSE,"DCFCombined"}</definedName>
    <definedName name="ag" localSheetId="5" hidden="1">{#N/A,#N/A,FALSE,"PXP-TOTAL Modif";"vis2",#N/A,FALSE,"PXP-AÑO";"Vis1",#N/A,FALSE,"PXP-AÑO"}</definedName>
    <definedName name="ag" localSheetId="0" hidden="1">{#N/A,#N/A,FALSE,"PXP-TOTAL Modif";"vis2",#N/A,FALSE,"PXP-AÑO";"Vis1",#N/A,FALSE,"PXP-AÑO"}</definedName>
    <definedName name="ag" hidden="1">{#N/A,#N/A,FALSE,"PXP-TOTAL Modif";"vis2",#N/A,FALSE,"PXP-AÑO";"Vis1",#N/A,FALSE,"PXP-AÑO"}</definedName>
    <definedName name="agua"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gua"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gua"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kfkd" hidden="1">{#N/A,#N/A,TRUE,"1842CWN0"}</definedName>
    <definedName name="alex"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lex"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lex"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LEXIS"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LEXIS"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LEXIS"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lt.2" localSheetId="5" hidden="1">{#N/A,#N/A,FALSE,"masez (10)";#N/A,#N/A,FALSE,"masez (7)";#N/A,#N/A,FALSE,"masez (6)";#N/A,#N/A,FALSE,"masez (5)";#N/A,#N/A,FALSE,"masez (4)";#N/A,#N/A,FALSE,"masez (3)";#N/A,#N/A,FALSE,"masez (2)";#N/A,#N/A,FALSE,"GME";#N/A,#N/A,FALSE,"masez"}</definedName>
    <definedName name="Alt.2" localSheetId="0" hidden="1">{#N/A,#N/A,FALSE,"masez (10)";#N/A,#N/A,FALSE,"masez (7)";#N/A,#N/A,FALSE,"masez (6)";#N/A,#N/A,FALSE,"masez (5)";#N/A,#N/A,FALSE,"masez (4)";#N/A,#N/A,FALSE,"masez (3)";#N/A,#N/A,FALSE,"masez (2)";#N/A,#N/A,FALSE,"GME";#N/A,#N/A,FALSE,"masez"}</definedName>
    <definedName name="Alt.2" hidden="1">{#N/A,#N/A,FALSE,"masez (10)";#N/A,#N/A,FALSE,"masez (7)";#N/A,#N/A,FALSE,"masez (6)";#N/A,#N/A,FALSE,"masez (5)";#N/A,#N/A,FALSE,"masez (4)";#N/A,#N/A,FALSE,"masez (3)";#N/A,#N/A,FALSE,"masez (2)";#N/A,#N/A,FALSE,"GME";#N/A,#N/A,FALSE,"masez"}</definedName>
    <definedName name="Alternativa">#REF!</definedName>
    <definedName name="amante" localSheetId="5"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amante" localSheetId="0"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amante"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amor" localSheetId="5" hidden="1">{"MO(BASE)",#N/A,FALSE,"MO(BASE)";"MO(BASE)1",#N/A,FALSE,"MO(BASE)";"MO(BASE)2",#N/A,FALSE,"MO(BASE)"}</definedName>
    <definedName name="amor" localSheetId="0" hidden="1">{"MO(BASE)",#N/A,FALSE,"MO(BASE)";"MO(BASE)1",#N/A,FALSE,"MO(BASE)";"MO(BASE)2",#N/A,FALSE,"MO(BASE)"}</definedName>
    <definedName name="amor" hidden="1">{"MO(BASE)",#N/A,FALSE,"MO(BASE)";"MO(BASE)1",#N/A,FALSE,"MO(BASE)";"MO(BASE)2",#N/A,FALSE,"MO(BASE)"}</definedName>
    <definedName name="Andenes" localSheetId="5" hidden="1">{#N/A,#N/A,FALSE,"masez (10)";#N/A,#N/A,FALSE,"masez (7)";#N/A,#N/A,FALSE,"masez (6)";#N/A,#N/A,FALSE,"masez (5)";#N/A,#N/A,FALSE,"masez (4)";#N/A,#N/A,FALSE,"masez (3)";#N/A,#N/A,FALSE,"masez (2)";#N/A,#N/A,FALSE,"GME";#N/A,#N/A,FALSE,"masez"}</definedName>
    <definedName name="Andenes" localSheetId="0" hidden="1">{#N/A,#N/A,FALSE,"masez (10)";#N/A,#N/A,FALSE,"masez (7)";#N/A,#N/A,FALSE,"masez (6)";#N/A,#N/A,FALSE,"masez (5)";#N/A,#N/A,FALSE,"masez (4)";#N/A,#N/A,FALSE,"masez (3)";#N/A,#N/A,FALSE,"masez (2)";#N/A,#N/A,FALSE,"GME";#N/A,#N/A,FALSE,"masez"}</definedName>
    <definedName name="Andenes" hidden="1">{#N/A,#N/A,FALSE,"masez (10)";#N/A,#N/A,FALSE,"masez (7)";#N/A,#N/A,FALSE,"masez (6)";#N/A,#N/A,FALSE,"masez (5)";#N/A,#N/A,FALSE,"masez (4)";#N/A,#N/A,FALSE,"masez (3)";#N/A,#N/A,FALSE,"masez (2)";#N/A,#N/A,FALSE,"GME";#N/A,#N/A,FALSE,"masez"}</definedName>
    <definedName name="anscount" hidden="1">1</definedName>
    <definedName name="ANTEC" localSheetId="5"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ANTEC" localSheetId="0"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ANTEC"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Año">#REF!</definedName>
    <definedName name="API">#REF!</definedName>
    <definedName name="aqaqa" localSheetId="5" hidden="1">{#N/A,#N/A,FALSE,"minas";#N/A,#N/A,FALSE,"Total_OC015";#N/A,#N/A,FALSE,"ADMIN";#N/A,#N/A,FALSE,"PROCES";#N/A,#N/A,FALSE,"civil";#N/A,#N/A,FALSE,"CAÑER";#N/A,#N/A,FALSE,"ELEC";#N/A,#N/A,FALSE,"INSTR";#N/A,#N/A,FALSE,"PDS";#N/A,#N/A,FALSE,"mecan"}</definedName>
    <definedName name="aqaqa" localSheetId="0" hidden="1">{#N/A,#N/A,FALSE,"minas";#N/A,#N/A,FALSE,"Total_OC015";#N/A,#N/A,FALSE,"ADMIN";#N/A,#N/A,FALSE,"PROCES";#N/A,#N/A,FALSE,"civil";#N/A,#N/A,FALSE,"CAÑER";#N/A,#N/A,FALSE,"ELEC";#N/A,#N/A,FALSE,"INSTR";#N/A,#N/A,FALSE,"PDS";#N/A,#N/A,FALSE,"mecan"}</definedName>
    <definedName name="aqaqa" hidden="1">{#N/A,#N/A,FALSE,"minas";#N/A,#N/A,FALSE,"Total_OC015";#N/A,#N/A,FALSE,"ADMIN";#N/A,#N/A,FALSE,"PROCES";#N/A,#N/A,FALSE,"civil";#N/A,#N/A,FALSE,"CAÑER";#N/A,#N/A,FALSE,"ELEC";#N/A,#N/A,FALSE,"INSTR";#N/A,#N/A,FALSE,"PDS";#N/A,#N/A,FALSE,"mecan"}</definedName>
    <definedName name="aqqqqqqqqqq" localSheetId="0" hidden="1">{"Graf_Carga Trab",#N/A,FALSE,"Grafi_Carga Trab";"Graf_Venta Flujo",#N/A,FALSE,"Grafi_Carga Trab"}</definedName>
    <definedName name="aqqqqqqqqqq" hidden="1">{"Graf_Carga Trab",#N/A,FALSE,"Grafi_Carga Trab";"Graf_Venta Flujo",#N/A,FALSE,"Grafi_Carga Trab"}</definedName>
    <definedName name="ARCHIVO" localSheetId="0" hidden="1">{"Control_Consolidado",#N/A,FALSE,"Cons.";"Control_Tunel",#N/A,FALSE,"Cons.";"Control_Melip",#N/A,FALSE,"Cons.";"Control_Gualleco",#N/A,FALSE,"Cons.";"Control_Sara L",#N/A,FALSE,"Cons.";"Control_Quellon",#N/A,FALSE,"Cons.";"Control_Biolix",#N/A,FALSE,"Cons.";"Control_Oficina",#N/A,FALSE,"Cons.";"Control_Consorcio",#N/A,FALSE,"Cons."}</definedName>
    <definedName name="ARCHIVO" hidden="1">{"Control_Consolidado",#N/A,FALSE,"Cons.";"Control_Tunel",#N/A,FALSE,"Cons.";"Control_Melip",#N/A,FALSE,"Cons.";"Control_Gualleco",#N/A,FALSE,"Cons.";"Control_Sara L",#N/A,FALSE,"Cons.";"Control_Quellon",#N/A,FALSE,"Cons.";"Control_Biolix",#N/A,FALSE,"Cons.";"Control_Oficina",#N/A,FALSE,"Cons.";"Control_Consorcio",#N/A,FALSE,"Cons."}</definedName>
    <definedName name="_xlnm.Print_Area" localSheetId="0">'Cover Page YPF'!$B$1:$R$64</definedName>
    <definedName name="_xlnm.Print_Area" localSheetId="3">'DATABASE AND CURVES'!$A$1:$X$215</definedName>
    <definedName name="_xlnm.Print_Area" localSheetId="4">INDICADORES!$C$3:$W$30</definedName>
    <definedName name="_xlnm.Print_Area" localSheetId="1">'SUMMARY AND CURVES'!$A$1:$H$385</definedName>
    <definedName name="AREAQUIM">#REF!</definedName>
    <definedName name="AREAQUIMICA">#REF!</definedName>
    <definedName name="ariel" localSheetId="5" hidden="1">{"CI+GG(BASE)",#N/A,FALSE,"CI+GG(BASE)";"GG",#N/A,FALSE,"CI+GG(BASE)";"CI",#N/A,FALSE,"CI+GG(BASE)"}</definedName>
    <definedName name="ariel" localSheetId="0" hidden="1">{"CI+GG(BASE)",#N/A,FALSE,"CI+GG(BASE)";"GG",#N/A,FALSE,"CI+GG(BASE)";"CI",#N/A,FALSE,"CI+GG(BASE)"}</definedName>
    <definedName name="ariel" hidden="1">{"CI+GG(BASE)",#N/A,FALSE,"CI+GG(BASE)";"GG",#N/A,FALSE,"CI+GG(BASE)";"CI",#N/A,FALSE,"CI+GG(BASE)"}</definedName>
    <definedName name="AS" hidden="1">{#N/A,#N/A,FALSE,"masez (10)";#N/A,#N/A,FALSE,"masez (7)";#N/A,#N/A,FALSE,"masez (6)";#N/A,#N/A,FALSE,"masez (5)";#N/A,#N/A,FALSE,"masez (4)";#N/A,#N/A,FALSE,"masez (3)";#N/A,#N/A,FALSE,"masez (2)";#N/A,#N/A,FALSE,"GME";#N/A,#N/A,FALSE,"masez"}</definedName>
    <definedName name="asa"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sa"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sa"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ASASA" localSheetId="5" hidden="1">{"DETALLE_1996",#N/A,FALSE,"flujo";"DETALLE_1997",#N/A,FALSE,"flujo";"GASTOS_INCURRIDOS_1996",#N/A,FALSE,"flujo";"GASTOS_PROGRAMADOS_PARA_1997",#N/A,FALSE,"flujo";#N/A,#N/A,FALSE,"comparat";#N/A,#N/A,FALSE,"costos";#N/A,#N/A,FALSE,"proyctrol"}</definedName>
    <definedName name="ASASA" localSheetId="0" hidden="1">{"DETALLE_1996",#N/A,FALSE,"flujo";"DETALLE_1997",#N/A,FALSE,"flujo";"GASTOS_INCURRIDOS_1996",#N/A,FALSE,"flujo";"GASTOS_PROGRAMADOS_PARA_1997",#N/A,FALSE,"flujo";#N/A,#N/A,FALSE,"comparat";#N/A,#N/A,FALSE,"costos";#N/A,#N/A,FALSE,"proyctrol"}</definedName>
    <definedName name="ASASA" hidden="1">{"DETALLE_1996",#N/A,FALSE,"flujo";"DETALLE_1997",#N/A,FALSE,"flujo";"GASTOS_INCURRIDOS_1996",#N/A,FALSE,"flujo";"GASTOS_PROGRAMADOS_PARA_1997",#N/A,FALSE,"flujo";#N/A,#N/A,FALSE,"comparat";#N/A,#N/A,FALSE,"costos";#N/A,#N/A,FALSE,"proyctrol"}</definedName>
    <definedName name="asasas" localSheetId="5" hidden="1">{"Sin detalle",#N/A,FALSE,"Flujo (redondeado)"}</definedName>
    <definedName name="asasas" localSheetId="0" hidden="1">{"Sin detalle",#N/A,FALSE,"Flujo (redondeado)"}</definedName>
    <definedName name="asasas" hidden="1">{"Sin detalle",#N/A,FALSE,"Flujo (redondeado)"}</definedName>
    <definedName name="ASASASAS" localSheetId="5" hidden="1">{"DETALLE_1996",#N/A,FALSE,"flujo";"DETALLE_1997",#N/A,FALSE,"flujo";"GASTOS_INCURRIDOS_1996",#N/A,FALSE,"flujo";"GASTOS_PROGRAMADOS_PARA_1997",#N/A,FALSE,"flujo";#N/A,#N/A,FALSE,"comparat";#N/A,#N/A,FALSE,"costos";#N/A,#N/A,FALSE,"proyctrol"}</definedName>
    <definedName name="ASASASAS" localSheetId="0" hidden="1">{"DETALLE_1996",#N/A,FALSE,"flujo";"DETALLE_1997",#N/A,FALSE,"flujo";"GASTOS_INCURRIDOS_1996",#N/A,FALSE,"flujo";"GASTOS_PROGRAMADOS_PARA_1997",#N/A,FALSE,"flujo";#N/A,#N/A,FALSE,"comparat";#N/A,#N/A,FALSE,"costos";#N/A,#N/A,FALSE,"proyctrol"}</definedName>
    <definedName name="ASASASAS" hidden="1">{"DETALLE_1996",#N/A,FALSE,"flujo";"DETALLE_1997",#N/A,FALSE,"flujo";"GASTOS_INCURRIDOS_1996",#N/A,FALSE,"flujo";"GASTOS_PROGRAMADOS_PARA_1997",#N/A,FALSE,"flujo";#N/A,#N/A,FALSE,"comparat";#N/A,#N/A,FALSE,"costos";#N/A,#N/A,FALSE,"proyctrol"}</definedName>
    <definedName name="asd" localSheetId="0" hidden="1">{"DETALLE_1996",#N/A,FALSE,"flujo";"DETALLE_1997",#N/A,FALSE,"flujo";"GASTOS_INCURRIDOS_1996",#N/A,FALSE,"flujo";"GASTOS_PROGRAMADOS_PARA_1997",#N/A,FALSE,"flujo";#N/A,#N/A,FALSE,"comparat";#N/A,#N/A,FALSE,"costos";#N/A,#N/A,FALSE,"proyctrol"}</definedName>
    <definedName name="asd" hidden="1">{"DETALLE_1996",#N/A,FALSE,"flujo";"DETALLE_1997",#N/A,FALSE,"flujo";"GASTOS_INCURRIDOS_1996",#N/A,FALSE,"flujo";"GASTOS_PROGRAMADOS_PARA_1997",#N/A,FALSE,"flujo";#N/A,#N/A,FALSE,"comparat";#N/A,#N/A,FALSE,"costos";#N/A,#N/A,FALSE,"proyctrol"}</definedName>
    <definedName name="asdasdasdas" hidden="1">{#N/A,#N/A,TRUE,"1842CWN0"}</definedName>
    <definedName name="ASDFGASD" hidden="1">'[7]Attach 4-18'!#REF!</definedName>
    <definedName name="ASDFGDSF" hidden="1">#REF!</definedName>
    <definedName name="asdw" localSheetId="5" hidden="1">{#N/A,#N/A,TRUE,"Est. de Fact.";#N/A,#N/A,TRUE,"Capitulo 19";#N/A,#N/A,TRUE,"Proyecto P855"}</definedName>
    <definedName name="asdw" localSheetId="0" hidden="1">{#N/A,#N/A,TRUE,"Est. de Fact.";#N/A,#N/A,TRUE,"Capitulo 19";#N/A,#N/A,TRUE,"Proyecto P855"}</definedName>
    <definedName name="asdw" hidden="1">{#N/A,#N/A,TRUE,"Est. de Fact.";#N/A,#N/A,TRUE,"Capitulo 19";#N/A,#N/A,TRUE,"Proyecto P855"}</definedName>
    <definedName name="asea"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ass" hidden="1">{#N/A,#N/A,FALSE,"minas";#N/A,#N/A,FALSE,"Total_OC015";#N/A,#N/A,FALSE,"ADMIN";#N/A,#N/A,FALSE,"PROCES";#N/A,#N/A,FALSE,"civil";#N/A,#N/A,FALSE,"CAÑER";#N/A,#N/A,FALSE,"ELEC";#N/A,#N/A,FALSE,"INSTR";#N/A,#N/A,FALSE,"PDS";#N/A,#N/A,FALSE,"mecan"}</definedName>
    <definedName name="asssad" localSheetId="5" hidden="1">{#N/A,#N/A,TRUE,"Est. de Fact.";#N/A,#N/A,TRUE,"Capitulo 19";#N/A,#N/A,TRUE,"Proyecto P855"}</definedName>
    <definedName name="asssad" localSheetId="0" hidden="1">{#N/A,#N/A,TRUE,"Est. de Fact.";#N/A,#N/A,TRUE,"Capitulo 19";#N/A,#N/A,TRUE,"Proyecto P855"}</definedName>
    <definedName name="asssad" hidden="1">{#N/A,#N/A,TRUE,"Est. de Fact.";#N/A,#N/A,TRUE,"Capitulo 19";#N/A,#N/A,TRUE,"Proyecto P855"}</definedName>
    <definedName name="assvdsvdsdsv" hidden="1">{"desarrollo",#N/A,FALSE,"LHD Camión";"eqdllo",#N/A,FALSE,"LHD Camión";"eqprod",#N/A,FALSE,"LHD Camión";"Resumen",#N/A,FALSE,"LHD Camión"}</definedName>
    <definedName name="AUNA" hidden="1">{"Informes",#N/A,FALSE,"CA";"Informes",#N/A,FALSE,"CN";"Informes",#N/A,FALSE,"INVERSIONES";"Informes",#N/A,FALSE,"CN Oficial";"Informes",#N/A,FALSE,"CA Oficial";"Informes",#N/A,FALSE,"Res Datos Areas"}</definedName>
    <definedName name="avance" localSheetId="5" hidden="1">{"MO(BASE)",#N/A,FALSE,"MO(BASE)";"MO(BASE)1",#N/A,FALSE,"MO(BASE)";"MO(BASE)2",#N/A,FALSE,"MO(BASE)"}</definedName>
    <definedName name="avance" localSheetId="0" hidden="1">{"MO(BASE)",#N/A,FALSE,"MO(BASE)";"MO(BASE)1",#N/A,FALSE,"MO(BASE)";"MO(BASE)2",#N/A,FALSE,"MO(BASE)"}</definedName>
    <definedName name="avance" hidden="1">{"MO(BASE)",#N/A,FALSE,"MO(BASE)";"MO(BASE)1",#N/A,FALSE,"MO(BASE)";"MO(BASE)2",#N/A,FALSE,"MO(BASE)"}</definedName>
    <definedName name="avc" localSheetId="5" hidden="1">{#N/A,#N/A,FALSE,"Total_OC015";#N/A,#N/A,FALSE,"ADMIN";#N/A,#N/A,FALSE,"PROCES";#N/A,#N/A,FALSE,"mecan";#N/A,#N/A,FALSE,"civil";#N/A,#N/A,FALSE,"CAÑER";#N/A,#N/A,FALSE,"ELEC";#N/A,#N/A,FALSE,"INSTR"}</definedName>
    <definedName name="avc" localSheetId="0" hidden="1">{#N/A,#N/A,FALSE,"Total_OC015";#N/A,#N/A,FALSE,"ADMIN";#N/A,#N/A,FALSE,"PROCES";#N/A,#N/A,FALSE,"mecan";#N/A,#N/A,FALSE,"civil";#N/A,#N/A,FALSE,"CAÑER";#N/A,#N/A,FALSE,"ELEC";#N/A,#N/A,FALSE,"INSTR"}</definedName>
    <definedName name="avc" hidden="1">{#N/A,#N/A,FALSE,"Total_OC015";#N/A,#N/A,FALSE,"ADMIN";#N/A,#N/A,FALSE,"PROCES";#N/A,#N/A,FALSE,"mecan";#N/A,#N/A,FALSE,"civil";#N/A,#N/A,FALSE,"CAÑER";#N/A,#N/A,FALSE,"ELEC";#N/A,#N/A,FALSE,"INSTR"}</definedName>
    <definedName name="aws" hidden="1">{#N/A,#N/A,FALSE,"Total_OC015";#N/A,#N/A,FALSE,"ADMIN";#N/A,#N/A,FALSE,"PROCES";#N/A,#N/A,FALSE,"mecan";#N/A,#N/A,FALSE,"civil";#N/A,#N/A,FALSE,"CAÑER";#N/A,#N/A,FALSE,"ELEC";#N/A,#N/A,FALSE,"INSTR"}</definedName>
    <definedName name="AZAZAZ" localSheetId="5" hidden="1">{"Sin detalle",#N/A,FALSE,"Flujo (redondeado)"}</definedName>
    <definedName name="AZAZAZ" localSheetId="0" hidden="1">{"Sin detalle",#N/A,FALSE,"Flujo (redondeado)"}</definedName>
    <definedName name="AZAZAZ" hidden="1">{"Sin detalle",#N/A,FALSE,"Flujo (redondeado)"}</definedName>
    <definedName name="b" localSheetId="5" hidden="1">{#N/A,#N/A,FALSE,"summary";#N/A,#N/A,FALSE,"SumGraph"}</definedName>
    <definedName name="B" localSheetId="0">{#N/A,#N/A,FALSE,"summary";#N/A,#N/A,FALSE,"SumGraph"}</definedName>
    <definedName name="B">{#N/A,#N/A,FALSE,"summary";#N/A,#N/A,FALSE,"SumGraph"}</definedName>
    <definedName name="Barras" hidden="1">{#N/A,#N/A,TRUE,"1842CWN0"}</definedName>
    <definedName name="_xlnm.Database">#REF!</definedName>
    <definedName name="bb" localSheetId="5" hidden="1">{"Sin detalle",#N/A,FALSE,"Flujo (redondeado)";"Detallado",#N/A,FALSE,"Flujo (redondeado)"}</definedName>
    <definedName name="bb" localSheetId="0" hidden="1">{"Sin detalle",#N/A,FALSE,"Flujo (redondeado)";"Detallado",#N/A,FALSE,"Flujo (redondeado)"}</definedName>
    <definedName name="bb" hidden="1">{"Sin detalle",#N/A,FALSE,"Flujo (redondeado)";"Detallado",#N/A,FALSE,"Flujo (redondeado)"}</definedName>
    <definedName name="bbb" localSheetId="5" hidden="1">{#N/A,#N/A,FALSE,"masez (10)";#N/A,#N/A,FALSE,"masez (7)";#N/A,#N/A,FALSE,"masez (6)";#N/A,#N/A,FALSE,"masez (5)";#N/A,#N/A,FALSE,"masez (4)";#N/A,#N/A,FALSE,"masez (3)";#N/A,#N/A,FALSE,"masez (2)";#N/A,#N/A,FALSE,"GME";#N/A,#N/A,FALSE,"masez"}</definedName>
    <definedName name="BBB" localSheetId="0"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BBB"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bbbbb" localSheetId="5" hidden="1">{"Sin detalle",#N/A,FALSE,"Flujo (redondeado)";"Detallado",#N/A,FALSE,"Flujo (redondeado)"}</definedName>
    <definedName name="bbbbb" localSheetId="0" hidden="1">{"Sin detalle",#N/A,FALSE,"Flujo (redondeado)";"Detallado",#N/A,FALSE,"Flujo (redondeado)"}</definedName>
    <definedName name="bbbbb" hidden="1">{"Sin detalle",#N/A,FALSE,"Flujo (redondeado)";"Detallado",#N/A,FALSE,"Flujo (redondeado)"}</definedName>
    <definedName name="bbc" hidden="1">{#N/A,#N/A,TRUE,"1842CWN0"}</definedName>
    <definedName name="belnew" hidden="1">{"IS",#N/A,FALSE,"IS";"RPTIS",#N/A,FALSE,"RPTIS";"STATS",#N/A,FALSE,"STATS";"CELL",#N/A,FALSE,"CELL";"BS",#N/A,FALSE,"BS"}</definedName>
    <definedName name="bghh" localSheetId="5"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bghh" localSheetId="0"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bghh"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bhd"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bhjghui" localSheetId="5" hidden="1">{#N/A,#N/A,FALSE,"Hoja1";#N/A,#N/A,FALSE,"Hoja2";#N/A,#N/A,FALSE,"Hoja3";#N/A,#N/A,FALSE,"Hoja4";#N/A,#N/A,FALSE,"Hoja5";#N/A,#N/A,FALSE,"Hoja6"}</definedName>
    <definedName name="bhjghui" localSheetId="0" hidden="1">{#N/A,#N/A,FALSE,"Hoja1";#N/A,#N/A,FALSE,"Hoja2";#N/A,#N/A,FALSE,"Hoja3";#N/A,#N/A,FALSE,"Hoja4";#N/A,#N/A,FALSE,"Hoja5";#N/A,#N/A,FALSE,"Hoja6"}</definedName>
    <definedName name="bhjghui" hidden="1">{#N/A,#N/A,FALSE,"Hoja1";#N/A,#N/A,FALSE,"Hoja2";#N/A,#N/A,FALSE,"Hoja3";#N/A,#N/A,FALSE,"Hoja4";#N/A,#N/A,FALSE,"Hoja5";#N/A,#N/A,FALSE,"Hoja6"}</definedName>
    <definedName name="bhy" localSheetId="0" hidden="1">{#N/A,#N/A,FALSE,"RESUMEN";#N/A,#N/A,FALSE,"GG-GI";#N/A,#N/A,FALSE,"AMB";#N/A,#N/A,FALSE,"EyR";#N/A,#N/A,FALSE,"UCP";#N/A,#N/A,FALSE,"IND";#N/A,#N/A,FALSE,"LR";#N/A,#N/A,FALSE,"PRV";#N/A,#N/A,FALSE,"TÚNELES";#N/A,#N/A,FALSE,"IDT";#N/A,#N/A,FALSE,"ING"}</definedName>
    <definedName name="bhy" hidden="1">{#N/A,#N/A,FALSE,"RESUMEN";#N/A,#N/A,FALSE,"GG-GI";#N/A,#N/A,FALSE,"AMB";#N/A,#N/A,FALSE,"EyR";#N/A,#N/A,FALSE,"UCP";#N/A,#N/A,FALSE,"IND";#N/A,#N/A,FALSE,"LR";#N/A,#N/A,FALSE,"PRV";#N/A,#N/A,FALSE,"TÚNELES";#N/A,#N/A,FALSE,"IDT";#N/A,#N/A,FALSE,"ING"}</definedName>
    <definedName name="bnm" localSheetId="5" hidden="1">{#N/A,#N/A,TRUE,"Est. de Fact.";#N/A,#N/A,TRUE,"Capitulo 19";#N/A,#N/A,TRUE,"Proyecto P855"}</definedName>
    <definedName name="bnm" localSheetId="0" hidden="1">{#N/A,#N/A,TRUE,"Est. de Fact.";#N/A,#N/A,TRUE,"Capitulo 19";#N/A,#N/A,TRUE,"Proyecto P855"}</definedName>
    <definedName name="bnm" hidden="1">{#N/A,#N/A,TRUE,"Est. de Fact.";#N/A,#N/A,TRUE,"Capitulo 19";#N/A,#N/A,TRUE,"Proyecto P855"}</definedName>
    <definedName name="bnmm" localSheetId="5" hidden="1">{"DETALLE_1996",#N/A,FALSE,"flujo";"DETALLE_1997",#N/A,FALSE,"flujo";"GASTOS_INCURRIDOS_1996",#N/A,FALSE,"flujo";"GASTOS_PROGRAMADOS_PARA_1997",#N/A,FALSE,"flujo";#N/A,#N/A,FALSE,"comparat";#N/A,#N/A,FALSE,"costos";#N/A,#N/A,FALSE,"proyctrol"}</definedName>
    <definedName name="bnmm" localSheetId="0" hidden="1">{"DETALLE_1996",#N/A,FALSE,"flujo";"DETALLE_1997",#N/A,FALSE,"flujo";"GASTOS_INCURRIDOS_1996",#N/A,FALSE,"flujo";"GASTOS_PROGRAMADOS_PARA_1997",#N/A,FALSE,"flujo";#N/A,#N/A,FALSE,"comparat";#N/A,#N/A,FALSE,"costos";#N/A,#N/A,FALSE,"proyctrol"}</definedName>
    <definedName name="bnmm" hidden="1">{"DETALLE_1996",#N/A,FALSE,"flujo";"DETALLE_1997",#N/A,FALSE,"flujo";"GASTOS_INCURRIDOS_1996",#N/A,FALSE,"flujo";"GASTOS_PROGRAMADOS_PARA_1997",#N/A,FALSE,"flujo";#N/A,#N/A,FALSE,"comparat";#N/A,#N/A,FALSE,"costos";#N/A,#N/A,FALSE,"proyctrol"}</definedName>
    <definedName name="bode" localSheetId="5" hidden="1">{"'DMBL'!$A$1:$N$83","'DMBL'!$A$6:$B$83"}</definedName>
    <definedName name="bode" localSheetId="0" hidden="1">{"'DMBL'!$A$1:$N$83","'DMBL'!$A$6:$B$83"}</definedName>
    <definedName name="bode" hidden="1">{"'DMBL'!$A$1:$N$83","'DMBL'!$A$6:$B$83"}</definedName>
    <definedName name="bodea" localSheetId="5" hidden="1">{"'DMBL'!$A$1:$N$83","'DMBL'!$A$6:$B$83"}</definedName>
    <definedName name="bodea" localSheetId="0" hidden="1">{"'DMBL'!$A$1:$N$83","'DMBL'!$A$6:$B$83"}</definedName>
    <definedName name="bodea" hidden="1">{"'DMBL'!$A$1:$N$83","'DMBL'!$A$6:$B$83"}</definedName>
    <definedName name="bodeb" localSheetId="5" hidden="1">{"'DMBL'!$A$1:$N$83","'DMBL'!$A$6:$B$83"}</definedName>
    <definedName name="bodeb" localSheetId="0" hidden="1">{"'DMBL'!$A$1:$N$83","'DMBL'!$A$6:$B$83"}</definedName>
    <definedName name="bodeb" hidden="1">{"'DMBL'!$A$1:$N$83","'DMBL'!$A$6:$B$83"}</definedName>
    <definedName name="bodec" localSheetId="5" hidden="1">{"'DMBL'!$A$1:$N$83","'DMBL'!$A$6:$B$83"}</definedName>
    <definedName name="bodec" localSheetId="0" hidden="1">{"'DMBL'!$A$1:$N$83","'DMBL'!$A$6:$B$83"}</definedName>
    <definedName name="bodec" hidden="1">{"'DMBL'!$A$1:$N$83","'DMBL'!$A$6:$B$83"}</definedName>
    <definedName name="BORRAR" localSheetId="5" hidden="1">{"DETALLE_1996",#N/A,FALSE,"flujo";"DETALLE_1997",#N/A,FALSE,"flujo";"GASTOS_INCURRIDOS_1996",#N/A,FALSE,"flujo";"GASTOS_PROGRAMADOS_PARA_1997",#N/A,FALSE,"flujo";#N/A,#N/A,FALSE,"comparat";#N/A,#N/A,FALSE,"costos";#N/A,#N/A,FALSE,"proyctrol"}</definedName>
    <definedName name="BORRAR" localSheetId="0" hidden="1">{"DETALLE_1996",#N/A,FALSE,"flujo";"DETALLE_1997",#N/A,FALSE,"flujo";"GASTOS_INCURRIDOS_1996",#N/A,FALSE,"flujo";"GASTOS_PROGRAMADOS_PARA_1997",#N/A,FALSE,"flujo";#N/A,#N/A,FALSE,"comparat";#N/A,#N/A,FALSE,"costos";#N/A,#N/A,FALSE,"proyctrol"}</definedName>
    <definedName name="BORRAR" hidden="1">{"DETALLE_1996",#N/A,FALSE,"flujo";"DETALLE_1997",#N/A,FALSE,"flujo";"GASTOS_INCURRIDOS_1996",#N/A,FALSE,"flujo";"GASTOS_PROGRAMADOS_PARA_1997",#N/A,FALSE,"flujo";#N/A,#N/A,FALSE,"comparat";#N/A,#N/A,FALSE,"costos";#N/A,#N/A,FALSE,"proyctrol"}</definedName>
    <definedName name="BRITAGEM" hidden="1">{#N/A,#N/A,FALSE,"GERAL";#N/A,#N/A,FALSE,"012-96";#N/A,#N/A,FALSE,"018-96";#N/A,#N/A,FALSE,"027-96";#N/A,#N/A,FALSE,"059-96";#N/A,#N/A,FALSE,"076-96";#N/A,#N/A,FALSE,"019-97";#N/A,#N/A,FALSE,"021-97";#N/A,#N/A,FALSE,"022-97";#N/A,#N/A,FALSE,"028-97"}</definedName>
    <definedName name="Bruno" hidden="1">#REF!</definedName>
    <definedName name="bvnn" localSheetId="5" hidden="1">{#N/A,#N/A,FALSE,"Total_OC015";#N/A,#N/A,FALSE,"ADMIN";#N/A,#N/A,FALSE,"PROCES";#N/A,#N/A,FALSE,"mecan";#N/A,#N/A,FALSE,"civil";#N/A,#N/A,FALSE,"CAÑER";#N/A,#N/A,FALSE,"ELEC";#N/A,#N/A,FALSE,"INSTR"}</definedName>
    <definedName name="bvnn" localSheetId="0" hidden="1">{#N/A,#N/A,FALSE,"Total_OC015";#N/A,#N/A,FALSE,"ADMIN";#N/A,#N/A,FALSE,"PROCES";#N/A,#N/A,FALSE,"mecan";#N/A,#N/A,FALSE,"civil";#N/A,#N/A,FALSE,"CAÑER";#N/A,#N/A,FALSE,"ELEC";#N/A,#N/A,FALSE,"INSTR"}</definedName>
    <definedName name="bvnn" hidden="1">{#N/A,#N/A,FALSE,"Total_OC015";#N/A,#N/A,FALSE,"ADMIN";#N/A,#N/A,FALSE,"PROCES";#N/A,#N/A,FALSE,"mecan";#N/A,#N/A,FALSE,"civil";#N/A,#N/A,FALSE,"CAÑER";#N/A,#N/A,FALSE,"ELEC";#N/A,#N/A,FALSE,"INSTR"}</definedName>
    <definedName name="bvsvr" localSheetId="0" hidden="1">{"MO(BASE)",#N/A,FALSE,"MO(BASE)";"MO(BASE)1",#N/A,FALSE,"MO(BASE)";"MO(BASE)2",#N/A,FALSE,"MO(BASE)"}</definedName>
    <definedName name="bvsvr" hidden="1">{"MO(BASE)",#N/A,FALSE,"MO(BASE)";"MO(BASE)1",#N/A,FALSE,"MO(BASE)";"MO(BASE)2",#N/A,FALSE,"MO(BASE)"}</definedName>
    <definedName name="caca" localSheetId="5" hidden="1">{#N/A,#N/A,TRUE,"Est. de Fact.";#N/A,#N/A,TRUE,"Capitulo 19";#N/A,#N/A,TRUE,"Proyecto P855"}</definedName>
    <definedName name="caca" localSheetId="0" hidden="1">{#N/A,#N/A,TRUE,"Est. de Fact.";#N/A,#N/A,TRUE,"Capitulo 19";#N/A,#N/A,TRUE,"Proyecto P855"}</definedName>
    <definedName name="caca" hidden="1">{#N/A,#N/A,TRUE,"Est. de Fact.";#N/A,#N/A,TRUE,"Capitulo 19";#N/A,#N/A,TRUE,"Proyecto P855"}</definedName>
    <definedName name="caccc" hidden="1">{#N/A,#N/A,FALSE,"Antony Financials";#N/A,#N/A,FALSE,"Cowboy Financials";#N/A,#N/A,FALSE,"Combined";#N/A,#N/A,FALSE,"Valuematrix";#N/A,#N/A,FALSE,"DCFAntony";#N/A,#N/A,FALSE,"DCFCowboy";#N/A,#N/A,FALSE,"DCFCombined"}</definedName>
    <definedName name="CAJA" localSheetId="5" hidden="1">{#N/A,#N/A,TRUE,"Costos_Subg_Hid"}</definedName>
    <definedName name="CAJA" localSheetId="0" hidden="1">{#N/A,#N/A,TRUE,"Costos_Subg_Hid"}</definedName>
    <definedName name="CAJA" hidden="1">{#N/A,#N/A,TRUE,"Costos_Subg_Hid"}</definedName>
    <definedName name="CAJA1" localSheetId="5" hidden="1">{#N/A,#N/A,FALSE,"Costos_Elem_Hid";#N/A,#N/A,FALSE,"Costos_Elem_Hid";#N/A,#N/A,FALSE,"Costos_Elem_Hid"}</definedName>
    <definedName name="CAJA1" localSheetId="0" hidden="1">{#N/A,#N/A,FALSE,"Costos_Elem_Hid";#N/A,#N/A,FALSE,"Costos_Elem_Hid";#N/A,#N/A,FALSE,"Costos_Elem_Hid"}</definedName>
    <definedName name="CAJA1" hidden="1">{#N/A,#N/A,FALSE,"Costos_Elem_Hid";#N/A,#N/A,FALSE,"Costos_Elem_Hid";#N/A,#N/A,FALSE,"Costos_Elem_Hid"}</definedName>
    <definedName name="Camióm" localSheetId="5" hidden="1">{"FlujoGastos",#N/A,FALSE,"Base";"FlujoGastos",#N/A,FALSE,"Buzón Tren";"FlujoGastos",#N/A,FALSE,"Buzón Camión";"FlujoGastos",#N/A,FALSE,"LHD Camión";"FlujoGastos",#N/A,FALSE,"Cámara Camión"}</definedName>
    <definedName name="Camióm" localSheetId="0" hidden="1">{"FlujoGastos",#N/A,FALSE,"Base";"FlujoGastos",#N/A,FALSE,"Buzón Tren";"FlujoGastos",#N/A,FALSE,"Buzón Camión";"FlujoGastos",#N/A,FALSE,"LHD Camión";"FlujoGastos",#N/A,FALSE,"Cámara Camión"}</definedName>
    <definedName name="Camióm" hidden="1">{"FlujoGastos",#N/A,FALSE,"Base";"FlujoGastos",#N/A,FALSE,"Buzón Tren";"FlujoGastos",#N/A,FALSE,"Buzón Camión";"FlujoGastos",#N/A,FALSE,"LHD Camión";"FlujoGastos",#N/A,FALSE,"Cámara Camión"}</definedName>
    <definedName name="CAPA" hidden="1">{#N/A,#N/A,FALSE,"GERAL";#N/A,#N/A,FALSE,"012-96";#N/A,#N/A,FALSE,"018-96";#N/A,#N/A,FALSE,"027-96";#N/A,#N/A,FALSE,"059-96";#N/A,#N/A,FALSE,"076-96";#N/A,#N/A,FALSE,"019-97";#N/A,#N/A,FALSE,"021-97";#N/A,#N/A,FALSE,"022-97";#N/A,#N/A,FALSE,"028-97"}</definedName>
    <definedName name="carta" localSheetId="5" hidden="1">{"DETALLE_1996",#N/A,FALSE,"flujo";"DETALLE_1997",#N/A,FALSE,"flujo";"GASTOS_INCURRIDOS_1996",#N/A,FALSE,"flujo";"GASTOS_PROGRAMADOS_PARA_1997",#N/A,FALSE,"flujo";#N/A,#N/A,FALSE,"comparat";#N/A,#N/A,FALSE,"costos";#N/A,#N/A,FALSE,"proyctrol"}</definedName>
    <definedName name="carta" localSheetId="0" hidden="1">{"DETALLE_1996",#N/A,FALSE,"flujo";"DETALLE_1997",#N/A,FALSE,"flujo";"GASTOS_INCURRIDOS_1996",#N/A,FALSE,"flujo";"GASTOS_PROGRAMADOS_PARA_1997",#N/A,FALSE,"flujo";#N/A,#N/A,FALSE,"comparat";#N/A,#N/A,FALSE,"costos";#N/A,#N/A,FALSE,"proyctrol"}</definedName>
    <definedName name="carta" hidden="1">{"DETALLE_1996",#N/A,FALSE,"flujo";"DETALLE_1997",#N/A,FALSE,"flujo";"GASTOS_INCURRIDOS_1996",#N/A,FALSE,"flujo";"GASTOS_PROGRAMADOS_PARA_1997",#N/A,FALSE,"flujo";#N/A,#N/A,FALSE,"comparat";#N/A,#N/A,FALSE,"costos";#N/A,#N/A,FALSE,"proyctrol"}</definedName>
    <definedName name="CARTA5" localSheetId="5" hidden="1">{"DETALLE_1996",#N/A,FALSE,"flujo";"DETALLE_1997",#N/A,FALSE,"flujo";"GASTOS_INCURRIDOS_1996",#N/A,FALSE,"flujo";"GASTOS_PROGRAMADOS_PARA_1997",#N/A,FALSE,"flujo";#N/A,#N/A,FALSE,"comparat";#N/A,#N/A,FALSE,"costos";#N/A,#N/A,FALSE,"proyctrol"}</definedName>
    <definedName name="CARTA5" localSheetId="0" hidden="1">{"DETALLE_1996",#N/A,FALSE,"flujo";"DETALLE_1997",#N/A,FALSE,"flujo";"GASTOS_INCURRIDOS_1996",#N/A,FALSE,"flujo";"GASTOS_PROGRAMADOS_PARA_1997",#N/A,FALSE,"flujo";#N/A,#N/A,FALSE,"comparat";#N/A,#N/A,FALSE,"costos";#N/A,#N/A,FALSE,"proyctrol"}</definedName>
    <definedName name="CARTA5" hidden="1">{"DETALLE_1996",#N/A,FALSE,"flujo";"DETALLE_1997",#N/A,FALSE,"flujo";"GASTOS_INCURRIDOS_1996",#N/A,FALSE,"flujo";"GASTOS_PROGRAMADOS_PARA_1997",#N/A,FALSE,"flujo";#N/A,#N/A,FALSE,"comparat";#N/A,#N/A,FALSE,"costos";#N/A,#N/A,FALSE,"proyctrol"}</definedName>
    <definedName name="CARTAS" localSheetId="5" hidden="1">{"DETALLE_1996",#N/A,FALSE,"flujo";"DETALLE_1997",#N/A,FALSE,"flujo";"GASTOS_INCURRIDOS_1996",#N/A,FALSE,"flujo";"GASTOS_PROGRAMADOS_PARA_1997",#N/A,FALSE,"flujo";#N/A,#N/A,FALSE,"comparat";#N/A,#N/A,FALSE,"costos";#N/A,#N/A,FALSE,"proyctrol"}</definedName>
    <definedName name="cartas" localSheetId="0" hidden="1">{"DETALLE_1996",#N/A,FALSE,"flujo";"DETALLE_1997",#N/A,FALSE,"flujo";"GASTOS_INCURRIDOS_1996",#N/A,FALSE,"flujo";"GASTOS_PROGRAMADOS_PARA_1997",#N/A,FALSE,"flujo";#N/A,#N/A,FALSE,"comparat";#N/A,#N/A,FALSE,"costos";#N/A,#N/A,FALSE,"proyctrol"}</definedName>
    <definedName name="cartas" hidden="1">{"DETALLE_1996",#N/A,FALSE,"flujo";"DETALLE_1997",#N/A,FALSE,"flujo";"GASTOS_INCURRIDOS_1996",#N/A,FALSE,"flujo";"GASTOS_PROGRAMADOS_PARA_1997",#N/A,FALSE,"flujo";#N/A,#N/A,FALSE,"comparat";#N/A,#N/A,FALSE,"costos";#N/A,#N/A,FALSE,"proyctrol"}</definedName>
    <definedName name="casa" localSheetId="5" hidden="1">{#N/A,#N/A,FALSE,"masez (10)";#N/A,#N/A,FALSE,"masez (7)";#N/A,#N/A,FALSE,"masez (6)";#N/A,#N/A,FALSE,"masez (5)";#N/A,#N/A,FALSE,"masez (4)";#N/A,#N/A,FALSE,"masez (3)";#N/A,#N/A,FALSE,"masez (2)";#N/A,#N/A,FALSE,"GME";#N/A,#N/A,FALSE,"masez"}</definedName>
    <definedName name="casa" localSheetId="0" hidden="1">{#N/A,#N/A,FALSE,"masez (10)";#N/A,#N/A,FALSE,"masez (7)";#N/A,#N/A,FALSE,"masez (6)";#N/A,#N/A,FALSE,"masez (5)";#N/A,#N/A,FALSE,"masez (4)";#N/A,#N/A,FALSE,"masez (3)";#N/A,#N/A,FALSE,"masez (2)";#N/A,#N/A,FALSE,"GME";#N/A,#N/A,FALSE,"masez"}</definedName>
    <definedName name="casa" hidden="1">{#N/A,#N/A,FALSE,"masez (10)";#N/A,#N/A,FALSE,"masez (7)";#N/A,#N/A,FALSE,"masez (6)";#N/A,#N/A,FALSE,"masez (5)";#N/A,#N/A,FALSE,"masez (4)";#N/A,#N/A,FALSE,"masez (3)";#N/A,#N/A,FALSE,"masez (2)";#N/A,#N/A,FALSE,"GME";#N/A,#N/A,FALSE,"masez"}</definedName>
    <definedName name="casa1" localSheetId="5" hidden="1">{#N/A,#N/A,FALSE,"masez (10)";#N/A,#N/A,FALSE,"masez (7)";#N/A,#N/A,FALSE,"masez (6)";#N/A,#N/A,FALSE,"masez (5)";#N/A,#N/A,FALSE,"masez (4)";#N/A,#N/A,FALSE,"masez (3)";#N/A,#N/A,FALSE,"masez (2)";#N/A,#N/A,FALSE,"GME";#N/A,#N/A,FALSE,"masez"}</definedName>
    <definedName name="casa1" localSheetId="0" hidden="1">{#N/A,#N/A,FALSE,"masez (10)";#N/A,#N/A,FALSE,"masez (7)";#N/A,#N/A,FALSE,"masez (6)";#N/A,#N/A,FALSE,"masez (5)";#N/A,#N/A,FALSE,"masez (4)";#N/A,#N/A,FALSE,"masez (3)";#N/A,#N/A,FALSE,"masez (2)";#N/A,#N/A,FALSE,"GME";#N/A,#N/A,FALSE,"masez"}</definedName>
    <definedName name="casa1" hidden="1">{#N/A,#N/A,FALSE,"masez (10)";#N/A,#N/A,FALSE,"masez (7)";#N/A,#N/A,FALSE,"masez (6)";#N/A,#N/A,FALSE,"masez (5)";#N/A,#N/A,FALSE,"masez (4)";#N/A,#N/A,FALSE,"masez (3)";#N/A,#N/A,FALSE,"masez (2)";#N/A,#N/A,FALSE,"GME";#N/A,#N/A,FALSE,"masez"}</definedName>
    <definedName name="casdc" hidden="1">{"Employee Efficiency",#N/A,FALSE,"Benchmarking"}</definedName>
    <definedName name="cb_sChart41E9A35_opts" hidden="1">"1, 9, 1, False, 2, False, False, , 0, False, True, 1, 1"</definedName>
    <definedName name="CBWorkbookPriority" localSheetId="5" hidden="1">-255091826</definedName>
    <definedName name="CBWorkbookPriority" hidden="1">-1167690996</definedName>
    <definedName name="cc" hidden="1">{"DETALLE_1996",#N/A,FALSE,"flujo";"DETALLE_1997",#N/A,FALSE,"flujo";"GASTOS_INCURRIDOS_1996",#N/A,FALSE,"flujo";"GASTOS_PROGRAMADOS_PARA_1997",#N/A,FALSE,"flujo";#N/A,#N/A,FALSE,"comparat";#N/A,#N/A,FALSE,"costos";#N/A,#N/A,FALSE,"proyctrol"}</definedName>
    <definedName name="ccc" localSheetId="5" hidden="1">{#N/A,#N/A,FALSE,"masez (10)";#N/A,#N/A,FALSE,"masez (7)";#N/A,#N/A,FALSE,"masez (6)";#N/A,#N/A,FALSE,"masez (5)";#N/A,#N/A,FALSE,"masez (4)";#N/A,#N/A,FALSE,"masez (3)";#N/A,#N/A,FALSE,"masez (2)";#N/A,#N/A,FALSE,"GME";#N/A,#N/A,FALSE,"masez"}</definedName>
    <definedName name="ccc" localSheetId="0" hidden="1">{#N/A,#N/A,FALSE,"masez (10)";#N/A,#N/A,FALSE,"masez (7)";#N/A,#N/A,FALSE,"masez (6)";#N/A,#N/A,FALSE,"masez (5)";#N/A,#N/A,FALSE,"masez (4)";#N/A,#N/A,FALSE,"masez (3)";#N/A,#N/A,FALSE,"masez (2)";#N/A,#N/A,FALSE,"GME";#N/A,#N/A,FALSE,"masez"}</definedName>
    <definedName name="ccc" hidden="1">{#N/A,#N/A,FALSE,"masez (10)";#N/A,#N/A,FALSE,"masez (7)";#N/A,#N/A,FALSE,"masez (6)";#N/A,#N/A,FALSE,"masez (5)";#N/A,#N/A,FALSE,"masez (4)";#N/A,#N/A,FALSE,"masez (3)";#N/A,#N/A,FALSE,"masez (2)";#N/A,#N/A,FALSE,"GME";#N/A,#N/A,FALSE,"masez"}</definedName>
    <definedName name="cccc" hidden="1">{#N/A,#N/A,FALSE,"CreditStat";#N/A,#N/A,FALSE,"SPbrkup";#N/A,#N/A,FALSE,"MerSPsyn";#N/A,#N/A,FALSE,"MerSPwKCsyn";#N/A,#N/A,FALSE,"MerSPwKCsyn (2)";#N/A,#N/A,FALSE,"CreditStat (2)"}</definedName>
    <definedName name="cccccc" localSheetId="5" hidden="1">{#N/A,#N/A,FALSE,"minas";#N/A,#N/A,FALSE,"Total_OC015";#N/A,#N/A,FALSE,"ADMIN";#N/A,#N/A,FALSE,"PROCES";#N/A,#N/A,FALSE,"civil";#N/A,#N/A,FALSE,"CAÑER";#N/A,#N/A,FALSE,"ELEC";#N/A,#N/A,FALSE,"INSTR";#N/A,#N/A,FALSE,"PDS";#N/A,#N/A,FALSE,"mecan"}</definedName>
    <definedName name="cccccc" localSheetId="0" hidden="1">{#N/A,#N/A,FALSE,"minas";#N/A,#N/A,FALSE,"Total_OC015";#N/A,#N/A,FALSE,"ADMIN";#N/A,#N/A,FALSE,"PROCES";#N/A,#N/A,FALSE,"civil";#N/A,#N/A,FALSE,"CAÑER";#N/A,#N/A,FALSE,"ELEC";#N/A,#N/A,FALSE,"INSTR";#N/A,#N/A,FALSE,"PDS";#N/A,#N/A,FALSE,"mecan"}</definedName>
    <definedName name="cccccc" hidden="1">{#N/A,#N/A,FALSE,"minas";#N/A,#N/A,FALSE,"Total_OC015";#N/A,#N/A,FALSE,"ADMIN";#N/A,#N/A,FALSE,"PROCES";#N/A,#N/A,FALSE,"civil";#N/A,#N/A,FALSE,"CAÑER";#N/A,#N/A,FALSE,"ELEC";#N/A,#N/A,FALSE,"INSTR";#N/A,#N/A,FALSE,"PDS";#N/A,#N/A,FALSE,"mecan"}</definedName>
    <definedName name="cdcas"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cdsc" hidden="1">{"orixcsc",#N/A,FALSE,"ORIX CSC";"orixcsc2",#N/A,FALSE,"ORIX CSC"}</definedName>
    <definedName name="Chancador" localSheetId="5"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Chancador" localSheetId="0"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Chancador"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Chart2_Label_2" hidden="1">[34]GSChartLabels!$B$1:$B$4</definedName>
    <definedName name="Chart3_Label_2" hidden="1">[34]GSChartLabels!$A$1:$A$9</definedName>
    <definedName name="CHSFH" localSheetId="5" hidden="1">{#N/A,#N/A,FALSE,"masez (10)";#N/A,#N/A,FALSE,"masez (7)";#N/A,#N/A,FALSE,"masez (6)";#N/A,#N/A,FALSE,"masez (5)";#N/A,#N/A,FALSE,"masez (4)";#N/A,#N/A,FALSE,"masez (3)";#N/A,#N/A,FALSE,"masez (2)";#N/A,#N/A,FALSE,"GME";#N/A,#N/A,FALSE,"masez"}</definedName>
    <definedName name="CHSFH" localSheetId="0" hidden="1">{#N/A,#N/A,FALSE,"masez (10)";#N/A,#N/A,FALSE,"masez (7)";#N/A,#N/A,FALSE,"masez (6)";#N/A,#N/A,FALSE,"masez (5)";#N/A,#N/A,FALSE,"masez (4)";#N/A,#N/A,FALSE,"masez (3)";#N/A,#N/A,FALSE,"masez (2)";#N/A,#N/A,FALSE,"GME";#N/A,#N/A,FALSE,"masez"}</definedName>
    <definedName name="CHSFH" hidden="1">{#N/A,#N/A,FALSE,"masez (10)";#N/A,#N/A,FALSE,"masez (7)";#N/A,#N/A,FALSE,"masez (6)";#N/A,#N/A,FALSE,"masez (5)";#N/A,#N/A,FALSE,"masez (4)";#N/A,#N/A,FALSE,"masez (3)";#N/A,#N/A,FALSE,"masez (2)";#N/A,#N/A,FALSE,"GME";#N/A,#N/A,FALSE,"masez"}</definedName>
    <definedName name="CMP"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CMP"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CMP"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CO" localSheetId="0" hidden="1">{#N/A,#N/A,FALSE,"DET-CAMB.";#N/A,#N/A,FALSE,"PRESUP.";#N/A,#N/A,FALSE,"RESUMEN";#N/A,#N/A,FALSE,"CT";#N/A,#N/A,FALSE,"PD";#N/A,#N/A,FALSE,"PR"}</definedName>
    <definedName name="CO" hidden="1">{#N/A,#N/A,FALSE,"DET-CAMB.";#N/A,#N/A,FALSE,"PRESUP.";#N/A,#N/A,FALSE,"RESUMEN";#N/A,#N/A,FALSE,"CT";#N/A,#N/A,FALSE,"PD";#N/A,#N/A,FALSE,"PR"}</definedName>
    <definedName name="COASIN" localSheetId="5" hidden="1">{#N/A,#N/A,FALSE,"Graficos"}</definedName>
    <definedName name="COASIN" localSheetId="0" hidden="1">{#N/A,#N/A,FALSE,"Graficos"}</definedName>
    <definedName name="COASIN" hidden="1">{#N/A,#N/A,FALSE,"Graficos"}</definedName>
    <definedName name="COCHILCO" hidden="1">{#N/A,#N/A,TRUE,"Est. de Fact.";#N/A,#N/A,TRUE,"Capitulo 19";#N/A,#N/A,TRUE,"Proyecto P855"}</definedName>
    <definedName name="CONSO" localSheetId="5" hidden="1">{"MO(BASE)",#N/A,FALSE,"MO(BASE)";"MO(BASE)1",#N/A,FALSE,"MO(BASE)";"MO(BASE)2",#N/A,FALSE,"MO(BASE)"}</definedName>
    <definedName name="CONSO" localSheetId="0" hidden="1">{"MO(BASE)",#N/A,FALSE,"MO(BASE)";"MO(BASE)1",#N/A,FALSE,"MO(BASE)";"MO(BASE)2",#N/A,FALSE,"MO(BASE)"}</definedName>
    <definedName name="CONSO" hidden="1">{"MO(BASE)",#N/A,FALSE,"MO(BASE)";"MO(BASE)1",#N/A,FALSE,"MO(BASE)";"MO(BASE)2",#N/A,FALSE,"MO(BASE)"}</definedName>
    <definedName name="CONSTRUCCION" localSheetId="5" hidden="1">{#N/A,#N/A,FALSE,"masez (10)";#N/A,#N/A,FALSE,"masez (7)";#N/A,#N/A,FALSE,"masez (6)";#N/A,#N/A,FALSE,"masez (5)";#N/A,#N/A,FALSE,"masez (4)";#N/A,#N/A,FALSE,"masez (3)";#N/A,#N/A,FALSE,"masez (2)";#N/A,#N/A,FALSE,"GME";#N/A,#N/A,FALSE,"masez"}</definedName>
    <definedName name="CONSTRUCCION" localSheetId="0" hidden="1">{#N/A,#N/A,FALSE,"masez (10)";#N/A,#N/A,FALSE,"masez (7)";#N/A,#N/A,FALSE,"masez (6)";#N/A,#N/A,FALSE,"masez (5)";#N/A,#N/A,FALSE,"masez (4)";#N/A,#N/A,FALSE,"masez (3)";#N/A,#N/A,FALSE,"masez (2)";#N/A,#N/A,FALSE,"GME";#N/A,#N/A,FALSE,"masez"}</definedName>
    <definedName name="CONSTRUCCION" hidden="1">{#N/A,#N/A,FALSE,"masez (10)";#N/A,#N/A,FALSE,"masez (7)";#N/A,#N/A,FALSE,"masez (6)";#N/A,#N/A,FALSE,"masez (5)";#N/A,#N/A,FALSE,"masez (4)";#N/A,#N/A,FALSE,"masez (3)";#N/A,#N/A,FALSE,"masez (2)";#N/A,#N/A,FALSE,"GME";#N/A,#N/A,FALSE,"masez"}</definedName>
    <definedName name="control" localSheetId="5" hidden="1">{#N/A,#N/A,FALSE,"Graficos"}</definedName>
    <definedName name="control" localSheetId="0" hidden="1">{#N/A,#N/A,FALSE,"Graficos"}</definedName>
    <definedName name="control" hidden="1">{#N/A,#N/A,FALSE,"Graficos"}</definedName>
    <definedName name="Correas" localSheetId="5" hidden="1">{"desarrollo",#N/A,FALSE,"Cámara Camión";"resumen",#N/A,FALSE,"Cámara Camión";"eqprod",#N/A,FALSE,"Cámara Camión"}</definedName>
    <definedName name="Correas" localSheetId="0" hidden="1">{"desarrollo",#N/A,FALSE,"Cámara Camión";"resumen",#N/A,FALSE,"Cámara Camión";"eqprod",#N/A,FALSE,"Cámara Camión"}</definedName>
    <definedName name="Correas" hidden="1">{"desarrollo",#N/A,FALSE,"Cámara Camión";"resumen",#N/A,FALSE,"Cámara Camión";"eqprod",#N/A,FALSE,"Cámara Camión"}</definedName>
    <definedName name="cosots" localSheetId="5" hidden="1">{"Graf_Carga Trab",#N/A,FALSE,"Grafi_Carga Trab";"Graf_Venta Flujo",#N/A,FALSE,"Grafi_Carga Trab"}</definedName>
    <definedName name="cosots" localSheetId="0" hidden="1">{"Graf_Carga Trab",#N/A,FALSE,"Grafi_Carga Trab";"Graf_Venta Flujo",#N/A,FALSE,"Grafi_Carga Trab"}</definedName>
    <definedName name="cosots" hidden="1">{"Graf_Carga Trab",#N/A,FALSE,"Grafi_Carga Trab";"Graf_Venta Flujo",#N/A,FALSE,"Grafi_Carga Trab"}</definedName>
    <definedName name="costos1" localSheetId="5" hidden="1">{"DETALLE_1996",#N/A,FALSE,"flujo";"DETALLE_1997",#N/A,FALSE,"flujo";"GASTOS_INCURRIDOS_1996",#N/A,FALSE,"flujo";"GASTOS_PROGRAMADOS_PARA_1997",#N/A,FALSE,"flujo";#N/A,#N/A,FALSE,"comparat";#N/A,#N/A,FALSE,"costos";#N/A,#N/A,FALSE,"proyctrol"}</definedName>
    <definedName name="costos1" localSheetId="0" hidden="1">{"DETALLE_1996",#N/A,FALSE,"flujo";"DETALLE_1997",#N/A,FALSE,"flujo";"GASTOS_INCURRIDOS_1996",#N/A,FALSE,"flujo";"GASTOS_PROGRAMADOS_PARA_1997",#N/A,FALSE,"flujo";#N/A,#N/A,FALSE,"comparat";#N/A,#N/A,FALSE,"costos";#N/A,#N/A,FALSE,"proyctrol"}</definedName>
    <definedName name="costos1" hidden="1">{"DETALLE_1996",#N/A,FALSE,"flujo";"DETALLE_1997",#N/A,FALSE,"flujo";"GASTOS_INCURRIDOS_1996",#N/A,FALSE,"flujo";"GASTOS_PROGRAMADOS_PARA_1997",#N/A,FALSE,"flujo";#N/A,#N/A,FALSE,"comparat";#N/A,#N/A,FALSE,"costos";#N/A,#N/A,FALSE,"proyctrol"}</definedName>
    <definedName name="costos2" localSheetId="5" hidden="1">{"DETALLE_1996",#N/A,FALSE,"flujo";"DETALLE_1997",#N/A,FALSE,"flujo";"GASTOS_INCURRIDOS_1996",#N/A,FALSE,"flujo";"GASTOS_PROGRAMADOS_PARA_1997",#N/A,FALSE,"flujo";#N/A,#N/A,FALSE,"comparat";#N/A,#N/A,FALSE,"costos";#N/A,#N/A,FALSE,"proyctrol"}</definedName>
    <definedName name="costos2" localSheetId="0" hidden="1">{"DETALLE_1996",#N/A,FALSE,"flujo";"DETALLE_1997",#N/A,FALSE,"flujo";"GASTOS_INCURRIDOS_1996",#N/A,FALSE,"flujo";"GASTOS_PROGRAMADOS_PARA_1997",#N/A,FALSE,"flujo";#N/A,#N/A,FALSE,"comparat";#N/A,#N/A,FALSE,"costos";#N/A,#N/A,FALSE,"proyctrol"}</definedName>
    <definedName name="costos2" hidden="1">{"DETALLE_1996",#N/A,FALSE,"flujo";"DETALLE_1997",#N/A,FALSE,"flujo";"GASTOS_INCURRIDOS_1996",#N/A,FALSE,"flujo";"GASTOS_PROGRAMADOS_PARA_1997",#N/A,FALSE,"flujo";#N/A,#N/A,FALSE,"comparat";#N/A,#N/A,FALSE,"costos";#N/A,#N/A,FALSE,"proyctrol"}</definedName>
    <definedName name="CRONO" hidden="1">#REF!</definedName>
    <definedName name="cub" localSheetId="5" hidden="1">{#N/A,#N/A,FALSE,"RESUMEN";#N/A,#N/A,FALSE,"GG-GI";#N/A,#N/A,FALSE,"AMB";#N/A,#N/A,FALSE,"EyR";#N/A,#N/A,FALSE,"UCP";#N/A,#N/A,FALSE,"IND";#N/A,#N/A,FALSE,"LR";#N/A,#N/A,FALSE,"PRV";#N/A,#N/A,FALSE,"TÚNELES";#N/A,#N/A,FALSE,"IDT";#N/A,#N/A,FALSE,"ING"}</definedName>
    <definedName name="cub" localSheetId="0" hidden="1">{#N/A,#N/A,FALSE,"RESUMEN";#N/A,#N/A,FALSE,"GG-GI";#N/A,#N/A,FALSE,"AMB";#N/A,#N/A,FALSE,"EyR";#N/A,#N/A,FALSE,"UCP";#N/A,#N/A,FALSE,"IND";#N/A,#N/A,FALSE,"LR";#N/A,#N/A,FALSE,"PRV";#N/A,#N/A,FALSE,"TÚNELES";#N/A,#N/A,FALSE,"IDT";#N/A,#N/A,FALSE,"ING"}</definedName>
    <definedName name="cub" hidden="1">{#N/A,#N/A,FALSE,"RESUMEN";#N/A,#N/A,FALSE,"GG-GI";#N/A,#N/A,FALSE,"AMB";#N/A,#N/A,FALSE,"EyR";#N/A,#N/A,FALSE,"UCP";#N/A,#N/A,FALSE,"IND";#N/A,#N/A,FALSE,"LR";#N/A,#N/A,FALSE,"PRV";#N/A,#N/A,FALSE,"TÚNELES";#N/A,#N/A,FALSE,"IDT";#N/A,#N/A,FALSE,"ING"}</definedName>
    <definedName name="curva4" localSheetId="0" hidden="1">{#N/A,#N/A,FALSE,"masez (10)";#N/A,#N/A,FALSE,"masez (7)";#N/A,#N/A,FALSE,"masez (6)";#N/A,#N/A,FALSE,"masez (5)";#N/A,#N/A,FALSE,"masez (4)";#N/A,#N/A,FALSE,"masez (3)";#N/A,#N/A,FALSE,"masez (2)";#N/A,#N/A,FALSE,"GME";#N/A,#N/A,FALSE,"masez"}</definedName>
    <definedName name="curva4" hidden="1">{#N/A,#N/A,FALSE,"masez (10)";#N/A,#N/A,FALSE,"masez (7)";#N/A,#N/A,FALSE,"masez (6)";#N/A,#N/A,FALSE,"masez (5)";#N/A,#N/A,FALSE,"masez (4)";#N/A,#N/A,FALSE,"masez (3)";#N/A,#N/A,FALSE,"masez (2)";#N/A,#N/A,FALSE,"GME";#N/A,#N/A,FALSE,"masez"}</definedName>
    <definedName name="curvas" localSheetId="0" hidden="1">{"DETALLE_1996",#N/A,FALSE,"flujo";"DETALLE_1997",#N/A,FALSE,"flujo";"GASTOS_INCURRIDOS_1996",#N/A,FALSE,"flujo";"GASTOS_PROGRAMADOS_PARA_1997",#N/A,FALSE,"flujo";#N/A,#N/A,FALSE,"comparat";#N/A,#N/A,FALSE,"costos";#N/A,#N/A,FALSE,"proyctrol"}</definedName>
    <definedName name="curvas" hidden="1">{"DETALLE_1996",#N/A,FALSE,"flujo";"DETALLE_1997",#N/A,FALSE,"flujo";"GASTOS_INCURRIDOS_1996",#N/A,FALSE,"flujo";"GASTOS_PROGRAMADOS_PARA_1997",#N/A,FALSE,"flujo";#N/A,#N/A,FALSE,"comparat";#N/A,#N/A,FALSE,"costos";#N/A,#N/A,FALSE,"proyctrol"}</definedName>
    <definedName name="curvas2" localSheetId="0" hidden="1">{"DETALLE_1996",#N/A,FALSE,"flujo";"DETALLE_1997",#N/A,FALSE,"flujo";"GASTOS_INCURRIDOS_1996",#N/A,FALSE,"flujo";"GASTOS_PROGRAMADOS_PARA_1997",#N/A,FALSE,"flujo";#N/A,#N/A,FALSE,"comparat";#N/A,#N/A,FALSE,"costos";#N/A,#N/A,FALSE,"proyctrol"}</definedName>
    <definedName name="curvas2" hidden="1">{"DETALLE_1996",#N/A,FALSE,"flujo";"DETALLE_1997",#N/A,FALSE,"flujo";"GASTOS_INCURRIDOS_1996",#N/A,FALSE,"flujo";"GASTOS_PROGRAMADOS_PARA_1997",#N/A,FALSE,"flujo";#N/A,#N/A,FALSE,"comparat";#N/A,#N/A,FALSE,"costos";#N/A,#N/A,FALSE,"proyctrol"}</definedName>
    <definedName name="curvas3" localSheetId="0" hidden="1">{#N/A,#N/A,FALSE,"masez (10)";#N/A,#N/A,FALSE,"masez (7)";#N/A,#N/A,FALSE,"masez (6)";#N/A,#N/A,FALSE,"masez (5)";#N/A,#N/A,FALSE,"masez (4)";#N/A,#N/A,FALSE,"masez (3)";#N/A,#N/A,FALSE,"masez (2)";#N/A,#N/A,FALSE,"GME";#N/A,#N/A,FALSE,"masez"}</definedName>
    <definedName name="curvas3" hidden="1">{#N/A,#N/A,FALSE,"masez (10)";#N/A,#N/A,FALSE,"masez (7)";#N/A,#N/A,FALSE,"masez (6)";#N/A,#N/A,FALSE,"masez (5)";#N/A,#N/A,FALSE,"masez (4)";#N/A,#N/A,FALSE,"masez (3)";#N/A,#N/A,FALSE,"masez (2)";#N/A,#N/A,FALSE,"GME";#N/A,#N/A,FALSE,"masez"}</definedName>
    <definedName name="cvbfgb" hidden="1">{#N/A,#N/A,TRUE,"INGENIERIA";#N/A,#N/A,TRUE,"COMPRAS";#N/A,#N/A,TRUE,"DIRECCION";#N/A,#N/A,TRUE,"RESUMEN"}</definedName>
    <definedName name="czxx" localSheetId="5" hidden="1">{#N/A,#N/A,FALSE,"Total_OC015";#N/A,#N/A,FALSE,"ADMIN";#N/A,#N/A,FALSE,"PROCES";#N/A,#N/A,FALSE,"mecan";#N/A,#N/A,FALSE,"civil";#N/A,#N/A,FALSE,"CAÑER";#N/A,#N/A,FALSE,"ELEC";#N/A,#N/A,FALSE,"INSTR"}</definedName>
    <definedName name="czxx" localSheetId="0" hidden="1">{#N/A,#N/A,FALSE,"Total_OC015";#N/A,#N/A,FALSE,"ADMIN";#N/A,#N/A,FALSE,"PROCES";#N/A,#N/A,FALSE,"mecan";#N/A,#N/A,FALSE,"civil";#N/A,#N/A,FALSE,"CAÑER";#N/A,#N/A,FALSE,"ELEC";#N/A,#N/A,FALSE,"INSTR"}</definedName>
    <definedName name="czxx" hidden="1">{#N/A,#N/A,FALSE,"Total_OC015";#N/A,#N/A,FALSE,"ADMIN";#N/A,#N/A,FALSE,"PROCES";#N/A,#N/A,FALSE,"mecan";#N/A,#N/A,FALSE,"civil";#N/A,#N/A,FALSE,"CAÑER";#N/A,#N/A,FALSE,"ELEC";#N/A,#N/A,FALSE,"INSTR"}</definedName>
    <definedName name="D"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d"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d"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daaqfq" hidden="1">{"Tarifica91",#N/A,FALSE,"Tariffs";"Tarifica92",#N/A,FALSE,"Tariffs";"Tarifica93",#N/A,FALSE,"Tariffs";"Tarifica94",#N/A,FALSE,"Tariffs";"Tarifica95",#N/A,FALSE,"Tariffs";"Tarifica96",#N/A,FALSE,"Tariffs"}</definedName>
    <definedName name="dac" hidden="1">#REF!</definedName>
    <definedName name="dad" localSheetId="5" hidden="1">{#N/A,#N/A,FALSE,"Total_OC015";#N/A,#N/A,FALSE,"ADMIN";#N/A,#N/A,FALSE,"PROCES";#N/A,#N/A,FALSE,"mecan";#N/A,#N/A,FALSE,"civil";#N/A,#N/A,FALSE,"CAÑER";#N/A,#N/A,FALSE,"ELEC";#N/A,#N/A,FALSE,"INSTR"}</definedName>
    <definedName name="dad" localSheetId="0" hidden="1">{#N/A,#N/A,FALSE,"Total_OC015";#N/A,#N/A,FALSE,"ADMIN";#N/A,#N/A,FALSE,"PROCES";#N/A,#N/A,FALSE,"mecan";#N/A,#N/A,FALSE,"civil";#N/A,#N/A,FALSE,"CAÑER";#N/A,#N/A,FALSE,"ELEC";#N/A,#N/A,FALSE,"INSTR"}</definedName>
    <definedName name="dad" hidden="1">{#N/A,#N/A,FALSE,"Total_OC015";#N/A,#N/A,FALSE,"ADMIN";#N/A,#N/A,FALSE,"PROCES";#N/A,#N/A,FALSE,"mecan";#N/A,#N/A,FALSE,"civil";#N/A,#N/A,FALSE,"CAÑER";#N/A,#N/A,FALSE,"ELEC";#N/A,#N/A,FALSE,"INSTR"}</definedName>
    <definedName name="Datos1"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Datos1"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Datos1"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davcas" localSheetId="5" hidden="1">{#N/A,#N/A,FALSE,"TEC-01";#N/A,#N/A,FALSE,"TEC - 02";#N/A,#N/A,FALSE,"TEC - 03";#N/A,#N/A,FALSE,"TEC - 04";#N/A,#N/A,FALSE,"TEC-07";#N/A,#N/A,FALSE,"TEC-08";#N/A,#N/A,FALSE,"TEC - 09A";#N/A,#N/A,FALSE,"TEC - 09B";#N/A,#N/A,FALSE,"TEC - 09C";#N/A,#N/A,FALSE,"TEC - 10";#N/A,#N/A,FALSE,"TEC-11"}</definedName>
    <definedName name="davcas" localSheetId="0" hidden="1">{#N/A,#N/A,FALSE,"TEC-01";#N/A,#N/A,FALSE,"TEC - 02";#N/A,#N/A,FALSE,"TEC - 03";#N/A,#N/A,FALSE,"TEC - 04";#N/A,#N/A,FALSE,"TEC-07";#N/A,#N/A,FALSE,"TEC-08";#N/A,#N/A,FALSE,"TEC - 09A";#N/A,#N/A,FALSE,"TEC - 09B";#N/A,#N/A,FALSE,"TEC - 09C";#N/A,#N/A,FALSE,"TEC - 10";#N/A,#N/A,FALSE,"TEC-11"}</definedName>
    <definedName name="davcas" hidden="1">{#N/A,#N/A,FALSE,"TEC-01";#N/A,#N/A,FALSE,"TEC - 02";#N/A,#N/A,FALSE,"TEC - 03";#N/A,#N/A,FALSE,"TEC - 04";#N/A,#N/A,FALSE,"TEC-07";#N/A,#N/A,FALSE,"TEC-08";#N/A,#N/A,FALSE,"TEC - 09A";#N/A,#N/A,FALSE,"TEC - 09B";#N/A,#N/A,FALSE,"TEC - 09C";#N/A,#N/A,FALSE,"TEC - 10";#N/A,#N/A,FALSE,"TEC-11"}</definedName>
    <definedName name="david" localSheetId="5" hidden="1">{#N/A,#N/A,FALSE,"TEC-01";#N/A,#N/A,FALSE,"TEC - 02";#N/A,#N/A,FALSE,"TEC - 03";#N/A,#N/A,FALSE,"TEC - 04";#N/A,#N/A,FALSE,"TEC-07";#N/A,#N/A,FALSE,"TEC-08";#N/A,#N/A,FALSE,"TEC - 09A";#N/A,#N/A,FALSE,"TEC - 09B";#N/A,#N/A,FALSE,"TEC - 09C";#N/A,#N/A,FALSE,"TEC - 10";#N/A,#N/A,FALSE,"TEC-11"}</definedName>
    <definedName name="david" localSheetId="0" hidden="1">{#N/A,#N/A,FALSE,"TEC-01";#N/A,#N/A,FALSE,"TEC - 02";#N/A,#N/A,FALSE,"TEC - 03";#N/A,#N/A,FALSE,"TEC - 04";#N/A,#N/A,FALSE,"TEC-07";#N/A,#N/A,FALSE,"TEC-08";#N/A,#N/A,FALSE,"TEC - 09A";#N/A,#N/A,FALSE,"TEC - 09B";#N/A,#N/A,FALSE,"TEC - 09C";#N/A,#N/A,FALSE,"TEC - 10";#N/A,#N/A,FALSE,"TEC-11"}</definedName>
    <definedName name="david" hidden="1">{#N/A,#N/A,FALSE,"TEC-01";#N/A,#N/A,FALSE,"TEC - 02";#N/A,#N/A,FALSE,"TEC - 03";#N/A,#N/A,FALSE,"TEC - 04";#N/A,#N/A,FALSE,"TEC-07";#N/A,#N/A,FALSE,"TEC-08";#N/A,#N/A,FALSE,"TEC - 09A";#N/A,#N/A,FALSE,"TEC - 09B";#N/A,#N/A,FALSE,"TEC - 09C";#N/A,#N/A,FALSE,"TEC - 10";#N/A,#N/A,FALSE,"TEC-11"}</definedName>
    <definedName name="dcc" hidden="1">{"mgmt forecast",#N/A,FALSE,"Mgmt Forecast";"dcf table",#N/A,FALSE,"Mgmt Forecast";"sensitivity",#N/A,FALSE,"Mgmt Forecast";"table inputs",#N/A,FALSE,"Mgmt Forecast";"calculations",#N/A,FALSE,"Mgmt Forecast"}</definedName>
    <definedName name="dcfADScf" localSheetId="5" hidden="1">{#N/A,#N/A,FALSE,"Total_OC015";#N/A,#N/A,FALSE,"ADMIN";#N/A,#N/A,FALSE,"PROCES";#N/A,#N/A,FALSE,"mecan";#N/A,#N/A,FALSE,"civil";#N/A,#N/A,FALSE,"CAÑER";#N/A,#N/A,FALSE,"ELEC";#N/A,#N/A,FALSE,"INSTR"}</definedName>
    <definedName name="dcfADScf" localSheetId="0" hidden="1">{#N/A,#N/A,FALSE,"Total_OC015";#N/A,#N/A,FALSE,"ADMIN";#N/A,#N/A,FALSE,"PROCES";#N/A,#N/A,FALSE,"mecan";#N/A,#N/A,FALSE,"civil";#N/A,#N/A,FALSE,"CAÑER";#N/A,#N/A,FALSE,"ELEC";#N/A,#N/A,FALSE,"INSTR"}</definedName>
    <definedName name="dcfADScf" hidden="1">{#N/A,#N/A,FALSE,"Total_OC015";#N/A,#N/A,FALSE,"ADMIN";#N/A,#N/A,FALSE,"PROCES";#N/A,#N/A,FALSE,"mecan";#N/A,#N/A,FALSE,"civil";#N/A,#N/A,FALSE,"CAÑER";#N/A,#N/A,FALSE,"ELEC";#N/A,#N/A,FALSE,"INSTR"}</definedName>
    <definedName name="dd" localSheetId="5" hidden="1">{"CI+GG(BASE)",#N/A,FALSE,"CI+GG(BASE)";"GG",#N/A,FALSE,"CI+GG(BASE)";"CI",#N/A,FALSE,"CI+GG(BASE)"}</definedName>
    <definedName name="DD"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DD"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DDD" localSheetId="5" hidden="1">{#N/A,#N/A,FALSE,"summary";#N/A,#N/A,FALSE,"SumGraph"}</definedName>
    <definedName name="DDD" localSheetId="0" hidden="1">{#N/A,#N/A,FALSE,"summary";#N/A,#N/A,FALSE,"SumGraph"}</definedName>
    <definedName name="DDD" hidden="1">{#N/A,#N/A,FALSE,"summary";#N/A,#N/A,FALSE,"SumGraph"}</definedName>
    <definedName name="ddddd" localSheetId="5"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ddddd" localSheetId="0"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ddddd"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DDDDDD" localSheetId="5" hidden="1">{"DETALLE_1996",#N/A,FALSE,"flujo";"DETALLE_1997",#N/A,FALSE,"flujo";"GASTOS_INCURRIDOS_1996",#N/A,FALSE,"flujo";"GASTOS_PROGRAMADOS_PARA_1997",#N/A,FALSE,"flujo";#N/A,#N/A,FALSE,"comparat";#N/A,#N/A,FALSE,"costos";#N/A,#N/A,FALSE,"proyctrol"}</definedName>
    <definedName name="DDDDDD" localSheetId="0" hidden="1">{"DETALLE_1996",#N/A,FALSE,"flujo";"DETALLE_1997",#N/A,FALSE,"flujo";"GASTOS_INCURRIDOS_1996",#N/A,FALSE,"flujo";"GASTOS_PROGRAMADOS_PARA_1997",#N/A,FALSE,"flujo";#N/A,#N/A,FALSE,"comparat";#N/A,#N/A,FALSE,"costos";#N/A,#N/A,FALSE,"proyctrol"}</definedName>
    <definedName name="DDDDDD" hidden="1">{"DETALLE_1996",#N/A,FALSE,"flujo";"DETALLE_1997",#N/A,FALSE,"flujo";"GASTOS_INCURRIDOS_1996",#N/A,FALSE,"flujo";"GASTOS_PROGRAMADOS_PARA_1997",#N/A,FALSE,"flujo";#N/A,#N/A,FALSE,"comparat";#N/A,#N/A,FALSE,"costos";#N/A,#N/A,FALSE,"proyctrol"}</definedName>
    <definedName name="DDDFGVDS" localSheetId="5" hidden="1">{#N/A,#N/A,FALSE,"Total_OC015";#N/A,#N/A,FALSE,"ADMIN";#N/A,#N/A,FALSE,"PROCES";#N/A,#N/A,FALSE,"mecan";#N/A,#N/A,FALSE,"civil";#N/A,#N/A,FALSE,"CAÑER";#N/A,#N/A,FALSE,"ELEC";#N/A,#N/A,FALSE,"INSTR"}</definedName>
    <definedName name="DDDFGVDS" localSheetId="0" hidden="1">{#N/A,#N/A,FALSE,"Total_OC015";#N/A,#N/A,FALSE,"ADMIN";#N/A,#N/A,FALSE,"PROCES";#N/A,#N/A,FALSE,"mecan";#N/A,#N/A,FALSE,"civil";#N/A,#N/A,FALSE,"CAÑER";#N/A,#N/A,FALSE,"ELEC";#N/A,#N/A,FALSE,"INSTR"}</definedName>
    <definedName name="DDDFGVDS" hidden="1">{#N/A,#N/A,FALSE,"Total_OC015";#N/A,#N/A,FALSE,"ADMIN";#N/A,#N/A,FALSE,"PROCES";#N/A,#N/A,FALSE,"mecan";#N/A,#N/A,FALSE,"civil";#N/A,#N/A,FALSE,"CAÑER";#N/A,#N/A,FALSE,"ELEC";#N/A,#N/A,FALSE,"INSTR"}</definedName>
    <definedName name="ddf" hidden="1">{#N/A,#N/A,TRUE,"INGENIERIA";#N/A,#N/A,TRUE,"COMPRAS";#N/A,#N/A,TRUE,"DIRECCION";#N/A,#N/A,TRUE,"RESUMEN"}</definedName>
    <definedName name="DDP" localSheetId="5" hidden="1">{"DETALLE_1996",#N/A,FALSE,"flujo";"DETALLE_1997",#N/A,FALSE,"flujo";"GASTOS_INCURRIDOS_1996",#N/A,FALSE,"flujo";"GASTOS_PROGRAMADOS_PARA_1997",#N/A,FALSE,"flujo";#N/A,#N/A,FALSE,"comparat";#N/A,#N/A,FALSE,"costos";#N/A,#N/A,FALSE,"proyctrol"}</definedName>
    <definedName name="DDP" localSheetId="0" hidden="1">{"DETALLE_1996",#N/A,FALSE,"flujo";"DETALLE_1997",#N/A,FALSE,"flujo";"GASTOS_INCURRIDOS_1996",#N/A,FALSE,"flujo";"GASTOS_PROGRAMADOS_PARA_1997",#N/A,FALSE,"flujo";#N/A,#N/A,FALSE,"comparat";#N/A,#N/A,FALSE,"costos";#N/A,#N/A,FALSE,"proyctrol"}</definedName>
    <definedName name="DDP" hidden="1">{"DETALLE_1996",#N/A,FALSE,"flujo";"DETALLE_1997",#N/A,FALSE,"flujo";"GASTOS_INCURRIDOS_1996",#N/A,FALSE,"flujo";"GASTOS_PROGRAMADOS_PARA_1997",#N/A,FALSE,"flujo";#N/A,#N/A,FALSE,"comparat";#N/A,#N/A,FALSE,"costos";#N/A,#N/A,FALSE,"proyctrol"}</definedName>
    <definedName name="ddt" hidden="1">'[1]GEN-TEC-02'!#REF!</definedName>
    <definedName name="ddvom" hidden="1">{#N/A,#N/A,TRUE,"1842CWN0"}</definedName>
    <definedName name="des" localSheetId="5" hidden="1">{"DETALLE_1996",#N/A,FALSE,"flujo";"DETALLE_1997",#N/A,FALSE,"flujo";"GASTOS_INCURRIDOS_1996",#N/A,FALSE,"flujo";"GASTOS_PROGRAMADOS_PARA_1997",#N/A,FALSE,"flujo";#N/A,#N/A,FALSE,"comparat";#N/A,#N/A,FALSE,"costos";#N/A,#N/A,FALSE,"proyctrol"}</definedName>
    <definedName name="des" localSheetId="0" hidden="1">{"DETALLE_1996",#N/A,FALSE,"flujo";"DETALLE_1997",#N/A,FALSE,"flujo";"GASTOS_INCURRIDOS_1996",#N/A,FALSE,"flujo";"GASTOS_PROGRAMADOS_PARA_1997",#N/A,FALSE,"flujo";#N/A,#N/A,FALSE,"comparat";#N/A,#N/A,FALSE,"costos";#N/A,#N/A,FALSE,"proyctrol"}</definedName>
    <definedName name="des" hidden="1">{"DETALLE_1996",#N/A,FALSE,"flujo";"DETALLE_1997",#N/A,FALSE,"flujo";"GASTOS_INCURRIDOS_1996",#N/A,FALSE,"flujo";"GASTOS_PROGRAMADOS_PARA_1997",#N/A,FALSE,"flujo";#N/A,#N/A,FALSE,"comparat";#N/A,#N/A,FALSE,"costos";#N/A,#N/A,FALSE,"proyctrol"}</definedName>
    <definedName name="Desarrollo" hidden="1">{"MO(BASE)",#N/A,FALSE,"MO(BASE)";"MO(BASE)1",#N/A,FALSE,"MO(BASE)";"MO(BASE)2",#N/A,FALSE,"MO(BASE)"}</definedName>
    <definedName name="DESARROLLOSRIODELMEDIO" localSheetId="5" hidden="1">{#N/A,#N/A,FALSE,"summary";#N/A,#N/A,FALSE,"SumGraph"}</definedName>
    <definedName name="DESARROLLOSRIODELMEDIO" localSheetId="0" hidden="1">{#N/A,#N/A,FALSE,"summary";#N/A,#N/A,FALSE,"SumGraph"}</definedName>
    <definedName name="DESARROLLOSRIODELMEDIO" hidden="1">{#N/A,#N/A,FALSE,"summary";#N/A,#N/A,FALSE,"SumGraph"}</definedName>
    <definedName name="Descripción">#REF!</definedName>
    <definedName name="DESV" localSheetId="0" hidden="1">{#N/A,#N/A,FALSE,"Tapa";#N/A,#N/A,FALSE,"F005";#N/A,#N/A,FALSE,"F006";#N/A,#N/A,FALSE,"F007";#N/A,#N/A,FALSE,"F008";#N/A,#N/A,FALSE,"F009";#N/A,#N/A,FALSE,"F010";#N/A,#N/A,FALSE,"F011";#N/A,#N/A,FALSE,"F012";#N/A,#N/A,FALSE,"F013";#N/A,#N/A,FALSE,"F014";#N/A,#N/A,FALSE,"F015"}</definedName>
    <definedName name="DESV" hidden="1">{#N/A,#N/A,FALSE,"Tapa";#N/A,#N/A,FALSE,"F005";#N/A,#N/A,FALSE,"F006";#N/A,#N/A,FALSE,"F007";#N/A,#N/A,FALSE,"F008";#N/A,#N/A,FALSE,"F009";#N/A,#N/A,FALSE,"F010";#N/A,#N/A,FALSE,"F011";#N/A,#N/A,FALSE,"F012";#N/A,#N/A,FALSE,"F013";#N/A,#N/A,FALSE,"F014";#N/A,#N/A,FALSE,"F015"}</definedName>
    <definedName name="df"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dfadf" hidden="1">{"Line Efficiency",#N/A,FALSE,"Benchmarking"}</definedName>
    <definedName name="dfadfa" hidden="1">{#N/A,#N/A,FALSE,"Spain MKT";#N/A,#N/A,FALSE,"Assumptions";#N/A,#N/A,FALSE,"Adve";#N/A,#N/A,FALSE,"E-Commerce";#N/A,#N/A,FALSE,"Opex";#N/A,#N/A,FALSE,"P&amp;L";#N/A,#N/A,FALSE,"FCF &amp; DCF"}</definedName>
    <definedName name="dfaf" hidden="1">{"cap_structure",#N/A,FALSE,"Graph-Mkt Cap";"price",#N/A,FALSE,"Graph-Price";"ebit",#N/A,FALSE,"Graph-EBITDA";"ebitda",#N/A,FALSE,"Graph-EBITDA"}</definedName>
    <definedName name="dfafa" hidden="1">{"summary1",#N/A,TRUE,"Comps";"summary2",#N/A,TRUE,"Comps";"summary3",#N/A,TRUE,"Comps"}</definedName>
    <definedName name="dfafadfs" hidden="1">{"standalone1",#N/A,FALSE,"DCFBase";"standalone2",#N/A,FALSE,"DCFBase"}</definedName>
    <definedName name="dfafas" hidden="1">{#N/A,#N/A,FALSE,"CreditStat";#N/A,#N/A,FALSE,"SPbrkup";#N/A,#N/A,FALSE,"MerSPsyn";#N/A,#N/A,FALSE,"MerSPwKCsyn";#N/A,#N/A,FALSE,"MerSPwKCsyn (2)";#N/A,#N/A,FALSE,"CreditStat (2)"}</definedName>
    <definedName name="dfas" hidden="1">{#N/A,#N/A,FALSE,"Contribution Analysis"}</definedName>
    <definedName name="dfasd" hidden="1">{"Tarifica91",#N/A,FALSE,"Tariffs";"Tarifica92",#N/A,FALSE,"Tariffs";"Tarifica93",#N/A,FALSE,"Tariffs";"Tarifica94",#N/A,FALSE,"Tariffs";"Tarifica95",#N/A,FALSE,"Tariffs";"Tarifica96",#N/A,FALSE,"Tariffs"}</definedName>
    <definedName name="dfasdfa" hidden="1">{"mgmt forecast",#N/A,FALSE,"Mgmt Forecast";"dcf table",#N/A,FALSE,"Mgmt Forecast";"sensitivity",#N/A,FALSE,"Mgmt Forecast";"table inputs",#N/A,FALSE,"Mgmt Forecast";"calculations",#N/A,FALSE,"Mgmt Forecast"}</definedName>
    <definedName name="dfasdfc" hidden="1">{"coverall",#N/A,FALSE,"Definitions";"cover1",#N/A,FALSE,"Definitions";"cover2",#N/A,FALSE,"Definitions";"cover3",#N/A,FALSE,"Definitions";"cover4",#N/A,FALSE,"Definitions";"cover5",#N/A,FALSE,"Definitions";"blank",#N/A,FALSE,"Definitions"}</definedName>
    <definedName name="dfdf" localSheetId="5" hidden="1">{#N/A,#N/A,FALSE,"Total_OC015";#N/A,#N/A,FALSE,"ADMIN";#N/A,#N/A,FALSE,"PROCES";#N/A,#N/A,FALSE,"mecan";#N/A,#N/A,FALSE,"civil";#N/A,#N/A,FALSE,"CAÑER";#N/A,#N/A,FALSE,"ELEC";#N/A,#N/A,FALSE,"INSTR"}</definedName>
    <definedName name="dfdf" localSheetId="0" hidden="1">{#N/A,#N/A,FALSE,"Total_OC015";#N/A,#N/A,FALSE,"ADMIN";#N/A,#N/A,FALSE,"PROCES";#N/A,#N/A,FALSE,"mecan";#N/A,#N/A,FALSE,"civil";#N/A,#N/A,FALSE,"CAÑER";#N/A,#N/A,FALSE,"ELEC";#N/A,#N/A,FALSE,"INSTR"}</definedName>
    <definedName name="dfdf" hidden="1">{#N/A,#N/A,FALSE,"Total_OC015";#N/A,#N/A,FALSE,"ADMIN";#N/A,#N/A,FALSE,"PROCES";#N/A,#N/A,FALSE,"mecan";#N/A,#N/A,FALSE,"civil";#N/A,#N/A,FALSE,"CAÑER";#N/A,#N/A,FALSE,"ELEC";#N/A,#N/A,FALSE,"INSTR"}</definedName>
    <definedName name="dfg" localSheetId="5" hidden="1">{#N/A,#N/A,TRUE,"Est. de Fact.";#N/A,#N/A,TRUE,"Capitulo 19";#N/A,#N/A,TRUE,"Proyecto P855"}</definedName>
    <definedName name="dfg" localSheetId="0" hidden="1">{#N/A,#N/A,TRUE,"Est. de Fact.";#N/A,#N/A,TRUE,"Capitulo 19";#N/A,#N/A,TRUE,"Proyecto P855"}</definedName>
    <definedName name="dfg" hidden="1">{#N/A,#N/A,TRUE,"Est. de Fact.";#N/A,#N/A,TRUE,"Capitulo 19";#N/A,#N/A,TRUE,"Proyecto P855"}</definedName>
    <definedName name="dfgfd" localSheetId="5" hidden="1">{#N/A,#N/A,TRUE,"Est. de Fact.";#N/A,#N/A,TRUE,"Capitulo 19";#N/A,#N/A,TRUE,"Proyecto P855"}</definedName>
    <definedName name="dfgfd" localSheetId="0" hidden="1">{#N/A,#N/A,TRUE,"Est. de Fact.";#N/A,#N/A,TRUE,"Capitulo 19";#N/A,#N/A,TRUE,"Proyecto P855"}</definedName>
    <definedName name="dfgfd" hidden="1">{#N/A,#N/A,TRUE,"Est. de Fact.";#N/A,#N/A,TRUE,"Capitulo 19";#N/A,#N/A,TRUE,"Proyecto P855"}</definedName>
    <definedName name="dfgfgh"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dfj" hidden="1">{#N/A,#N/A,TRUE,"INGENIERIA";#N/A,#N/A,TRUE,"COMPRAS";#N/A,#N/A,TRUE,"DIRECCION";#N/A,#N/A,TRUE,"RESUMEN"}</definedName>
    <definedName name="dfr" localSheetId="0" hidden="1">{#N/A,#N/A,FALSE,"masez (10)";#N/A,#N/A,FALSE,"masez (7)";#N/A,#N/A,FALSE,"masez (6)";#N/A,#N/A,FALSE,"masez (5)";#N/A,#N/A,FALSE,"masez (4)";#N/A,#N/A,FALSE,"masez (3)";#N/A,#N/A,FALSE,"masez (2)";#N/A,#N/A,FALSE,"GME";#N/A,#N/A,FALSE,"masez"}</definedName>
    <definedName name="dfr" hidden="1">{#N/A,#N/A,FALSE,"masez (10)";#N/A,#N/A,FALSE,"masez (7)";#N/A,#N/A,FALSE,"masez (6)";#N/A,#N/A,FALSE,"masez (5)";#N/A,#N/A,FALSE,"masez (4)";#N/A,#N/A,FALSE,"masez (3)";#N/A,#N/A,FALSE,"masez (2)";#N/A,#N/A,FALSE,"GME";#N/A,#N/A,FALSE,"masez"}</definedName>
    <definedName name="dfre" localSheetId="5" hidden="1">{#N/A,#N/A,FALSE,"PEND INC";#N/A,#N/A,FALSE,"PEND MINM"}</definedName>
    <definedName name="dfre" localSheetId="0" hidden="1">{#N/A,#N/A,FALSE,"PEND INC";#N/A,#N/A,FALSE,"PEND MINM"}</definedName>
    <definedName name="dfre" hidden="1">{#N/A,#N/A,FALSE,"PEND INC";#N/A,#N/A,FALSE,"PEND MINM"}</definedName>
    <definedName name="dgasd" hidden="1">{#N/A,#N/A,TRUE,"1842CWN0"}</definedName>
    <definedName name="dgasg" hidden="1">{#N/A,#N/A,TRUE,"INGENIERIA";#N/A,#N/A,TRUE,"COMPRAS";#N/A,#N/A,TRUE,"DIRECCION";#N/A,#N/A,TRUE,"RESUMEN"}</definedName>
    <definedName name="dhdhd"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iez" localSheetId="5" hidden="1">{#N/A,#N/A,FALSE,"TEC-01";#N/A,#N/A,FALSE,"TEC - 02";#N/A,#N/A,FALSE,"TEC - 03";#N/A,#N/A,FALSE,"TEC - 04";#N/A,#N/A,FALSE,"TEC-07";#N/A,#N/A,FALSE,"TEC-08";#N/A,#N/A,FALSE,"TEC - 09A";#N/A,#N/A,FALSE,"TEC - 09B";#N/A,#N/A,FALSE,"TEC - 09C";#N/A,#N/A,FALSE,"TEC - 10";#N/A,#N/A,FALSE,"TEC-11"}</definedName>
    <definedName name="diez" localSheetId="0" hidden="1">{#N/A,#N/A,FALSE,"TEC-01";#N/A,#N/A,FALSE,"TEC - 02";#N/A,#N/A,FALSE,"TEC - 03";#N/A,#N/A,FALSE,"TEC - 04";#N/A,#N/A,FALSE,"TEC-07";#N/A,#N/A,FALSE,"TEC-08";#N/A,#N/A,FALSE,"TEC - 09A";#N/A,#N/A,FALSE,"TEC - 09B";#N/A,#N/A,FALSE,"TEC - 09C";#N/A,#N/A,FALSE,"TEC - 10";#N/A,#N/A,FALSE,"TEC-11"}</definedName>
    <definedName name="diez" hidden="1">{#N/A,#N/A,FALSE,"TEC-01";#N/A,#N/A,FALSE,"TEC - 02";#N/A,#N/A,FALSE,"TEC - 03";#N/A,#N/A,FALSE,"TEC - 04";#N/A,#N/A,FALSE,"TEC-07";#N/A,#N/A,FALSE,"TEC-08";#N/A,#N/A,FALSE,"TEC - 09A";#N/A,#N/A,FALSE,"TEC - 09B";#N/A,#N/A,FALSE,"TEC - 09C";#N/A,#N/A,FALSE,"TEC - 10";#N/A,#N/A,FALSE,"TEC-11"}</definedName>
    <definedName name="Diferencias" hidden="1">{#N/A,#N/A,FALSE,"Total_OC015";#N/A,#N/A,FALSE,"ADMIN";#N/A,#N/A,FALSE,"PROCES";#N/A,#N/A,FALSE,"mecan";#N/A,#N/A,FALSE,"civil";#N/A,#N/A,FALSE,"CAÑER";#N/A,#N/A,FALSE,"ELEC";#N/A,#N/A,FALSE,"INSTR"}</definedName>
    <definedName name="djdbsc" hidden="1">{#N/A,#N/A,TRUE,"1842CWN0"}</definedName>
    <definedName name="djkdhbdv" hidden="1">{#N/A,#N/A,TRUE,"1842CWN0"}</definedName>
    <definedName name="dkdk"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dldjdb" hidden="1">{#N/A,#N/A,TRUE,"INGENIERIA";#N/A,#N/A,TRUE,"COMPRAS";#N/A,#N/A,TRUE,"DIRECCION";#N/A,#N/A,TRUE,"RESUMEN"}</definedName>
    <definedName name="DOS" localSheetId="5" hidden="1">{"DETALLE_1996",#N/A,FALSE,"flujo";"DETALLE_1997",#N/A,FALSE,"flujo";"GASTOS_INCURRIDOS_1996",#N/A,FALSE,"flujo";"GASTOS_PROGRAMADOS_PARA_1997",#N/A,FALSE,"flujo";#N/A,#N/A,FALSE,"comparat";#N/A,#N/A,FALSE,"costos";#N/A,#N/A,FALSE,"proyctrol"}</definedName>
    <definedName name="DOS" localSheetId="0" hidden="1">{"DETALLE_1996",#N/A,FALSE,"flujo";"DETALLE_1997",#N/A,FALSE,"flujo";"GASTOS_INCURRIDOS_1996",#N/A,FALSE,"flujo";"GASTOS_PROGRAMADOS_PARA_1997",#N/A,FALSE,"flujo";#N/A,#N/A,FALSE,"comparat";#N/A,#N/A,FALSE,"costos";#N/A,#N/A,FALSE,"proyctrol"}</definedName>
    <definedName name="DOS" hidden="1">{"DETALLE_1996",#N/A,FALSE,"flujo";"DETALLE_1997",#N/A,FALSE,"flujo";"GASTOS_INCURRIDOS_1996",#N/A,FALSE,"flujo";"GASTOS_PROGRAMADOS_PARA_1997",#N/A,FALSE,"flujo";#N/A,#N/A,FALSE,"comparat";#N/A,#N/A,FALSE,"costos";#N/A,#N/A,FALSE,"proyctrol"}</definedName>
    <definedName name="dotch" localSheetId="5" hidden="1">{"desarrollo",#N/A,FALSE,"Cámara Camión";"resumen",#N/A,FALSE,"Cámara Camión";"eqprod",#N/A,FALSE,"Cámara Camión"}</definedName>
    <definedName name="dotch" localSheetId="0" hidden="1">{"desarrollo",#N/A,FALSE,"Cámara Camión";"resumen",#N/A,FALSE,"Cámara Camión";"eqprod",#N/A,FALSE,"Cámara Camión"}</definedName>
    <definedName name="dotch" hidden="1">{"desarrollo",#N/A,FALSE,"Cámara Camión";"resumen",#N/A,FALSE,"Cámara Camión";"eqprod",#N/A,FALSE,"Cámara Camión"}</definedName>
    <definedName name="dotch4" localSheetId="5" hidden="1">{"desarrollo",#N/A,FALSE,"Cámara Camión";"resumen",#N/A,FALSE,"Cámara Camión";"eqprod",#N/A,FALSE,"Cámara Camión"}</definedName>
    <definedName name="dotch4" localSheetId="0" hidden="1">{"desarrollo",#N/A,FALSE,"Cámara Camión";"resumen",#N/A,FALSE,"Cámara Camión";"eqprod",#N/A,FALSE,"Cámara Camión"}</definedName>
    <definedName name="dotch4" hidden="1">{"desarrollo",#N/A,FALSE,"Cámara Camión";"resumen",#N/A,FALSE,"Cámara Camión";"eqprod",#N/A,FALSE,"Cámara Camión"}</definedName>
    <definedName name="dqpoie" hidden="1">{"subs",#N/A,FALSE,"database ";"proportional",#N/A,FALSE,"database "}</definedName>
    <definedName name="ds" localSheetId="5" hidden="1">{#N/A,#N/A,FALSE,"masez (10)";#N/A,#N/A,FALSE,"masez (7)";#N/A,#N/A,FALSE,"masez (6)";#N/A,#N/A,FALSE,"masez (5)";#N/A,#N/A,FALSE,"masez (4)";#N/A,#N/A,FALSE,"masez (3)";#N/A,#N/A,FALSE,"masez (2)";#N/A,#N/A,FALSE,"GME";#N/A,#N/A,FALSE,"masez"}</definedName>
    <definedName name="ds" localSheetId="0" hidden="1">{#N/A,#N/A,FALSE,"masez (10)";#N/A,#N/A,FALSE,"masez (7)";#N/A,#N/A,FALSE,"masez (6)";#N/A,#N/A,FALSE,"masez (5)";#N/A,#N/A,FALSE,"masez (4)";#N/A,#N/A,FALSE,"masez (3)";#N/A,#N/A,FALSE,"masez (2)";#N/A,#N/A,FALSE,"GME";#N/A,#N/A,FALSE,"masez"}</definedName>
    <definedName name="ds" hidden="1">{#N/A,#N/A,FALSE,"masez (10)";#N/A,#N/A,FALSE,"masez (7)";#N/A,#N/A,FALSE,"masez (6)";#N/A,#N/A,FALSE,"masez (5)";#N/A,#N/A,FALSE,"masez (4)";#N/A,#N/A,FALSE,"masez (3)";#N/A,#N/A,FALSE,"masez (2)";#N/A,#N/A,FALSE,"GME";#N/A,#N/A,FALSE,"masez"}</definedName>
    <definedName name="dsc" localSheetId="5" hidden="1">{#N/A,#N/A,FALSE,"Costos_Elem_Hid";#N/A,#N/A,FALSE,"Costos_Elem_Hid";#N/A,#N/A,FALSE,"Costos_Elem_Hid"}</definedName>
    <definedName name="dsc" localSheetId="0" hidden="1">{#N/A,#N/A,FALSE,"Costos_Elem_Hid";#N/A,#N/A,FALSE,"Costos_Elem_Hid";#N/A,#N/A,FALSE,"Costos_Elem_Hid"}</definedName>
    <definedName name="dsc" hidden="1">{#N/A,#N/A,FALSE,"Costos_Elem_Hid";#N/A,#N/A,FALSE,"Costos_Elem_Hid";#N/A,#N/A,FALSE,"Costos_Elem_Hid"}</definedName>
    <definedName name="DSFDSFDS" localSheetId="5" hidden="1">{#N/A,#N/A,FALSE,"Total_OC015";#N/A,#N/A,FALSE,"ADMIN";#N/A,#N/A,FALSE,"PROCES";#N/A,#N/A,FALSE,"mecan";#N/A,#N/A,FALSE,"civil";#N/A,#N/A,FALSE,"CAÑER";#N/A,#N/A,FALSE,"ELEC";#N/A,#N/A,FALSE,"INSTR"}</definedName>
    <definedName name="DSFDSFDS" localSheetId="0" hidden="1">{#N/A,#N/A,FALSE,"Total_OC015";#N/A,#N/A,FALSE,"ADMIN";#N/A,#N/A,FALSE,"PROCES";#N/A,#N/A,FALSE,"mecan";#N/A,#N/A,FALSE,"civil";#N/A,#N/A,FALSE,"CAÑER";#N/A,#N/A,FALSE,"ELEC";#N/A,#N/A,FALSE,"INSTR"}</definedName>
    <definedName name="DSFDSFDS" hidden="1">{#N/A,#N/A,FALSE,"Total_OC015";#N/A,#N/A,FALSE,"ADMIN";#N/A,#N/A,FALSE,"PROCES";#N/A,#N/A,FALSE,"mecan";#N/A,#N/A,FALSE,"civil";#N/A,#N/A,FALSE,"CAÑER";#N/A,#N/A,FALSE,"ELEC";#N/A,#N/A,FALSE,"INSTR"}</definedName>
    <definedName name="dsfgdfg" localSheetId="5" hidden="1">{#N/A,#N/A,TRUE,"Est. de Fact.";#N/A,#N/A,TRUE,"Capitulo 19";#N/A,#N/A,TRUE,"Proyecto P855"}</definedName>
    <definedName name="dsfgdfg" localSheetId="0" hidden="1">{#N/A,#N/A,TRUE,"Est. de Fact.";#N/A,#N/A,TRUE,"Capitulo 19";#N/A,#N/A,TRUE,"Proyecto P855"}</definedName>
    <definedName name="dsfgdfg" hidden="1">{#N/A,#N/A,TRUE,"Est. de Fact.";#N/A,#N/A,TRUE,"Capitulo 19";#N/A,#N/A,TRUE,"Proyecto P855"}</definedName>
    <definedName name="dsfsdfdsf" hidden="1">{"CONCABL1.1",#N/A,FALSE,"1.1.1a1.1.3 ACSR";"AISL1.2",#N/A,FALSE,"1.1.1a1.1.3 ACSR";"torr1.1.3",#N/A,FALSE,"1.1.1a1.1.3 ACSR";"cm1.2",#N/A,FALSE,"1.2 ACSR";"cm2.2",#N/A,FALSE,"1.2 ACSR";#N/A,#N/A,FALSE,"1.3 ACSR";#N/A,#N/A,FALSE,"2.1.1A2.1.3 ACAR";"ac2.1",#N/A,FALSE,"1.2 ACAR";"ac2.2",#N/A,FALSE,"1.2 ACAR";#N/A,#N/A,FALSE,"2.3 ACAR"}</definedName>
    <definedName name="dssd" hidden="1">{#N/A,#N/A,TRUE,"INGENIERIA";#N/A,#N/A,TRUE,"COMPRAS";#N/A,#N/A,TRUE,"DIRECCION";#N/A,#N/A,TRUE,"RESUMEN"}</definedName>
    <definedName name="dssdsd" hidden="1">{#N/A,#N/A,TRUE,"1842CWN0"}</definedName>
    <definedName name="DSVDSFS" localSheetId="5" hidden="1">{#N/A,#N/A,FALSE,"Total_OC015";#N/A,#N/A,FALSE,"ADMIN";#N/A,#N/A,FALSE,"PROCES";#N/A,#N/A,FALSE,"mecan";#N/A,#N/A,FALSE,"civil";#N/A,#N/A,FALSE,"CAÑER";#N/A,#N/A,FALSE,"ELEC";#N/A,#N/A,FALSE,"INSTR"}</definedName>
    <definedName name="DSVDSFS" localSheetId="0" hidden="1">{#N/A,#N/A,FALSE,"Total_OC015";#N/A,#N/A,FALSE,"ADMIN";#N/A,#N/A,FALSE,"PROCES";#N/A,#N/A,FALSE,"mecan";#N/A,#N/A,FALSE,"civil";#N/A,#N/A,FALSE,"CAÑER";#N/A,#N/A,FALSE,"ELEC";#N/A,#N/A,FALSE,"INSTR"}</definedName>
    <definedName name="DSVDSFS" hidden="1">{#N/A,#N/A,FALSE,"Total_OC015";#N/A,#N/A,FALSE,"ADMIN";#N/A,#N/A,FALSE,"PROCES";#N/A,#N/A,FALSE,"mecan";#N/A,#N/A,FALSE,"civil";#N/A,#N/A,FALSE,"CAÑER";#N/A,#N/A,FALSE,"ELEC";#N/A,#N/A,FALSE,"INSTR"}</definedName>
    <definedName name="dvklsbn" hidden="1">{#N/A,#N/A,TRUE,"INGENIERIA";#N/A,#N/A,TRUE,"COMPRAS";#N/A,#N/A,TRUE,"DIRECCION";#N/A,#N/A,TRUE,"RESUMEN"}</definedName>
    <definedName name="dxsdw" hidden="1">{"sweden",#N/A,FALSE,"Sweden";"germany",#N/A,FALSE,"Germany";"portugal",#N/A,FALSE,"Portugal";"belgium",#N/A,FALSE,"Belgium";"japan",#N/A,FALSE,"Japan ";"italy",#N/A,FALSE,"Italy";"spain",#N/A,FALSE,"Spain";"korea",#N/A,FALSE,"Korea"}</definedName>
    <definedName name="e" hidden="1">{#N/A,#N/A,FALSE,"masez (10)";#N/A,#N/A,FALSE,"masez (7)";#N/A,#N/A,FALSE,"masez (6)";#N/A,#N/A,FALSE,"masez (5)";#N/A,#N/A,FALSE,"masez (4)";#N/A,#N/A,FALSE,"masez (3)";#N/A,#N/A,FALSE,"masez (2)";#N/A,#N/A,FALSE,"GME";#N/A,#N/A,FALSE,"masez"}</definedName>
    <definedName name="eco" localSheetId="5" hidden="1">{#N/A,#N/A,FALSE,"TEC-01";#N/A,#N/A,FALSE,"TEC - 02";#N/A,#N/A,FALSE,"TEC - 03";#N/A,#N/A,FALSE,"TEC - 04";#N/A,#N/A,FALSE,"TEC-07";#N/A,#N/A,FALSE,"TEC-08";#N/A,#N/A,FALSE,"TEC - 09A";#N/A,#N/A,FALSE,"TEC - 09B";#N/A,#N/A,FALSE,"TEC - 09C";#N/A,#N/A,FALSE,"TEC - 10";#N/A,#N/A,FALSE,"TEC-11"}</definedName>
    <definedName name="ECO"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3333a"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3333a"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3333a"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a"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a"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a"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b"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b"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b"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c"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c"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c"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d"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d"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COd"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ed" localSheetId="0" hidden="1">{"DETALLE_1996",#N/A,FALSE,"flujo";"DETALLE_1997",#N/A,FALSE,"flujo";"GASTOS_INCURRIDOS_1996",#N/A,FALSE,"flujo";"GASTOS_PROGRAMADOS_PARA_1997",#N/A,FALSE,"flujo";#N/A,#N/A,FALSE,"comparat";#N/A,#N/A,FALSE,"costos";#N/A,#N/A,FALSE,"proyctrol"}</definedName>
    <definedName name="ed" hidden="1">{"DETALLE_1996",#N/A,FALSE,"flujo";"DETALLE_1997",#N/A,FALSE,"flujo";"GASTOS_INCURRIDOS_1996",#N/A,FALSE,"flujo";"GASTOS_PROGRAMADOS_PARA_1997",#N/A,FALSE,"flujo";#N/A,#N/A,FALSE,"comparat";#N/A,#N/A,FALSE,"costos";#N/A,#N/A,FALSE,"proyctrol"}</definedName>
    <definedName name="edede" localSheetId="5" hidden="1">{"DETALLE_1996",#N/A,FALSE,"flujo";"DETALLE_1997",#N/A,FALSE,"flujo";"GASTOS_INCURRIDOS_1996",#N/A,FALSE,"flujo";"GASTOS_PROGRAMADOS_PARA_1997",#N/A,FALSE,"flujo";#N/A,#N/A,FALSE,"comparat";#N/A,#N/A,FALSE,"costos";#N/A,#N/A,FALSE,"proyctrol"}</definedName>
    <definedName name="edede" localSheetId="0" hidden="1">{"DETALLE_1996",#N/A,FALSE,"flujo";"DETALLE_1997",#N/A,FALSE,"flujo";"GASTOS_INCURRIDOS_1996",#N/A,FALSE,"flujo";"GASTOS_PROGRAMADOS_PARA_1997",#N/A,FALSE,"flujo";#N/A,#N/A,FALSE,"comparat";#N/A,#N/A,FALSE,"costos";#N/A,#N/A,FALSE,"proyctrol"}</definedName>
    <definedName name="edede" hidden="1">{"DETALLE_1996",#N/A,FALSE,"flujo";"DETALLE_1997",#N/A,FALSE,"flujo";"GASTOS_INCURRIDOS_1996",#N/A,FALSE,"flujo";"GASTOS_PROGRAMADOS_PARA_1997",#N/A,FALSE,"flujo";#N/A,#N/A,FALSE,"comparat";#N/A,#N/A,FALSE,"costos";#N/A,#N/A,FALSE,"proyctrol"}</definedName>
    <definedName name="ededed" localSheetId="5" hidden="1">{#N/A,#N/A,TRUE,"Est. de Fact.";#N/A,#N/A,TRUE,"Capitulo 19";#N/A,#N/A,TRUE,"Proyecto P855"}</definedName>
    <definedName name="ededed" localSheetId="0" hidden="1">{#N/A,#N/A,TRUE,"Est. de Fact.";#N/A,#N/A,TRUE,"Capitulo 19";#N/A,#N/A,TRUE,"Proyecto P855"}</definedName>
    <definedName name="ededed" hidden="1">{#N/A,#N/A,TRUE,"Est. de Fact.";#N/A,#N/A,TRUE,"Capitulo 19";#N/A,#N/A,TRUE,"Proyecto P855"}</definedName>
    <definedName name="edfcrf" hidden="1">{#N/A,#N/A,TRUE,"Est. de Fact.";#N/A,#N/A,TRUE,"Capitulo 19";#N/A,#N/A,TRUE,"Proyecto P855"}</definedName>
    <definedName name="edr" localSheetId="5" hidden="1">{"DETALLE_1996",#N/A,FALSE,"flujo";"DETALLE_1997",#N/A,FALSE,"flujo";"GASTOS_INCURRIDOS_1996",#N/A,FALSE,"flujo";"GASTOS_PROGRAMADOS_PARA_1997",#N/A,FALSE,"flujo";#N/A,#N/A,FALSE,"comparat";#N/A,#N/A,FALSE,"costos";#N/A,#N/A,FALSE,"proyctrol"}</definedName>
    <definedName name="edr" localSheetId="0" hidden="1">{"DETALLE_1996",#N/A,FALSE,"flujo";"DETALLE_1997",#N/A,FALSE,"flujo";"GASTOS_INCURRIDOS_1996",#N/A,FALSE,"flujo";"GASTOS_PROGRAMADOS_PARA_1997",#N/A,FALSE,"flujo";#N/A,#N/A,FALSE,"comparat";#N/A,#N/A,FALSE,"costos";#N/A,#N/A,FALSE,"proyctrol"}</definedName>
    <definedName name="edr" hidden="1">{"DETALLE_1996",#N/A,FALSE,"flujo";"DETALLE_1997",#N/A,FALSE,"flujo";"GASTOS_INCURRIDOS_1996",#N/A,FALSE,"flujo";"GASTOS_PROGRAMADOS_PARA_1997",#N/A,FALSE,"flujo";#N/A,#N/A,FALSE,"comparat";#N/A,#N/A,FALSE,"costos";#N/A,#N/A,FALSE,"proyctrol"}</definedName>
    <definedName name="edrd" localSheetId="0" hidden="1">{"MO(BASE)",#N/A,FALSE,"MO(BASE)";"MO(BASE)1",#N/A,FALSE,"MO(BASE)";"MO(BASE)2",#N/A,FALSE,"MO(BASE)"}</definedName>
    <definedName name="edrd" hidden="1">{"MO(BASE)",#N/A,FALSE,"MO(BASE)";"MO(BASE)1",#N/A,FALSE,"MO(BASE)";"MO(BASE)2",#N/A,FALSE,"MO(BASE)"}</definedName>
    <definedName name="EE" localSheetId="5" hidden="1">{"Sin detalle",#N/A,FALSE,"Flujo (redondeado)";"Detallado",#N/A,FALSE,"Flujo (redondeado)"}</definedName>
    <definedName name="ee" localSheetId="0" hidden="1">{"Graf_Carga Trab",#N/A,FALSE,"Grafi_Carga Trab";"Graf_Venta Flujo",#N/A,FALSE,"Grafi_Carga Trab"}</definedName>
    <definedName name="ee" hidden="1">{"Graf_Carga Trab",#N/A,FALSE,"Grafi_Carga Trab";"Graf_Venta Flujo",#N/A,FALSE,"Grafi_Carga Trab"}</definedName>
    <definedName name="eea" localSheetId="5" hidden="1">{#N/A,#N/A,FALSE,"masez (10)";#N/A,#N/A,FALSE,"masez (7)";#N/A,#N/A,FALSE,"masez (6)";#N/A,#N/A,FALSE,"masez (5)";#N/A,#N/A,FALSE,"masez (4)";#N/A,#N/A,FALSE,"masez (3)";#N/A,#N/A,FALSE,"masez (2)";#N/A,#N/A,FALSE,"GME";#N/A,#N/A,FALSE,"masez"}</definedName>
    <definedName name="eea" localSheetId="0" hidden="1">{#N/A,#N/A,FALSE,"masez (10)";#N/A,#N/A,FALSE,"masez (7)";#N/A,#N/A,FALSE,"masez (6)";#N/A,#N/A,FALSE,"masez (5)";#N/A,#N/A,FALSE,"masez (4)";#N/A,#N/A,FALSE,"masez (3)";#N/A,#N/A,FALSE,"masez (2)";#N/A,#N/A,FALSE,"GME";#N/A,#N/A,FALSE,"masez"}</definedName>
    <definedName name="eea" hidden="1">{#N/A,#N/A,FALSE,"masez (10)";#N/A,#N/A,FALSE,"masez (7)";#N/A,#N/A,FALSE,"masez (6)";#N/A,#N/A,FALSE,"masez (5)";#N/A,#N/A,FALSE,"masez (4)";#N/A,#N/A,FALSE,"masez (3)";#N/A,#N/A,FALSE,"masez (2)";#N/A,#N/A,FALSE,"GME";#N/A,#N/A,FALSE,"masez"}</definedName>
    <definedName name="eee" localSheetId="5" hidden="1">{#N/A,#N/A,FALSE,"masez (10)";#N/A,#N/A,FALSE,"masez (7)";#N/A,#N/A,FALSE,"masez (6)";#N/A,#N/A,FALSE,"masez (5)";#N/A,#N/A,FALSE,"masez (4)";#N/A,#N/A,FALSE,"masez (3)";#N/A,#N/A,FALSE,"masez (2)";#N/A,#N/A,FALSE,"GME";#N/A,#N/A,FALSE,"masez"}</definedName>
    <definedName name="eee" localSheetId="0" hidden="1">{#N/A,#N/A,FALSE,"masez (10)";#N/A,#N/A,FALSE,"masez (7)";#N/A,#N/A,FALSE,"masez (6)";#N/A,#N/A,FALSE,"masez (5)";#N/A,#N/A,FALSE,"masez (4)";#N/A,#N/A,FALSE,"masez (3)";#N/A,#N/A,FALSE,"masez (2)";#N/A,#N/A,FALSE,"GME";#N/A,#N/A,FALSE,"masez"}</definedName>
    <definedName name="eee" hidden="1">{#N/A,#N/A,FALSE,"masez (10)";#N/A,#N/A,FALSE,"masez (7)";#N/A,#N/A,FALSE,"masez (6)";#N/A,#N/A,FALSE,"masez (5)";#N/A,#N/A,FALSE,"masez (4)";#N/A,#N/A,FALSE,"masez (3)";#N/A,#N/A,FALSE,"masez (2)";#N/A,#N/A,FALSE,"GME";#N/A,#N/A,FALSE,"masez"}</definedName>
    <definedName name="eeee" localSheetId="5" hidden="1">{#N/A,#N/A,FALSE,"masez (10)";#N/A,#N/A,FALSE,"masez (7)";#N/A,#N/A,FALSE,"masez (6)";#N/A,#N/A,FALSE,"masez (5)";#N/A,#N/A,FALSE,"masez (4)";#N/A,#N/A,FALSE,"masez (3)";#N/A,#N/A,FALSE,"masez (2)";#N/A,#N/A,FALSE,"GME";#N/A,#N/A,FALSE,"masez"}</definedName>
    <definedName name="eeee" localSheetId="0" hidden="1">{#N/A,#N/A,FALSE,"masez (10)";#N/A,#N/A,FALSE,"masez (7)";#N/A,#N/A,FALSE,"masez (6)";#N/A,#N/A,FALSE,"masez (5)";#N/A,#N/A,FALSE,"masez (4)";#N/A,#N/A,FALSE,"masez (3)";#N/A,#N/A,FALSE,"masez (2)";#N/A,#N/A,FALSE,"GME";#N/A,#N/A,FALSE,"masez"}</definedName>
    <definedName name="eeee" hidden="1">{#N/A,#N/A,FALSE,"masez (10)";#N/A,#N/A,FALSE,"masez (7)";#N/A,#N/A,FALSE,"masez (6)";#N/A,#N/A,FALSE,"masez (5)";#N/A,#N/A,FALSE,"masez (4)";#N/A,#N/A,FALSE,"masez (3)";#N/A,#N/A,FALSE,"masez (2)";#N/A,#N/A,FALSE,"GME";#N/A,#N/A,FALSE,"masez"}</definedName>
    <definedName name="eeeee" hidden="1">{#N/A,#N/A,FALSE,"masez (10)";#N/A,#N/A,FALSE,"masez (7)";#N/A,#N/A,FALSE,"masez (6)";#N/A,#N/A,FALSE,"masez (5)";#N/A,#N/A,FALSE,"masez (4)";#N/A,#N/A,FALSE,"masez (3)";#N/A,#N/A,FALSE,"masez (2)";#N/A,#N/A,FALSE,"GME";#N/A,#N/A,FALSE,"masez"}</definedName>
    <definedName name="ees" localSheetId="5" hidden="1">{#N/A,#N/A,FALSE,"masez (10)";#N/A,#N/A,FALSE,"masez (7)";#N/A,#N/A,FALSE,"masez (6)";#N/A,#N/A,FALSE,"masez (5)";#N/A,#N/A,FALSE,"masez (4)";#N/A,#N/A,FALSE,"masez (3)";#N/A,#N/A,FALSE,"masez (2)";#N/A,#N/A,FALSE,"GME";#N/A,#N/A,FALSE,"masez"}</definedName>
    <definedName name="ees" localSheetId="0" hidden="1">{#N/A,#N/A,FALSE,"masez (10)";#N/A,#N/A,FALSE,"masez (7)";#N/A,#N/A,FALSE,"masez (6)";#N/A,#N/A,FALSE,"masez (5)";#N/A,#N/A,FALSE,"masez (4)";#N/A,#N/A,FALSE,"masez (3)";#N/A,#N/A,FALSE,"masez (2)";#N/A,#N/A,FALSE,"GME";#N/A,#N/A,FALSE,"masez"}</definedName>
    <definedName name="ees" hidden="1">{#N/A,#N/A,FALSE,"masez (10)";#N/A,#N/A,FALSE,"masez (7)";#N/A,#N/A,FALSE,"masez (6)";#N/A,#N/A,FALSE,"masez (5)";#N/A,#N/A,FALSE,"masez (4)";#N/A,#N/A,FALSE,"masez (3)";#N/A,#N/A,FALSE,"masez (2)";#N/A,#N/A,FALSE,"GME";#N/A,#N/A,FALSE,"masez"}</definedName>
    <definedName name="efwerf" localSheetId="5" hidden="1">{#N/A,#N/A,FALSE,"Graficos"}</definedName>
    <definedName name="efwerf" localSheetId="0" hidden="1">{#N/A,#N/A,FALSE,"Graficos"}</definedName>
    <definedName name="efwerf" hidden="1">{#N/A,#N/A,FALSE,"Graficos"}</definedName>
    <definedName name="efy" localSheetId="5" hidden="1">{"DETALLE_1996",#N/A,FALSE,"flujo";"DETALLE_1997",#N/A,FALSE,"flujo";"GASTOS_INCURRIDOS_1996",#N/A,FALSE,"flujo";"GASTOS_PROGRAMADOS_PARA_1997",#N/A,FALSE,"flujo";#N/A,#N/A,FALSE,"comparat";#N/A,#N/A,FALSE,"costos";#N/A,#N/A,FALSE,"proyctrol"}</definedName>
    <definedName name="efy" localSheetId="0" hidden="1">{"DETALLE_1996",#N/A,FALSE,"flujo";"DETALLE_1997",#N/A,FALSE,"flujo";"GASTOS_INCURRIDOS_1996",#N/A,FALSE,"flujo";"GASTOS_PROGRAMADOS_PARA_1997",#N/A,FALSE,"flujo";#N/A,#N/A,FALSE,"comparat";#N/A,#N/A,FALSE,"costos";#N/A,#N/A,FALSE,"proyctrol"}</definedName>
    <definedName name="efy" hidden="1">{"DETALLE_1996",#N/A,FALSE,"flujo";"DETALLE_1997",#N/A,FALSE,"flujo";"GASTOS_INCURRIDOS_1996",#N/A,FALSE,"flujo";"GASTOS_PROGRAMADOS_PARA_1997",#N/A,FALSE,"flujo";#N/A,#N/A,FALSE,"comparat";#N/A,#N/A,FALSE,"costos";#N/A,#N/A,FALSE,"proyctrol"}</definedName>
    <definedName name="ekc" hidden="1">{#N/A,#N/A,TRUE,"INGENIERIA";#N/A,#N/A,TRUE,"COMPRAS";#N/A,#N/A,TRUE,"DIRECCION";#N/A,#N/A,TRUE,"RESUMEN"}</definedName>
    <definedName name="EMPRESA_1">#REF!</definedName>
    <definedName name="EMPRESA_2">#REF!</definedName>
    <definedName name="EMPRESA_3">#REF!</definedName>
    <definedName name="EMPRESA_4">#REF!</definedName>
    <definedName name="EMPRESA_5">#REF!</definedName>
    <definedName name="EN" localSheetId="5" hidden="1">{#N/A,#N/A,FALSE,"DET-CAMB.";#N/A,#N/A,FALSE,"PRESUP.";#N/A,#N/A,FALSE,"RESUMEN";#N/A,#N/A,FALSE,"CT";#N/A,#N/A,FALSE,"PD";#N/A,#N/A,FALSE,"PR"}</definedName>
    <definedName name="EN" localSheetId="0" hidden="1">{#N/A,#N/A,FALSE,"DET-CAMB.";#N/A,#N/A,FALSE,"PRESUP.";#N/A,#N/A,FALSE,"RESUMEN";#N/A,#N/A,FALSE,"CT";#N/A,#N/A,FALSE,"PD";#N/A,#N/A,FALSE,"PR"}</definedName>
    <definedName name="EN" hidden="1">{#N/A,#N/A,FALSE,"DET-CAMB.";#N/A,#N/A,FALSE,"PRESUP.";#N/A,#N/A,FALSE,"RESUMEN";#N/A,#N/A,FALSE,"CT";#N/A,#N/A,FALSE,"PD";#N/A,#N/A,FALSE,"PR"}</definedName>
    <definedName name="eq" localSheetId="5" hidden="1">{#N/A,#N/A,FALSE,"minas";#N/A,#N/A,FALSE,"Total_OC015";#N/A,#N/A,FALSE,"ADMIN";#N/A,#N/A,FALSE,"PROCES";#N/A,#N/A,FALSE,"civil";#N/A,#N/A,FALSE,"CAÑER";#N/A,#N/A,FALSE,"ELEC";#N/A,#N/A,FALSE,"INSTR";#N/A,#N/A,FALSE,"PDS";#N/A,#N/A,FALSE,"mecan"}</definedName>
    <definedName name="eq" localSheetId="0" hidden="1">{#N/A,#N/A,FALSE,"minas";#N/A,#N/A,FALSE,"Total_OC015";#N/A,#N/A,FALSE,"ADMIN";#N/A,#N/A,FALSE,"PROCES";#N/A,#N/A,FALSE,"civil";#N/A,#N/A,FALSE,"CAÑER";#N/A,#N/A,FALSE,"ELEC";#N/A,#N/A,FALSE,"INSTR";#N/A,#N/A,FALSE,"PDS";#N/A,#N/A,FALSE,"mecan"}</definedName>
    <definedName name="eq" hidden="1">{#N/A,#N/A,FALSE,"minas";#N/A,#N/A,FALSE,"Total_OC015";#N/A,#N/A,FALSE,"ADMIN";#N/A,#N/A,FALSE,"PROCES";#N/A,#N/A,FALSE,"civil";#N/A,#N/A,FALSE,"CAÑER";#N/A,#N/A,FALSE,"ELEC";#N/A,#N/A,FALSE,"INSTR";#N/A,#N/A,FALSE,"PDS";#N/A,#N/A,FALSE,"mecan"}</definedName>
    <definedName name="equ" localSheetId="5" hidden="1">{#N/A,#N/A,TRUE,"Est. de Fact.";#N/A,#N/A,TRUE,"Capitulo 19";#N/A,#N/A,TRUE,"Proyecto P855"}</definedName>
    <definedName name="equ" localSheetId="0" hidden="1">{#N/A,#N/A,TRUE,"Est. de Fact.";#N/A,#N/A,TRUE,"Capitulo 19";#N/A,#N/A,TRUE,"Proyecto P855"}</definedName>
    <definedName name="equ" hidden="1">{#N/A,#N/A,TRUE,"Est. de Fact.";#N/A,#N/A,TRUE,"Capitulo 19";#N/A,#N/A,TRUE,"Proyecto P855"}</definedName>
    <definedName name="equi" localSheetId="5" hidden="1">{#N/A,#N/A,FALSE,"Total_OC015";#N/A,#N/A,FALSE,"ADMIN";#N/A,#N/A,FALSE,"PROCES";#N/A,#N/A,FALSE,"mecan";#N/A,#N/A,FALSE,"civil";#N/A,#N/A,FALSE,"CAÑER";#N/A,#N/A,FALSE,"ELEC";#N/A,#N/A,FALSE,"INSTR"}</definedName>
    <definedName name="equi" localSheetId="0" hidden="1">{#N/A,#N/A,FALSE,"Total_OC015";#N/A,#N/A,FALSE,"ADMIN";#N/A,#N/A,FALSE,"PROCES";#N/A,#N/A,FALSE,"mecan";#N/A,#N/A,FALSE,"civil";#N/A,#N/A,FALSE,"CAÑER";#N/A,#N/A,FALSE,"ELEC";#N/A,#N/A,FALSE,"INSTR"}</definedName>
    <definedName name="equi" hidden="1">{#N/A,#N/A,FALSE,"Total_OC015";#N/A,#N/A,FALSE,"ADMIN";#N/A,#N/A,FALSE,"PROCES";#N/A,#N/A,FALSE,"mecan";#N/A,#N/A,FALSE,"civil";#N/A,#N/A,FALSE,"CAÑER";#N/A,#N/A,FALSE,"ELEC";#N/A,#N/A,FALSE,"INSTR"}</definedName>
    <definedName name="equip2" localSheetId="0" hidden="1">{"MO(BASE)",#N/A,FALSE,"MO(BASE)";"MO(BASE)1",#N/A,FALSE,"MO(BASE)";"MO(BASE)2",#N/A,FALSE,"MO(BASE)"}</definedName>
    <definedName name="equip2" hidden="1">{"MO(BASE)",#N/A,FALSE,"MO(BASE)";"MO(BASE)1",#N/A,FALSE,"MO(BASE)";"MO(BASE)2",#N/A,FALSE,"MO(BASE)"}</definedName>
    <definedName name="equipos" hidden="1">{#N/A,#N/A,FALSE,"Total_OC015";#N/A,#N/A,FALSE,"ADMIN";#N/A,#N/A,FALSE,"PROCES";#N/A,#N/A,FALSE,"mecan";#N/A,#N/A,FALSE,"civil";#N/A,#N/A,FALSE,"CAÑER";#N/A,#N/A,FALSE,"ELEC";#N/A,#N/A,FALSE,"INSTR"}</definedName>
    <definedName name="equu" localSheetId="5" hidden="1">{#N/A,#N/A,FALSE,"minas";#N/A,#N/A,FALSE,"Total_OC015";#N/A,#N/A,FALSE,"ADMIN";#N/A,#N/A,FALSE,"PROCES";#N/A,#N/A,FALSE,"civil";#N/A,#N/A,FALSE,"CAÑER";#N/A,#N/A,FALSE,"ELEC";#N/A,#N/A,FALSE,"INSTR";#N/A,#N/A,FALSE,"PDS";#N/A,#N/A,FALSE,"mecan"}</definedName>
    <definedName name="equu" localSheetId="0" hidden="1">{#N/A,#N/A,FALSE,"minas";#N/A,#N/A,FALSE,"Total_OC015";#N/A,#N/A,FALSE,"ADMIN";#N/A,#N/A,FALSE,"PROCES";#N/A,#N/A,FALSE,"civil";#N/A,#N/A,FALSE,"CAÑER";#N/A,#N/A,FALSE,"ELEC";#N/A,#N/A,FALSE,"INSTR";#N/A,#N/A,FALSE,"PDS";#N/A,#N/A,FALSE,"mecan"}</definedName>
    <definedName name="equu" hidden="1">{#N/A,#N/A,FALSE,"minas";#N/A,#N/A,FALSE,"Total_OC015";#N/A,#N/A,FALSE,"ADMIN";#N/A,#N/A,FALSE,"PROCES";#N/A,#N/A,FALSE,"civil";#N/A,#N/A,FALSE,"CAÑER";#N/A,#N/A,FALSE,"ELEC";#N/A,#N/A,FALSE,"INSTR";#N/A,#N/A,FALSE,"PDS";#N/A,#N/A,FALSE,"mecan"}</definedName>
    <definedName name="er" localSheetId="5" hidden="1">{#N/A,#N/A,FALSE,"masez (10)";#N/A,#N/A,FALSE,"masez (7)";#N/A,#N/A,FALSE,"masez (6)";#N/A,#N/A,FALSE,"masez (5)";#N/A,#N/A,FALSE,"masez (4)";#N/A,#N/A,FALSE,"masez (3)";#N/A,#N/A,FALSE,"masez (2)";#N/A,#N/A,FALSE,"GME";#N/A,#N/A,FALSE,"masez"}</definedName>
    <definedName name="er" localSheetId="0" hidden="1">{#N/A,#N/A,FALSE,"masez (10)";#N/A,#N/A,FALSE,"masez (7)";#N/A,#N/A,FALSE,"masez (6)";#N/A,#N/A,FALSE,"masez (5)";#N/A,#N/A,FALSE,"masez (4)";#N/A,#N/A,FALSE,"masez (3)";#N/A,#N/A,FALSE,"masez (2)";#N/A,#N/A,FALSE,"GME";#N/A,#N/A,FALSE,"masez"}</definedName>
    <definedName name="er" hidden="1">{#N/A,#N/A,FALSE,"masez (10)";#N/A,#N/A,FALSE,"masez (7)";#N/A,#N/A,FALSE,"masez (6)";#N/A,#N/A,FALSE,"masez (5)";#N/A,#N/A,FALSE,"masez (4)";#N/A,#N/A,FALSE,"masez (3)";#N/A,#N/A,FALSE,"masez (2)";#N/A,#N/A,FALSE,"GME";#N/A,#N/A,FALSE,"masez"}</definedName>
    <definedName name="erd" localSheetId="5" hidden="1">{#N/A,#N/A,FALSE,"IC_Global";#N/A,#N/A,FALSE,"IC_Global (98-f)";#N/A,#N/A,FALSE,"Inc";#N/A,#N/A,FALSE,"CAMBIOS (2)";#N/A,#N/A,FALSE,"EXPL Inc.";#N/A,#N/A,FALSE,"HITOS98";#N/A,#N/A,FALSE,"CURVA ""S"" GLOBAL ";#N/A,#N/A,FALSE,"CURVA ""S"" 1998 "}</definedName>
    <definedName name="erd" localSheetId="0" hidden="1">{#N/A,#N/A,FALSE,"IC_Global";#N/A,#N/A,FALSE,"IC_Global (98-f)";#N/A,#N/A,FALSE,"Inc";#N/A,#N/A,FALSE,"CAMBIOS (2)";#N/A,#N/A,FALSE,"EXPL Inc.";#N/A,#N/A,FALSE,"HITOS98";#N/A,#N/A,FALSE,"CURVA ""S"" GLOBAL ";#N/A,#N/A,FALSE,"CURVA ""S"" 1998 "}</definedName>
    <definedName name="erd" hidden="1">{#N/A,#N/A,FALSE,"IC_Global";#N/A,#N/A,FALSE,"IC_Global (98-f)";#N/A,#N/A,FALSE,"Inc";#N/A,#N/A,FALSE,"CAMBIOS (2)";#N/A,#N/A,FALSE,"EXPL Inc.";#N/A,#N/A,FALSE,"HITOS98";#N/A,#N/A,FALSE,"CURVA ""S"" GLOBAL ";#N/A,#N/A,FALSE,"CURVA ""S"" 1998 "}</definedName>
    <definedName name="erdd" localSheetId="0" hidden="1">{#N/A,#N/A,FALSE,"masez (10)";#N/A,#N/A,FALSE,"masez (7)";#N/A,#N/A,FALSE,"masez (6)";#N/A,#N/A,FALSE,"masez (5)";#N/A,#N/A,FALSE,"masez (4)";#N/A,#N/A,FALSE,"masez (3)";#N/A,#N/A,FALSE,"masez (2)";#N/A,#N/A,FALSE,"GME";#N/A,#N/A,FALSE,"masez"}</definedName>
    <definedName name="erdd" hidden="1">{#N/A,#N/A,FALSE,"masez (10)";#N/A,#N/A,FALSE,"masez (7)";#N/A,#N/A,FALSE,"masez (6)";#N/A,#N/A,FALSE,"masez (5)";#N/A,#N/A,FALSE,"masez (4)";#N/A,#N/A,FALSE,"masez (3)";#N/A,#N/A,FALSE,"masez (2)";#N/A,#N/A,FALSE,"GME";#N/A,#N/A,FALSE,"masez"}</definedName>
    <definedName name="ere" hidden="1">{"CONCABL1.1",#N/A,FALSE,"1.1.1a1.1.3 ACSR";"AISL1.2",#N/A,FALSE,"1.1.1a1.1.3 ACSR";"torr1.1.3",#N/A,FALSE,"1.1.1a1.1.3 ACSR";"cm1.2",#N/A,FALSE,"1.2 ACSR";"cm2.2",#N/A,FALSE,"1.2 ACSR";#N/A,#N/A,FALSE,"1.3 ACSR";#N/A,#N/A,FALSE,"2.1.1A2.1.3 ACAR";"ac2.1",#N/A,FALSE,"1.2 ACAR";"ac2.2",#N/A,FALSE,"1.2 ACAR";#N/A,#N/A,FALSE,"2.3 ACAR"}</definedName>
    <definedName name="erfd" localSheetId="0" hidden="1">{"MO(BASE)",#N/A,FALSE,"MO(BASE)";"MO(BASE)1",#N/A,FALSE,"MO(BASE)";"MO(BASE)2",#N/A,FALSE,"MO(BASE)"}</definedName>
    <definedName name="erfd" hidden="1">{"MO(BASE)",#N/A,FALSE,"MO(BASE)";"MO(BASE)1",#N/A,FALSE,"MO(BASE)";"MO(BASE)2",#N/A,FALSE,"MO(BASE)"}</definedName>
    <definedName name="ergerg" localSheetId="5" hidden="1">{#N/A,#N/A,FALSE,"minas";#N/A,#N/A,FALSE,"Total_OC015";#N/A,#N/A,FALSE,"ADMIN";#N/A,#N/A,FALSE,"PROCES";#N/A,#N/A,FALSE,"civil";#N/A,#N/A,FALSE,"CAÑER";#N/A,#N/A,FALSE,"ELEC";#N/A,#N/A,FALSE,"INSTR";#N/A,#N/A,FALSE,"PDS";#N/A,#N/A,FALSE,"mecan"}</definedName>
    <definedName name="ergerg" localSheetId="0" hidden="1">{#N/A,#N/A,FALSE,"minas";#N/A,#N/A,FALSE,"Total_OC015";#N/A,#N/A,FALSE,"ADMIN";#N/A,#N/A,FALSE,"PROCES";#N/A,#N/A,FALSE,"civil";#N/A,#N/A,FALSE,"CAÑER";#N/A,#N/A,FALSE,"ELEC";#N/A,#N/A,FALSE,"INSTR";#N/A,#N/A,FALSE,"PDS";#N/A,#N/A,FALSE,"mecan"}</definedName>
    <definedName name="ergerg" hidden="1">{#N/A,#N/A,FALSE,"minas";#N/A,#N/A,FALSE,"Total_OC015";#N/A,#N/A,FALSE,"ADMIN";#N/A,#N/A,FALSE,"PROCES";#N/A,#N/A,FALSE,"civil";#N/A,#N/A,FALSE,"CAÑER";#N/A,#N/A,FALSE,"ELEC";#N/A,#N/A,FALSE,"INSTR";#N/A,#N/A,FALSE,"PDS";#N/A,#N/A,FALSE,"mecan"}</definedName>
    <definedName name="erqerq" hidden="1">{"Tariff Comparison",#N/A,FALSE,"Benchmarking";"Tariff Comparison 2",#N/A,FALSE,"Benchmarking";"Tariff Comparison 3",#N/A,FALSE,"Benchmarking"}</definedName>
    <definedName name="erqw"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ertert" hidden="1">{#N/A,#N/A,TRUE,"1842CWN0"}</definedName>
    <definedName name="erterter"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ertte" localSheetId="5" hidden="1">{"DETALLE_1996",#N/A,FALSE,"flujo";"DETALLE_1997",#N/A,FALSE,"flujo";"GASTOS_INCURRIDOS_1996",#N/A,FALSE,"flujo";"GASTOS_PROGRAMADOS_PARA_1997",#N/A,FALSE,"flujo";#N/A,#N/A,FALSE,"comparat";#N/A,#N/A,FALSE,"costos";#N/A,#N/A,FALSE,"proyctrol"}</definedName>
    <definedName name="ertte" localSheetId="0" hidden="1">{"DETALLE_1996",#N/A,FALSE,"flujo";"DETALLE_1997",#N/A,FALSE,"flujo";"GASTOS_INCURRIDOS_1996",#N/A,FALSE,"flujo";"GASTOS_PROGRAMADOS_PARA_1997",#N/A,FALSE,"flujo";#N/A,#N/A,FALSE,"comparat";#N/A,#N/A,FALSE,"costos";#N/A,#N/A,FALSE,"proyctrol"}</definedName>
    <definedName name="ertte" hidden="1">{"DETALLE_1996",#N/A,FALSE,"flujo";"DETALLE_1997",#N/A,FALSE,"flujo";"GASTOS_INCURRIDOS_1996",#N/A,FALSE,"flujo";"GASTOS_PROGRAMADOS_PARA_1997",#N/A,FALSE,"flujo";#N/A,#N/A,FALSE,"comparat";#N/A,#N/A,FALSE,"costos";#N/A,#N/A,FALSE,"proyctrol"}</definedName>
    <definedName name="ESD" hidden="1">#REF!</definedName>
    <definedName name="ESPECIAL">#REF!</definedName>
    <definedName name="ESPECIALIDAD">#REF!</definedName>
    <definedName name="ESPECIALIDADES">#REF!</definedName>
    <definedName name="ESPESSAMENTO" hidden="1">{#N/A,#N/A,FALSE,"GERAL";#N/A,#N/A,FALSE,"012-96";#N/A,#N/A,FALSE,"018-96";#N/A,#N/A,FALSE,"027-96";#N/A,#N/A,FALSE,"059-96";#N/A,#N/A,FALSE,"076-96";#N/A,#N/A,FALSE,"019-97";#N/A,#N/A,FALSE,"021-97";#N/A,#N/A,FALSE,"022-97";#N/A,#N/A,FALSE,"028-97"}</definedName>
    <definedName name="etp" localSheetId="5" hidden="1">{#N/A,#N/A,FALSE,"TEC-01";#N/A,#N/A,FALSE,"TEC - 02";#N/A,#N/A,FALSE,"TEC - 03";#N/A,#N/A,FALSE,"TEC - 04";#N/A,#N/A,FALSE,"TEC-07";#N/A,#N/A,FALSE,"TEC-08";#N/A,#N/A,FALSE,"TEC - 09A";#N/A,#N/A,FALSE,"TEC - 09B";#N/A,#N/A,FALSE,"TEC - 09C";#N/A,#N/A,FALSE,"TEC - 10";#N/A,#N/A,FALSE,"TEC-11"}</definedName>
    <definedName name="etp" localSheetId="0" hidden="1">{#N/A,#N/A,FALSE,"TEC-01";#N/A,#N/A,FALSE,"TEC - 02";#N/A,#N/A,FALSE,"TEC - 03";#N/A,#N/A,FALSE,"TEC - 04";#N/A,#N/A,FALSE,"TEC-07";#N/A,#N/A,FALSE,"TEC-08";#N/A,#N/A,FALSE,"TEC - 09A";#N/A,#N/A,FALSE,"TEC - 09B";#N/A,#N/A,FALSE,"TEC - 09C";#N/A,#N/A,FALSE,"TEC - 10";#N/A,#N/A,FALSE,"TEC-11"}</definedName>
    <definedName name="etp" hidden="1">{#N/A,#N/A,FALSE,"TEC-01";#N/A,#N/A,FALSE,"TEC - 02";#N/A,#N/A,FALSE,"TEC - 03";#N/A,#N/A,FALSE,"TEC - 04";#N/A,#N/A,FALSE,"TEC-07";#N/A,#N/A,FALSE,"TEC-08";#N/A,#N/A,FALSE,"TEC - 09A";#N/A,#N/A,FALSE,"TEC - 09B";#N/A,#N/A,FALSE,"TEC - 09C";#N/A,#N/A,FALSE,"TEC - 10";#N/A,#N/A,FALSE,"TEC-11"}</definedName>
    <definedName name="ev.Calculation" hidden="1">-4135</definedName>
    <definedName name="ev.Initialized" hidden="1">FALSE</definedName>
    <definedName name="ewew" localSheetId="5" hidden="1">{#N/A,#N/A,FALSE,"Total_OC015";#N/A,#N/A,FALSE,"ADMIN";#N/A,#N/A,FALSE,"PROCES";#N/A,#N/A,FALSE,"mecan";#N/A,#N/A,FALSE,"civil";#N/A,#N/A,FALSE,"CAÑER";#N/A,#N/A,FALSE,"ELEC";#N/A,#N/A,FALSE,"INSTR"}</definedName>
    <definedName name="ewew" localSheetId="0" hidden="1">{#N/A,#N/A,FALSE,"Total_OC015";#N/A,#N/A,FALSE,"ADMIN";#N/A,#N/A,FALSE,"PROCES";#N/A,#N/A,FALSE,"mecan";#N/A,#N/A,FALSE,"civil";#N/A,#N/A,FALSE,"CAÑER";#N/A,#N/A,FALSE,"ELEC";#N/A,#N/A,FALSE,"INSTR"}</definedName>
    <definedName name="ewew" hidden="1">{#N/A,#N/A,FALSE,"Total_OC015";#N/A,#N/A,FALSE,"ADMIN";#N/A,#N/A,FALSE,"PROCES";#N/A,#N/A,FALSE,"mecan";#N/A,#N/A,FALSE,"civil";#N/A,#N/A,FALSE,"CAÑER";#N/A,#N/A,FALSE,"ELEC";#N/A,#N/A,FALSE,"INSTR"}</definedName>
    <definedName name="EXPFIS" localSheetId="5" hidden="1">{"DETALLE_1996",#N/A,FALSE,"flujo";"DETALLE_1997",#N/A,FALSE,"flujo";"GASTOS_INCURRIDOS_1996",#N/A,FALSE,"flujo";"GASTOS_PROGRAMADOS_PARA_1997",#N/A,FALSE,"flujo";#N/A,#N/A,FALSE,"comparat";#N/A,#N/A,FALSE,"costos";#N/A,#N/A,FALSE,"proyctrol"}</definedName>
    <definedName name="EXPFIS" localSheetId="0" hidden="1">{"DETALLE_1996",#N/A,FALSE,"flujo";"DETALLE_1997",#N/A,FALSE,"flujo";"GASTOS_INCURRIDOS_1996",#N/A,FALSE,"flujo";"GASTOS_PROGRAMADOS_PARA_1997",#N/A,FALSE,"flujo";#N/A,#N/A,FALSE,"comparat";#N/A,#N/A,FALSE,"costos";#N/A,#N/A,FALSE,"proyctrol"}</definedName>
    <definedName name="EXPFIS" hidden="1">{"DETALLE_1996",#N/A,FALSE,"flujo";"DETALLE_1997",#N/A,FALSE,"flujo";"GASTOS_INCURRIDOS_1996",#N/A,FALSE,"flujo";"GASTOS_PROGRAMADOS_PARA_1997",#N/A,FALSE,"flujo";#N/A,#N/A,FALSE,"comparat";#N/A,#N/A,FALSE,"costos";#N/A,#N/A,FALSE,"proyctrol"}</definedName>
    <definedName name="extra" hidden="1">#REF!</definedName>
    <definedName name="FACY" localSheetId="5" hidden="1">{#N/A,#N/A,FALSE,"masez (10)";#N/A,#N/A,FALSE,"masez (7)";#N/A,#N/A,FALSE,"masez (6)";#N/A,#N/A,FALSE,"masez (5)";#N/A,#N/A,FALSE,"masez (4)";#N/A,#N/A,FALSE,"masez (3)";#N/A,#N/A,FALSE,"masez (2)";#N/A,#N/A,FALSE,"GME";#N/A,#N/A,FALSE,"masez"}</definedName>
    <definedName name="FACY" localSheetId="0" hidden="1">{#N/A,#N/A,FALSE,"masez (10)";#N/A,#N/A,FALSE,"masez (7)";#N/A,#N/A,FALSE,"masez (6)";#N/A,#N/A,FALSE,"masez (5)";#N/A,#N/A,FALSE,"masez (4)";#N/A,#N/A,FALSE,"masez (3)";#N/A,#N/A,FALSE,"masez (2)";#N/A,#N/A,FALSE,"GME";#N/A,#N/A,FALSE,"masez"}</definedName>
    <definedName name="FACY" hidden="1">{#N/A,#N/A,FALSE,"masez (10)";#N/A,#N/A,FALSE,"masez (7)";#N/A,#N/A,FALSE,"masez (6)";#N/A,#N/A,FALSE,"masez (5)";#N/A,#N/A,FALSE,"masez (4)";#N/A,#N/A,FALSE,"masez (3)";#N/A,#N/A,FALSE,"masez (2)";#N/A,#N/A,FALSE,"GME";#N/A,#N/A,FALSE,"masez"}</definedName>
    <definedName name="fadf"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fads" hidden="1">{#N/A,#N/A,FALSE,"Report Print"}</definedName>
    <definedName name="fadsaf" hidden="1">{"Line Efficiency",#N/A,FALSE,"Benchmarking"}</definedName>
    <definedName name="faf"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fafa" hidden="1">{"print 1",#N/A,FALSE,"PrimeCo PCS";"print 2",#N/A,FALSE,"PrimeCo PCS";"valuation",#N/A,FALSE,"PrimeCo PCS"}</definedName>
    <definedName name="fafd" hidden="1">{"inputs raw data",#N/A,TRUE,"INPUT"}</definedName>
    <definedName name="fasc" hidden="1">{"mgmt forecast",#N/A,FALSE,"Mgmt Forecast";"dcf table",#N/A,FALSE,"Mgmt Forecast";"sensitivity",#N/A,FALSE,"Mgmt Forecast";"table inputs",#N/A,FALSE,"Mgmt Forecast";"calculations",#N/A,FALSE,"Mgmt Forecast"}</definedName>
    <definedName name="fasdgas" hidden="1">{"IS",#N/A,FALSE,"IS";"RPTIS",#N/A,FALSE,"RPTIS";"STATS",#N/A,FALSE,"STATS";"CELL",#N/A,FALSE,"CELL";"BS",#N/A,FALSE,"BS"}</definedName>
    <definedName name="fdafa" hidden="1">{"summary1",#N/A,TRUE,"Comps";"summary2",#N/A,TRUE,"Comps";"summary3",#N/A,TRUE,"Comps"}</definedName>
    <definedName name="fdafcc" hidden="1">{"summary1",#N/A,TRUE,"Comps";"summary2",#N/A,TRUE,"Comps";"summary3",#N/A,TRUE,"Comps"}</definedName>
    <definedName name="FDFD" localSheetId="5"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FDFD" localSheetId="0"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FDFD"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fdfdf" localSheetId="0" hidden="1">{#N/A,#N/A,FALSE,"masez (10)";#N/A,#N/A,FALSE,"masez (7)";#N/A,#N/A,FALSE,"masez (6)";#N/A,#N/A,FALSE,"masez (5)";#N/A,#N/A,FALSE,"masez (4)";#N/A,#N/A,FALSE,"masez (3)";#N/A,#N/A,FALSE,"masez (2)";#N/A,#N/A,FALSE,"GME";#N/A,#N/A,FALSE,"masez"}</definedName>
    <definedName name="fdfdf" hidden="1">{#N/A,#N/A,FALSE,"masez (10)";#N/A,#N/A,FALSE,"masez (7)";#N/A,#N/A,FALSE,"masez (6)";#N/A,#N/A,FALSE,"masez (5)";#N/A,#N/A,FALSE,"masez (4)";#N/A,#N/A,FALSE,"masez (3)";#N/A,#N/A,FALSE,"masez (2)";#N/A,#N/A,FALSE,"GME";#N/A,#N/A,FALSE,"masez"}</definedName>
    <definedName name="fdfjgd" localSheetId="5"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fdfjgd"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fdfjgd"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fdgdfg" localSheetId="5" hidden="1">{#N/A,#N/A,FALSE,"minas";#N/A,#N/A,FALSE,"Total_OC015";#N/A,#N/A,FALSE,"ADMIN";#N/A,#N/A,FALSE,"PROCES";#N/A,#N/A,FALSE,"civil";#N/A,#N/A,FALSE,"CAÑER";#N/A,#N/A,FALSE,"ELEC";#N/A,#N/A,FALSE,"INSTR";#N/A,#N/A,FALSE,"PDS";#N/A,#N/A,FALSE,"mecan"}</definedName>
    <definedName name="fdgdfg" localSheetId="0" hidden="1">{#N/A,#N/A,FALSE,"minas";#N/A,#N/A,FALSE,"Total_OC015";#N/A,#N/A,FALSE,"ADMIN";#N/A,#N/A,FALSE,"PROCES";#N/A,#N/A,FALSE,"civil";#N/A,#N/A,FALSE,"CAÑER";#N/A,#N/A,FALSE,"ELEC";#N/A,#N/A,FALSE,"INSTR";#N/A,#N/A,FALSE,"PDS";#N/A,#N/A,FALSE,"mecan"}</definedName>
    <definedName name="fdgdfg" hidden="1">{#N/A,#N/A,FALSE,"minas";#N/A,#N/A,FALSE,"Total_OC015";#N/A,#N/A,FALSE,"ADMIN";#N/A,#N/A,FALSE,"PROCES";#N/A,#N/A,FALSE,"civil";#N/A,#N/A,FALSE,"CAÑER";#N/A,#N/A,FALSE,"ELEC";#N/A,#N/A,FALSE,"INSTR";#N/A,#N/A,FALSE,"PDS";#N/A,#N/A,FALSE,"mecan"}</definedName>
    <definedName name="fdhbgfh" localSheetId="5" hidden="1">{#N/A,#N/A,FALSE,"Total_OC015";#N/A,#N/A,FALSE,"ADMIN";#N/A,#N/A,FALSE,"PROCES";#N/A,#N/A,FALSE,"mecan";#N/A,#N/A,FALSE,"civil";#N/A,#N/A,FALSE,"CAÑER";#N/A,#N/A,FALSE,"ELEC";#N/A,#N/A,FALSE,"INSTR"}</definedName>
    <definedName name="fdhbgfh" localSheetId="0" hidden="1">{#N/A,#N/A,FALSE,"Total_OC015";#N/A,#N/A,FALSE,"ADMIN";#N/A,#N/A,FALSE,"PROCES";#N/A,#N/A,FALSE,"mecan";#N/A,#N/A,FALSE,"civil";#N/A,#N/A,FALSE,"CAÑER";#N/A,#N/A,FALSE,"ELEC";#N/A,#N/A,FALSE,"INSTR"}</definedName>
    <definedName name="fdhbgfh" hidden="1">{#N/A,#N/A,FALSE,"Total_OC015";#N/A,#N/A,FALSE,"ADMIN";#N/A,#N/A,FALSE,"PROCES";#N/A,#N/A,FALSE,"mecan";#N/A,#N/A,FALSE,"civil";#N/A,#N/A,FALSE,"CAÑER";#N/A,#N/A,FALSE,"ELEC";#N/A,#N/A,FALSE,"INSTR"}</definedName>
    <definedName name="fds"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fdsfsdfdsfsd" localSheetId="5" hidden="1">{"DETALLE_1996",#N/A,FALSE,"flujo";"DETALLE_1997",#N/A,FALSE,"flujo";"GASTOS_INCURRIDOS_1996",#N/A,FALSE,"flujo";"GASTOS_PROGRAMADOS_PARA_1997",#N/A,FALSE,"flujo";#N/A,#N/A,FALSE,"comparat";#N/A,#N/A,FALSE,"costos";#N/A,#N/A,FALSE,"proyctrol"}</definedName>
    <definedName name="fdsfsdfdsfsd" localSheetId="0" hidden="1">{"DETALLE_1996",#N/A,FALSE,"flujo";"DETALLE_1997",#N/A,FALSE,"flujo";"GASTOS_INCURRIDOS_1996",#N/A,FALSE,"flujo";"GASTOS_PROGRAMADOS_PARA_1997",#N/A,FALSE,"flujo";#N/A,#N/A,FALSE,"comparat";#N/A,#N/A,FALSE,"costos";#N/A,#N/A,FALSE,"proyctrol"}</definedName>
    <definedName name="fdsfsdfdsfsd" hidden="1">{"DETALLE_1996",#N/A,FALSE,"flujo";"DETALLE_1997",#N/A,FALSE,"flujo";"GASTOS_INCURRIDOS_1996",#N/A,FALSE,"flujo";"GASTOS_PROGRAMADOS_PARA_1997",#N/A,FALSE,"flujo";#N/A,#N/A,FALSE,"comparat";#N/A,#N/A,FALSE,"costos";#N/A,#N/A,FALSE,"proyctrol"}</definedName>
    <definedName name="fdsgf" hidden="1">{"Employee Efficiency",#N/A,FALSE,"Benchmarking"}</definedName>
    <definedName name="fdshfg" localSheetId="5" hidden="1">{#N/A,#N/A,FALSE,"masez (10)";#N/A,#N/A,FALSE,"masez (7)";#N/A,#N/A,FALSE,"masez (6)";#N/A,#N/A,FALSE,"masez (5)";#N/A,#N/A,FALSE,"masez (4)";#N/A,#N/A,FALSE,"masez (3)";#N/A,#N/A,FALSE,"masez (2)";#N/A,#N/A,FALSE,"GME";#N/A,#N/A,FALSE,"masez"}</definedName>
    <definedName name="fdshfg" localSheetId="0" hidden="1">{#N/A,#N/A,FALSE,"masez (10)";#N/A,#N/A,FALSE,"masez (7)";#N/A,#N/A,FALSE,"masez (6)";#N/A,#N/A,FALSE,"masez (5)";#N/A,#N/A,FALSE,"masez (4)";#N/A,#N/A,FALSE,"masez (3)";#N/A,#N/A,FALSE,"masez (2)";#N/A,#N/A,FALSE,"GME";#N/A,#N/A,FALSE,"masez"}</definedName>
    <definedName name="fdshfg" hidden="1">{#N/A,#N/A,FALSE,"masez (10)";#N/A,#N/A,FALSE,"masez (7)";#N/A,#N/A,FALSE,"masez (6)";#N/A,#N/A,FALSE,"masez (5)";#N/A,#N/A,FALSE,"masez (4)";#N/A,#N/A,FALSE,"masez (3)";#N/A,#N/A,FALSE,"masez (2)";#N/A,#N/A,FALSE,"GME";#N/A,#N/A,FALSE,"masez"}</definedName>
    <definedName name="fdvf" localSheetId="5" hidden="1">{"DETALLE_1996",#N/A,FALSE,"flujo";"DETALLE_1997",#N/A,FALSE,"flujo";"GASTOS_INCURRIDOS_1996",#N/A,FALSE,"flujo";"GASTOS_PROGRAMADOS_PARA_1997",#N/A,FALSE,"flujo";#N/A,#N/A,FALSE,"comparat";#N/A,#N/A,FALSE,"costos";#N/A,#N/A,FALSE,"proyctrol"}</definedName>
    <definedName name="fdvf" localSheetId="0" hidden="1">{"DETALLE_1996",#N/A,FALSE,"flujo";"DETALLE_1997",#N/A,FALSE,"flujo";"GASTOS_INCURRIDOS_1996",#N/A,FALSE,"flujo";"GASTOS_PROGRAMADOS_PARA_1997",#N/A,FALSE,"flujo";#N/A,#N/A,FALSE,"comparat";#N/A,#N/A,FALSE,"costos";#N/A,#N/A,FALSE,"proyctrol"}</definedName>
    <definedName name="fdvf" hidden="1">{"DETALLE_1996",#N/A,FALSE,"flujo";"DETALLE_1997",#N/A,FALSE,"flujo";"GASTOS_INCURRIDOS_1996",#N/A,FALSE,"flujo";"GASTOS_PROGRAMADOS_PARA_1997",#N/A,FALSE,"flujo";#N/A,#N/A,FALSE,"comparat";#N/A,#N/A,FALSE,"costos";#N/A,#N/A,FALSE,"proyctrol"}</definedName>
    <definedName name="FE">#REF!</definedName>
    <definedName name="felipe" localSheetId="5" hidden="1">{"CI+GG(BASE)",#N/A,FALSE,"CI+GG(BASE)";"GG",#N/A,FALSE,"CI+GG(BASE)";"CI",#N/A,FALSE,"CI+GG(BASE)"}</definedName>
    <definedName name="felipe" localSheetId="0" hidden="1">{"CI+GG(BASE)",#N/A,FALSE,"CI+GG(BASE)";"GG",#N/A,FALSE,"CI+GG(BASE)";"CI",#N/A,FALSE,"CI+GG(BASE)"}</definedName>
    <definedName name="felipe" hidden="1">{"CI+GG(BASE)",#N/A,FALSE,"CI+GG(BASE)";"GG",#N/A,FALSE,"CI+GG(BASE)";"CI",#N/A,FALSE,"CI+GG(BASE)"}</definedName>
    <definedName name="felipea" localSheetId="5" hidden="1">{"CI+GG(BASE)",#N/A,FALSE,"CI+GG(BASE)";"GG",#N/A,FALSE,"CI+GG(BASE)";"CI",#N/A,FALSE,"CI+GG(BASE)"}</definedName>
    <definedName name="felipea" localSheetId="0" hidden="1">{"CI+GG(BASE)",#N/A,FALSE,"CI+GG(BASE)";"GG",#N/A,FALSE,"CI+GG(BASE)";"CI",#N/A,FALSE,"CI+GG(BASE)"}</definedName>
    <definedName name="felipea" hidden="1">{"CI+GG(BASE)",#N/A,FALSE,"CI+GG(BASE)";"GG",#N/A,FALSE,"CI+GG(BASE)";"CI",#N/A,FALSE,"CI+GG(BASE)"}</definedName>
    <definedName name="felipeb" localSheetId="5" hidden="1">{"CI+GG(BASE)",#N/A,FALSE,"CI+GG(BASE)";"GG",#N/A,FALSE,"CI+GG(BASE)";"CI",#N/A,FALSE,"CI+GG(BASE)"}</definedName>
    <definedName name="felipeb" localSheetId="0" hidden="1">{"CI+GG(BASE)",#N/A,FALSE,"CI+GG(BASE)";"GG",#N/A,FALSE,"CI+GG(BASE)";"CI",#N/A,FALSE,"CI+GG(BASE)"}</definedName>
    <definedName name="felipeb" hidden="1">{"CI+GG(BASE)",#N/A,FALSE,"CI+GG(BASE)";"GG",#N/A,FALSE,"CI+GG(BASE)";"CI",#N/A,FALSE,"CI+GG(BASE)"}</definedName>
    <definedName name="felipec" localSheetId="5" hidden="1">{"CI+GG(BASE)",#N/A,FALSE,"CI+GG(BASE)";"GG",#N/A,FALSE,"CI+GG(BASE)";"CI",#N/A,FALSE,"CI+GG(BASE)"}</definedName>
    <definedName name="felipec" localSheetId="0" hidden="1">{"CI+GG(BASE)",#N/A,FALSE,"CI+GG(BASE)";"GG",#N/A,FALSE,"CI+GG(BASE)";"CI",#N/A,FALSE,"CI+GG(BASE)"}</definedName>
    <definedName name="felipec" hidden="1">{"CI+GG(BASE)",#N/A,FALSE,"CI+GG(BASE)";"GG",#N/A,FALSE,"CI+GG(BASE)";"CI",#N/A,FALSE,"CI+GG(BASE)"}</definedName>
    <definedName name="feliped" localSheetId="5" hidden="1">{"CI+GG(BASE)",#N/A,FALSE,"CI+GG(BASE)";"GG",#N/A,FALSE,"CI+GG(BASE)";"CI",#N/A,FALSE,"CI+GG(BASE)"}</definedName>
    <definedName name="feliped" localSheetId="0" hidden="1">{"CI+GG(BASE)",#N/A,FALSE,"CI+GG(BASE)";"GG",#N/A,FALSE,"CI+GG(BASE)";"CI",#N/A,FALSE,"CI+GG(BASE)"}</definedName>
    <definedName name="feliped" hidden="1">{"CI+GG(BASE)",#N/A,FALSE,"CI+GG(BASE)";"GG",#N/A,FALSE,"CI+GG(BASE)";"CI",#N/A,FALSE,"CI+GG(BASE)"}</definedName>
    <definedName name="Fernando" localSheetId="5" hidden="1">{"cuadro1",#N/A,FALSE,"Cam buz camión Opción 1";"cuadro2",#N/A,FALSE,"Cam buz camión Opción 1";"cuadro3",#N/A,FALSE,"Cam buz camión Opción 1";"cuadro4",#N/A,FALSE,"Cam buz camión Opción 1";"cuadro5",#N/A,FALSE,"Cam buz camión Opción 1"}</definedName>
    <definedName name="Fernando" localSheetId="0" hidden="1">{"cuadro1",#N/A,FALSE,"Cam buz camión Opción 1";"cuadro2",#N/A,FALSE,"Cam buz camión Opción 1";"cuadro3",#N/A,FALSE,"Cam buz camión Opción 1";"cuadro4",#N/A,FALSE,"Cam buz camión Opción 1";"cuadro5",#N/A,FALSE,"Cam buz camión Opción 1"}</definedName>
    <definedName name="Fernando" hidden="1">{"cuadro1",#N/A,FALSE,"Cam buz camión Opción 1";"cuadro2",#N/A,FALSE,"Cam buz camión Opción 1";"cuadro3",#N/A,FALSE,"Cam buz camión Opción 1";"cuadro4",#N/A,FALSE,"Cam buz camión Opción 1";"cuadro5",#N/A,FALSE,"Cam buz camión Opción 1"}</definedName>
    <definedName name="fert" localSheetId="5" hidden="1">{"DETALLE_1996",#N/A,FALSE,"flujo";"DETALLE_1997",#N/A,FALSE,"flujo";"GASTOS_INCURRIDOS_1996",#N/A,FALSE,"flujo";"GASTOS_PROGRAMADOS_PARA_1997",#N/A,FALSE,"flujo";#N/A,#N/A,FALSE,"comparat";#N/A,#N/A,FALSE,"costos";#N/A,#N/A,FALSE,"proyctrol"}</definedName>
    <definedName name="fert" localSheetId="0" hidden="1">{"DETALLE_1996",#N/A,FALSE,"flujo";"DETALLE_1997",#N/A,FALSE,"flujo";"GASTOS_INCURRIDOS_1996",#N/A,FALSE,"flujo";"GASTOS_PROGRAMADOS_PARA_1997",#N/A,FALSE,"flujo";#N/A,#N/A,FALSE,"comparat";#N/A,#N/A,FALSE,"costos";#N/A,#N/A,FALSE,"proyctrol"}</definedName>
    <definedName name="fert" hidden="1">{"DETALLE_1996",#N/A,FALSE,"flujo";"DETALLE_1997",#N/A,FALSE,"flujo";"GASTOS_INCURRIDOS_1996",#N/A,FALSE,"flujo";"GASTOS_PROGRAMADOS_PARA_1997",#N/A,FALSE,"flujo";#N/A,#N/A,FALSE,"comparat";#N/A,#N/A,FALSE,"costos";#N/A,#N/A,FALSE,"proyctrol"}</definedName>
    <definedName name="fes" localSheetId="5" hidden="1">{#N/A,#N/A,FALSE,"minas";#N/A,#N/A,FALSE,"Total_OC015";#N/A,#N/A,FALSE,"ADMIN";#N/A,#N/A,FALSE,"PROCES";#N/A,#N/A,FALSE,"civil";#N/A,#N/A,FALSE,"CAÑER";#N/A,#N/A,FALSE,"ELEC";#N/A,#N/A,FALSE,"INSTR";#N/A,#N/A,FALSE,"PDS";#N/A,#N/A,FALSE,"mecan"}</definedName>
    <definedName name="fes" localSheetId="0" hidden="1">{#N/A,#N/A,FALSE,"minas";#N/A,#N/A,FALSE,"Total_OC015";#N/A,#N/A,FALSE,"ADMIN";#N/A,#N/A,FALSE,"PROCES";#N/A,#N/A,FALSE,"civil";#N/A,#N/A,FALSE,"CAÑER";#N/A,#N/A,FALSE,"ELEC";#N/A,#N/A,FALSE,"INSTR";#N/A,#N/A,FALSE,"PDS";#N/A,#N/A,FALSE,"mecan"}</definedName>
    <definedName name="fes" hidden="1">{#N/A,#N/A,FALSE,"minas";#N/A,#N/A,FALSE,"Total_OC015";#N/A,#N/A,FALSE,"ADMIN";#N/A,#N/A,FALSE,"PROCES";#N/A,#N/A,FALSE,"civil";#N/A,#N/A,FALSE,"CAÑER";#N/A,#N/A,FALSE,"ELEC";#N/A,#N/A,FALSE,"INSTR";#N/A,#N/A,FALSE,"PDS";#N/A,#N/A,FALSE,"mecan"}</definedName>
    <definedName name="few" localSheetId="5" hidden="1">{"DETALLE_1996",#N/A,FALSE,"flujo";"DETALLE_1997",#N/A,FALSE,"flujo";"GASTOS_INCURRIDOS_1996",#N/A,FALSE,"flujo";"GASTOS_PROGRAMADOS_PARA_1997",#N/A,FALSE,"flujo";#N/A,#N/A,FALSE,"comparat";#N/A,#N/A,FALSE,"costos";#N/A,#N/A,FALSE,"proyctrol"}</definedName>
    <definedName name="few" localSheetId="0" hidden="1">{"DETALLE_1996",#N/A,FALSE,"flujo";"DETALLE_1997",#N/A,FALSE,"flujo";"GASTOS_INCURRIDOS_1996",#N/A,FALSE,"flujo";"GASTOS_PROGRAMADOS_PARA_1997",#N/A,FALSE,"flujo";#N/A,#N/A,FALSE,"comparat";#N/A,#N/A,FALSE,"costos";#N/A,#N/A,FALSE,"proyctrol"}</definedName>
    <definedName name="few" hidden="1">{"DETALLE_1996",#N/A,FALSE,"flujo";"DETALLE_1997",#N/A,FALSE,"flujo";"GASTOS_INCURRIDOS_1996",#N/A,FALSE,"flujo";"GASTOS_PROGRAMADOS_PARA_1997",#N/A,FALSE,"flujo";#N/A,#N/A,FALSE,"comparat";#N/A,#N/A,FALSE,"costos";#N/A,#N/A,FALSE,"proyctrol"}</definedName>
    <definedName name="ff"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ff"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ffeer" localSheetId="5" hidden="1">{#N/A,#N/A,TRUE,"Est. de Fact.";#N/A,#N/A,TRUE,"Capitulo 19";#N/A,#N/A,TRUE,"Proyecto P855"}</definedName>
    <definedName name="ffeer" localSheetId="0" hidden="1">{#N/A,#N/A,TRUE,"Est. de Fact.";#N/A,#N/A,TRUE,"Capitulo 19";#N/A,#N/A,TRUE,"Proyecto P855"}</definedName>
    <definedName name="ffeer" hidden="1">{#N/A,#N/A,TRUE,"Est. de Fact.";#N/A,#N/A,TRUE,"Capitulo 19";#N/A,#N/A,TRUE,"Proyecto P855"}</definedName>
    <definedName name="ffeffn" hidden="1">{"Side 1",#N/A,FALSE,"Hovedark";"Side 2",#N/A,FALSE,"Hovedark";"Cash Flow",#N/A,FALSE,"Hovedark";"Valuation",#N/A,FALSE,"Valuation";"Bagside DK",#N/A,FALSE,"Bagside";"Overblik",#N/A,FALSE,"Butikker";"Egne_but",#N/A,FALSE,"Butikker";"Andet_salg",#N/A,FALSE,"Butikker";"Halvår",#N/A,FALSE,"Halvår";"Investeringer",#N/A,FALSE,"Investeringer"}</definedName>
    <definedName name="FFF" localSheetId="5" hidden="1">{"'DMBL'!$A$1:$N$83","'DMBL'!$A$6:$B$83"}</definedName>
    <definedName name="FFF" localSheetId="0" hidden="1">{"Graf_Carga Trab",#N/A,FALSE,"Grafi_Carga Trab";"Graf_Venta Flujo",#N/A,FALSE,"Grafi_Carga Trab"}</definedName>
    <definedName name="FFF" hidden="1">{"Graf_Carga Trab",#N/A,FALSE,"Grafi_Carga Trab";"Graf_Venta Flujo",#N/A,FALSE,"Grafi_Carga Trab"}</definedName>
    <definedName name="FFFa" localSheetId="5" hidden="1">{"'DMBL'!$A$1:$N$83","'DMBL'!$A$6:$B$83"}</definedName>
    <definedName name="FFFa" localSheetId="0" hidden="1">{"'DMBL'!$A$1:$N$83","'DMBL'!$A$6:$B$83"}</definedName>
    <definedName name="FFFa" hidden="1">{"'DMBL'!$A$1:$N$83","'DMBL'!$A$6:$B$83"}</definedName>
    <definedName name="FFFb" localSheetId="5" hidden="1">{"'DMBL'!$A$1:$N$83","'DMBL'!$A$6:$B$83"}</definedName>
    <definedName name="FFFb" localSheetId="0" hidden="1">{"'DMBL'!$A$1:$N$83","'DMBL'!$A$6:$B$83"}</definedName>
    <definedName name="FFFb" hidden="1">{"'DMBL'!$A$1:$N$83","'DMBL'!$A$6:$B$83"}</definedName>
    <definedName name="FFFc" localSheetId="5" hidden="1">{"'DMBL'!$A$1:$N$83","'DMBL'!$A$6:$B$83"}</definedName>
    <definedName name="FFFc" localSheetId="0" hidden="1">{"'DMBL'!$A$1:$N$83","'DMBL'!$A$6:$B$83"}</definedName>
    <definedName name="FFFc" hidden="1">{"'DMBL'!$A$1:$N$83","'DMBL'!$A$6:$B$83"}</definedName>
    <definedName name="ffff" localSheetId="5" hidden="1">{#N/A,#N/A,FALSE,"Total_OC015";#N/A,#N/A,FALSE,"ADMIN";#N/A,#N/A,FALSE,"PROCES";#N/A,#N/A,FALSE,"mecan";#N/A,#N/A,FALSE,"civil";#N/A,#N/A,FALSE,"CAÑER";#N/A,#N/A,FALSE,"ELEC";#N/A,#N/A,FALSE,"INSTR"}</definedName>
    <definedName name="ffff" localSheetId="0" hidden="1">{#N/A,#N/A,FALSE,"Total_OC015";#N/A,#N/A,FALSE,"ADMIN";#N/A,#N/A,FALSE,"PROCES";#N/A,#N/A,FALSE,"mecan";#N/A,#N/A,FALSE,"civil";#N/A,#N/A,FALSE,"CAÑER";#N/A,#N/A,FALSE,"ELEC";#N/A,#N/A,FALSE,"INSTR"}</definedName>
    <definedName name="ffff" hidden="1">{#N/A,#N/A,FALSE,"Total_OC015";#N/A,#N/A,FALSE,"ADMIN";#N/A,#N/A,FALSE,"PROCES";#N/A,#N/A,FALSE,"mecan";#N/A,#N/A,FALSE,"civil";#N/A,#N/A,FALSE,"CAÑER";#N/A,#N/A,FALSE,"ELEC";#N/A,#N/A,FALSE,"INSTR"}</definedName>
    <definedName name="fffff" localSheetId="5" hidden="1">{#N/A,#N/A,FALSE,"Total_OC015";#N/A,#N/A,FALSE,"ADMIN";#N/A,#N/A,FALSE,"PROCES";#N/A,#N/A,FALSE,"mecan";#N/A,#N/A,FALSE,"civil";#N/A,#N/A,FALSE,"CAÑER";#N/A,#N/A,FALSE,"ELEC";#N/A,#N/A,FALSE,"INSTR"}</definedName>
    <definedName name="fffff" localSheetId="0" hidden="1">{#N/A,#N/A,FALSE,"Total_OC015";#N/A,#N/A,FALSE,"ADMIN";#N/A,#N/A,FALSE,"PROCES";#N/A,#N/A,FALSE,"mecan";#N/A,#N/A,FALSE,"civil";#N/A,#N/A,FALSE,"CAÑER";#N/A,#N/A,FALSE,"ELEC";#N/A,#N/A,FALSE,"INSTR"}</definedName>
    <definedName name="fffff" hidden="1">{#N/A,#N/A,FALSE,"Total_OC015";#N/A,#N/A,FALSE,"ADMIN";#N/A,#N/A,FALSE,"PROCES";#N/A,#N/A,FALSE,"mecan";#N/A,#N/A,FALSE,"civil";#N/A,#N/A,FALSE,"CAÑER";#N/A,#N/A,FALSE,"ELEC";#N/A,#N/A,FALSE,"INSTR"}</definedName>
    <definedName name="FFGFSDFG" localSheetId="5" hidden="1">{#N/A,#N/A,FALSE,"minas";#N/A,#N/A,FALSE,"Total_OC015";#N/A,#N/A,FALSE,"ADMIN";#N/A,#N/A,FALSE,"PROCES";#N/A,#N/A,FALSE,"civil";#N/A,#N/A,FALSE,"CAÑER";#N/A,#N/A,FALSE,"ELEC";#N/A,#N/A,FALSE,"INSTR";#N/A,#N/A,FALSE,"PDS";#N/A,#N/A,FALSE,"mecan"}</definedName>
    <definedName name="FFGFSDFG" localSheetId="0" hidden="1">{#N/A,#N/A,FALSE,"minas";#N/A,#N/A,FALSE,"Total_OC015";#N/A,#N/A,FALSE,"ADMIN";#N/A,#N/A,FALSE,"PROCES";#N/A,#N/A,FALSE,"civil";#N/A,#N/A,FALSE,"CAÑER";#N/A,#N/A,FALSE,"ELEC";#N/A,#N/A,FALSE,"INSTR";#N/A,#N/A,FALSE,"PDS";#N/A,#N/A,FALSE,"mecan"}</definedName>
    <definedName name="FFGFSDFG" hidden="1">{#N/A,#N/A,FALSE,"minas";#N/A,#N/A,FALSE,"Total_OC015";#N/A,#N/A,FALSE,"ADMIN";#N/A,#N/A,FALSE,"PROCES";#N/A,#N/A,FALSE,"civil";#N/A,#N/A,FALSE,"CAÑER";#N/A,#N/A,FALSE,"ELEC";#N/A,#N/A,FALSE,"INSTR";#N/A,#N/A,FALSE,"PDS";#N/A,#N/A,FALSE,"mecan"}</definedName>
    <definedName name="ffgh" hidden="1">{#N/A,#N/A,TRUE,"1842CWN0"}</definedName>
    <definedName name="ffnkl" hidden="1">{#N/A,#N/A,TRUE,"INGENIERIA";#N/A,#N/A,TRUE,"COMPRAS";#N/A,#N/A,TRUE,"DIRECCION";#N/A,#N/A,TRUE,"RESUMEN"}</definedName>
    <definedName name="fg" localSheetId="0" hidden="1">{#N/A,#N/A,FALSE,"masez (10)";#N/A,#N/A,FALSE,"masez (7)";#N/A,#N/A,FALSE,"masez (6)";#N/A,#N/A,FALSE,"masez (5)";#N/A,#N/A,FALSE,"masez (4)";#N/A,#N/A,FALSE,"masez (3)";#N/A,#N/A,FALSE,"masez (2)";#N/A,#N/A,FALSE,"GME";#N/A,#N/A,FALSE,"masez"}</definedName>
    <definedName name="fg" hidden="1">{#N/A,#N/A,FALSE,"masez (10)";#N/A,#N/A,FALSE,"masez (7)";#N/A,#N/A,FALSE,"masez (6)";#N/A,#N/A,FALSE,"masez (5)";#N/A,#N/A,FALSE,"masez (4)";#N/A,#N/A,FALSE,"masez (3)";#N/A,#N/A,FALSE,"masez (2)";#N/A,#N/A,FALSE,"GME";#N/A,#N/A,FALSE,"masez"}</definedName>
    <definedName name="fgbas" hidden="1">{#N/A,#N/A,TRUE,"INGENIERIA";#N/A,#N/A,TRUE,"COMPRAS";#N/A,#N/A,TRUE,"DIRECCION";#N/A,#N/A,TRUE,"RESUMEN"}</definedName>
    <definedName name="fgch" localSheetId="5" hidden="1">{#N/A,#N/A,FALSE,"masez (10)";#N/A,#N/A,FALSE,"masez (7)";#N/A,#N/A,FALSE,"masez (6)";#N/A,#N/A,FALSE,"masez (5)";#N/A,#N/A,FALSE,"masez (4)";#N/A,#N/A,FALSE,"masez (3)";#N/A,#N/A,FALSE,"masez (2)";#N/A,#N/A,FALSE,"GME";#N/A,#N/A,FALSE,"masez"}</definedName>
    <definedName name="fgch" localSheetId="0" hidden="1">{#N/A,#N/A,FALSE,"masez (10)";#N/A,#N/A,FALSE,"masez (7)";#N/A,#N/A,FALSE,"masez (6)";#N/A,#N/A,FALSE,"masez (5)";#N/A,#N/A,FALSE,"masez (4)";#N/A,#N/A,FALSE,"masez (3)";#N/A,#N/A,FALSE,"masez (2)";#N/A,#N/A,FALSE,"GME";#N/A,#N/A,FALSE,"masez"}</definedName>
    <definedName name="fgch" hidden="1">{#N/A,#N/A,FALSE,"masez (10)";#N/A,#N/A,FALSE,"masez (7)";#N/A,#N/A,FALSE,"masez (6)";#N/A,#N/A,FALSE,"masez (5)";#N/A,#N/A,FALSE,"masez (4)";#N/A,#N/A,FALSE,"masez (3)";#N/A,#N/A,FALSE,"masez (2)";#N/A,#N/A,FALSE,"GME";#N/A,#N/A,FALSE,"masez"}</definedName>
    <definedName name="fgdsgfsd" hidden="1">{"inputs raw data",#N/A,TRUE,"INPUT"}</definedName>
    <definedName name="fgfghghjtyirdi" localSheetId="5" hidden="1">{#N/A,#N/A,FALSE,"masez (10)";#N/A,#N/A,FALSE,"masez (7)";#N/A,#N/A,FALSE,"masez (6)";#N/A,#N/A,FALSE,"masez (5)";#N/A,#N/A,FALSE,"masez (4)";#N/A,#N/A,FALSE,"masez (3)";#N/A,#N/A,FALSE,"masez (2)";#N/A,#N/A,FALSE,"GME";#N/A,#N/A,FALSE,"masez"}</definedName>
    <definedName name="fgfghghjtyirdi" localSheetId="0" hidden="1">{#N/A,#N/A,FALSE,"masez (10)";#N/A,#N/A,FALSE,"masez (7)";#N/A,#N/A,FALSE,"masez (6)";#N/A,#N/A,FALSE,"masez (5)";#N/A,#N/A,FALSE,"masez (4)";#N/A,#N/A,FALSE,"masez (3)";#N/A,#N/A,FALSE,"masez (2)";#N/A,#N/A,FALSE,"GME";#N/A,#N/A,FALSE,"masez"}</definedName>
    <definedName name="fgfghghjtyirdi" hidden="1">{#N/A,#N/A,FALSE,"masez (10)";#N/A,#N/A,FALSE,"masez (7)";#N/A,#N/A,FALSE,"masez (6)";#N/A,#N/A,FALSE,"masez (5)";#N/A,#N/A,FALSE,"masez (4)";#N/A,#N/A,FALSE,"masez (3)";#N/A,#N/A,FALSE,"masez (2)";#N/A,#N/A,FALSE,"GME";#N/A,#N/A,FALSE,"masez"}</definedName>
    <definedName name="fgh" localSheetId="5" hidden="1">{"DETALLE_1996",#N/A,FALSE,"flujo";"DETALLE_1997",#N/A,FALSE,"flujo";"GASTOS_INCURRIDOS_1996",#N/A,FALSE,"flujo";"GASTOS_PROGRAMADOS_PARA_1997",#N/A,FALSE,"flujo";#N/A,#N/A,FALSE,"comparat";#N/A,#N/A,FALSE,"costos";#N/A,#N/A,FALSE,"proyctrol"}</definedName>
    <definedName name="fgh" localSheetId="0" hidden="1">{"DETALLE_1996",#N/A,FALSE,"flujo";"DETALLE_1997",#N/A,FALSE,"flujo";"GASTOS_INCURRIDOS_1996",#N/A,FALSE,"flujo";"GASTOS_PROGRAMADOS_PARA_1997",#N/A,FALSE,"flujo";#N/A,#N/A,FALSE,"comparat";#N/A,#N/A,FALSE,"costos";#N/A,#N/A,FALSE,"proyctrol"}</definedName>
    <definedName name="fgh" hidden="1">{"DETALLE_1996",#N/A,FALSE,"flujo";"DETALLE_1997",#N/A,FALSE,"flujo";"GASTOS_INCURRIDOS_1996",#N/A,FALSE,"flujo";"GASTOS_PROGRAMADOS_PARA_1997",#N/A,FALSE,"flujo";#N/A,#N/A,FALSE,"comparat";#N/A,#N/A,FALSE,"costos";#N/A,#N/A,FALSE,"proyctrol"}</definedName>
    <definedName name="fghf" localSheetId="5" hidden="1">{"DETALLE_1996",#N/A,FALSE,"flujo";"DETALLE_1997",#N/A,FALSE,"flujo";"GASTOS_INCURRIDOS_1996",#N/A,FALSE,"flujo";"GASTOS_PROGRAMADOS_PARA_1997",#N/A,FALSE,"flujo";#N/A,#N/A,FALSE,"comparat";#N/A,#N/A,FALSE,"costos";#N/A,#N/A,FALSE,"proyctrol"}</definedName>
    <definedName name="fghf" localSheetId="0" hidden="1">{"DETALLE_1996",#N/A,FALSE,"flujo";"DETALLE_1997",#N/A,FALSE,"flujo";"GASTOS_INCURRIDOS_1996",#N/A,FALSE,"flujo";"GASTOS_PROGRAMADOS_PARA_1997",#N/A,FALSE,"flujo";#N/A,#N/A,FALSE,"comparat";#N/A,#N/A,FALSE,"costos";#N/A,#N/A,FALSE,"proyctrol"}</definedName>
    <definedName name="fghf" hidden="1">{"DETALLE_1996",#N/A,FALSE,"flujo";"DETALLE_1997",#N/A,FALSE,"flujo";"GASTOS_INCURRIDOS_1996",#N/A,FALSE,"flujo";"GASTOS_PROGRAMADOS_PARA_1997",#N/A,FALSE,"flujo";#N/A,#N/A,FALSE,"comparat";#N/A,#N/A,FALSE,"costos";#N/A,#N/A,FALSE,"proyctrol"}</definedName>
    <definedName name="fghfgh" localSheetId="5" hidden="1">{#N/A,#N/A,FALSE,"Total_OC015";#N/A,#N/A,FALSE,"ADMIN";#N/A,#N/A,FALSE,"PROCES";#N/A,#N/A,FALSE,"mecan";#N/A,#N/A,FALSE,"civil";#N/A,#N/A,FALSE,"CAÑER";#N/A,#N/A,FALSE,"ELEC";#N/A,#N/A,FALSE,"INSTR"}</definedName>
    <definedName name="fghfgh" localSheetId="0" hidden="1">{#N/A,#N/A,FALSE,"Total_OC015";#N/A,#N/A,FALSE,"ADMIN";#N/A,#N/A,FALSE,"PROCES";#N/A,#N/A,FALSE,"mecan";#N/A,#N/A,FALSE,"civil";#N/A,#N/A,FALSE,"CAÑER";#N/A,#N/A,FALSE,"ELEC";#N/A,#N/A,FALSE,"INSTR"}</definedName>
    <definedName name="fghfgh" hidden="1">{#N/A,#N/A,FALSE,"Total_OC015";#N/A,#N/A,FALSE,"ADMIN";#N/A,#N/A,FALSE,"PROCES";#N/A,#N/A,FALSE,"mecan";#N/A,#N/A,FALSE,"civil";#N/A,#N/A,FALSE,"CAÑER";#N/A,#N/A,FALSE,"ELEC";#N/A,#N/A,FALSE,"INSTR"}</definedName>
    <definedName name="fgjk" hidden="1">{#N/A,#N/A,TRUE,"INGENIERIA";#N/A,#N/A,TRUE,"COMPRAS";#N/A,#N/A,TRUE,"DIRECCION";#N/A,#N/A,TRUE,"RESUMEN"}</definedName>
    <definedName name="fgr" localSheetId="5" hidden="1">{#N/A,#N/A,FALSE,"Total_OC015";#N/A,#N/A,FALSE,"ADMIN";#N/A,#N/A,FALSE,"PROCES";#N/A,#N/A,FALSE,"mecan";#N/A,#N/A,FALSE,"civil";#N/A,#N/A,FALSE,"CAÑER";#N/A,#N/A,FALSE,"ELEC";#N/A,#N/A,FALSE,"INSTR"}</definedName>
    <definedName name="fgr" localSheetId="0" hidden="1">{#N/A,#N/A,FALSE,"Total_OC015";#N/A,#N/A,FALSE,"ADMIN";#N/A,#N/A,FALSE,"PROCES";#N/A,#N/A,FALSE,"mecan";#N/A,#N/A,FALSE,"civil";#N/A,#N/A,FALSE,"CAÑER";#N/A,#N/A,FALSE,"ELEC";#N/A,#N/A,FALSE,"INSTR"}</definedName>
    <definedName name="fgr" hidden="1">{#N/A,#N/A,FALSE,"Total_OC015";#N/A,#N/A,FALSE,"ADMIN";#N/A,#N/A,FALSE,"PROCES";#N/A,#N/A,FALSE,"mecan";#N/A,#N/A,FALSE,"civil";#N/A,#N/A,FALSE,"CAÑER";#N/A,#N/A,FALSE,"ELEC";#N/A,#N/A,FALSE,"INSTR"}</definedName>
    <definedName name="fgs" hidden="1">{#N/A,#N/A,TRUE,"1842CWN0"}</definedName>
    <definedName name="fhf" hidden="1">{#N/A,#N/A,FALSE,"CA";#N/A,#N/A,FALSE,"CN";#N/A,#N/A,FALSE,"Inv";#N/A,#N/A,FALSE,"Inv Acc";"Miguel_balance",#N/A,FALSE,"Bal";#N/A,#N/A,FALSE,"Plantilla";#N/A,#N/A,FALSE,"CA (2)";#N/A,#N/A,FALSE,"CN (2)"}</definedName>
    <definedName name="fhg" hidden="1">{#N/A,#N/A,TRUE,"1842CWN0"}</definedName>
    <definedName name="FHSFJKSG" localSheetId="5" hidden="1">{#N/A,#N/A,FALSE,"RESUMEN";#N/A,#N/A,FALSE,"GG-GI";#N/A,#N/A,FALSE,"AMB";#N/A,#N/A,FALSE,"EyR";#N/A,#N/A,FALSE,"UCP";#N/A,#N/A,FALSE,"IND";#N/A,#N/A,FALSE,"LR";#N/A,#N/A,FALSE,"PRV";#N/A,#N/A,FALSE,"TÚNELES";#N/A,#N/A,FALSE,"IDT";#N/A,#N/A,FALSE,"ING"}</definedName>
    <definedName name="FHSFJKSG" localSheetId="0" hidden="1">{#N/A,#N/A,FALSE,"RESUMEN";#N/A,#N/A,FALSE,"GG-GI";#N/A,#N/A,FALSE,"AMB";#N/A,#N/A,FALSE,"EyR";#N/A,#N/A,FALSE,"UCP";#N/A,#N/A,FALSE,"IND";#N/A,#N/A,FALSE,"LR";#N/A,#N/A,FALSE,"PRV";#N/A,#N/A,FALSE,"TÚNELES";#N/A,#N/A,FALSE,"IDT";#N/A,#N/A,FALSE,"ING"}</definedName>
    <definedName name="FHSFJKSG" hidden="1">{#N/A,#N/A,FALSE,"RESUMEN";#N/A,#N/A,FALSE,"GG-GI";#N/A,#N/A,FALSE,"AMB";#N/A,#N/A,FALSE,"EyR";#N/A,#N/A,FALSE,"UCP";#N/A,#N/A,FALSE,"IND";#N/A,#N/A,FALSE,"LR";#N/A,#N/A,FALSE,"PRV";#N/A,#N/A,FALSE,"TÚNELES";#N/A,#N/A,FALSE,"IDT";#N/A,#N/A,FALSE,"ING"}</definedName>
    <definedName name="Fi" hidden="1">#REF!</definedName>
    <definedName name="Filla" localSheetId="5" hidden="1">'[1]GEN-TEC-02'!$B$6:$B$20</definedName>
    <definedName name="Filla" hidden="1">'[17]GEN-TEC-02'!$B$6:$B$20</definedName>
    <definedName name="filtragem" hidden="1">{#N/A,#N/A,FALSE,"GERAL";#N/A,#N/A,FALSE,"012-96";#N/A,#N/A,FALSE,"018-96";#N/A,#N/A,FALSE,"027-96";#N/A,#N/A,FALSE,"059-96";#N/A,#N/A,FALSE,"076-96";#N/A,#N/A,FALSE,"019-97";#N/A,#N/A,FALSE,"021-97";#N/A,#N/A,FALSE,"022-97";#N/A,#N/A,FALSE,"028-97"}</definedName>
    <definedName name="fjdkdk" hidden="1">{#N/A,#N/A,TRUE,"INGENIERIA";#N/A,#N/A,TRUE,"COMPRAS";#N/A,#N/A,TRUE,"DIRECCION";#N/A,#N/A,TRUE,"RESUMEN"}</definedName>
    <definedName name="flemming" hidden="1">{"Side 1",#N/A,FALSE,"Hovedark";"Side 2",#N/A,FALSE,"Hovedark";"Cash Flow",#N/A,FALSE,"Hovedark";"Bagside DK",#N/A,FALSE,"Bagside";"Bidrag",#N/A,FALSE,"Bidrag";"Valuation",#N/A,FALSE,"Valuation";"Privatforbrug",#N/A,FALSE,"Macro";"Penetreing",#N/A,FALSE,"Oms. forv.";"Prod_Markeder",#N/A,FALSE,"Oms. forv.";"penetreing",#N/A,FALSE,"Penetrering"}</definedName>
    <definedName name="flhg" hidden="1">{#N/A,#N/A,TRUE,"1842CWN0"}</definedName>
    <definedName name="flios"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FLOT" hidden="1">{#N/A,#N/A,FALSE,"GERAL";#N/A,#N/A,FALSE,"012-96";#N/A,#N/A,FALSE,"018-96";#N/A,#N/A,FALSE,"027-96";#N/A,#N/A,FALSE,"059-96";#N/A,#N/A,FALSE,"076-96";#N/A,#N/A,FALSE,"019-97";#N/A,#N/A,FALSE,"021-97";#N/A,#N/A,FALSE,"022-97";#N/A,#N/A,FALSE,"028-97"}</definedName>
    <definedName name="flp" localSheetId="5" hidden="1">{#N/A,#N/A,FALSE,"Total_OC015";#N/A,#N/A,FALSE,"ADMIN";#N/A,#N/A,FALSE,"PROCES";#N/A,#N/A,FALSE,"mecan";#N/A,#N/A,FALSE,"civil";#N/A,#N/A,FALSE,"CAÑER";#N/A,#N/A,FALSE,"ELEC";#N/A,#N/A,FALSE,"INSTR"}</definedName>
    <definedName name="flp" localSheetId="0" hidden="1">{#N/A,#N/A,FALSE,"Total_OC015";#N/A,#N/A,FALSE,"ADMIN";#N/A,#N/A,FALSE,"PROCES";#N/A,#N/A,FALSE,"mecan";#N/A,#N/A,FALSE,"civil";#N/A,#N/A,FALSE,"CAÑER";#N/A,#N/A,FALSE,"ELEC";#N/A,#N/A,FALSE,"INSTR"}</definedName>
    <definedName name="flp" hidden="1">{#N/A,#N/A,FALSE,"Total_OC015";#N/A,#N/A,FALSE,"ADMIN";#N/A,#N/A,FALSE,"PROCES";#N/A,#N/A,FALSE,"mecan";#N/A,#N/A,FALSE,"civil";#N/A,#N/A,FALSE,"CAÑER";#N/A,#N/A,FALSE,"ELEC";#N/A,#N/A,FALSE,"INSTR"}</definedName>
    <definedName name="Flujos" localSheetId="5" hidden="1">{#N/A,#N/A,FALSE,"Graficos"}</definedName>
    <definedName name="Flujos" localSheetId="0" hidden="1">{#N/A,#N/A,FALSE,"Graficos"}</definedName>
    <definedName name="Flujos" hidden="1">{#N/A,#N/A,FALSE,"Graficos"}</definedName>
    <definedName name="FN">#REF!</definedName>
    <definedName name="FNC">#REF!</definedName>
    <definedName name="Formato" localSheetId="5" hidden="1">{"Sin detalle",#N/A,FALSE,"Flujo (redondeado)";"Detallado",#N/A,FALSE,"Flujo (redondeado)"}</definedName>
    <definedName name="Formato" localSheetId="0" hidden="1">{"Sin detalle",#N/A,FALSE,"Flujo (redondeado)";"Detallado",#N/A,FALSE,"Flujo (redondeado)"}</definedName>
    <definedName name="Formato" hidden="1">{"Sin detalle",#N/A,FALSE,"Flujo (redondeado)";"Detallado",#N/A,FALSE,"Flujo (redondeado)"}</definedName>
    <definedName name="fple" hidden="1">{#N/A,#N/A,TRUE,"INGENIERIA";#N/A,#N/A,TRUE,"COMPRAS";#N/A,#N/A,TRUE,"DIRECCION";#N/A,#N/A,TRUE,"RESUMEN"}</definedName>
    <definedName name="FR" localSheetId="5" hidden="1">{"DETALLE_1996",#N/A,FALSE,"flujo";"DETALLE_1997",#N/A,FALSE,"flujo";"GASTOS_INCURRIDOS_1996",#N/A,FALSE,"flujo";"GASTOS_PROGRAMADOS_PARA_1997",#N/A,FALSE,"flujo";#N/A,#N/A,FALSE,"comparat";#N/A,#N/A,FALSE,"costos";#N/A,#N/A,FALSE,"proyctrol"}</definedName>
    <definedName name="FR" localSheetId="0" hidden="1">{"DETALLE_1996",#N/A,FALSE,"flujo";"DETALLE_1997",#N/A,FALSE,"flujo";"GASTOS_INCURRIDOS_1996",#N/A,FALSE,"flujo";"GASTOS_PROGRAMADOS_PARA_1997",#N/A,FALSE,"flujo";#N/A,#N/A,FALSE,"comparat";#N/A,#N/A,FALSE,"costos";#N/A,#N/A,FALSE,"proyctrol"}</definedName>
    <definedName name="FR" hidden="1">{"DETALLE_1996",#N/A,FALSE,"flujo";"DETALLE_1997",#N/A,FALSE,"flujo";"GASTOS_INCURRIDOS_1996",#N/A,FALSE,"flujo";"GASTOS_PROGRAMADOS_PARA_1997",#N/A,FALSE,"flujo";#N/A,#N/A,FALSE,"comparat";#N/A,#N/A,FALSE,"costos";#N/A,#N/A,FALSE,"proyctrol"}</definedName>
    <definedName name="FRDEASASa" localSheetId="5" hidden="1">{"DETALLE_1996",#N/A,FALSE,"flujo";"DETALLE_1997",#N/A,FALSE,"flujo";"GASTOS_INCURRIDOS_1996",#N/A,FALSE,"flujo";"GASTOS_PROGRAMADOS_PARA_1997",#N/A,FALSE,"flujo";#N/A,#N/A,FALSE,"comparat";#N/A,#N/A,FALSE,"costos";#N/A,#N/A,FALSE,"proyctrol"}</definedName>
    <definedName name="FRDEASASa" localSheetId="0" hidden="1">{"DETALLE_1996",#N/A,FALSE,"flujo";"DETALLE_1997",#N/A,FALSE,"flujo";"GASTOS_INCURRIDOS_1996",#N/A,FALSE,"flujo";"GASTOS_PROGRAMADOS_PARA_1997",#N/A,FALSE,"flujo";#N/A,#N/A,FALSE,"comparat";#N/A,#N/A,FALSE,"costos";#N/A,#N/A,FALSE,"proyctrol"}</definedName>
    <definedName name="FRDEASASa" hidden="1">{"DETALLE_1996",#N/A,FALSE,"flujo";"DETALLE_1997",#N/A,FALSE,"flujo";"GASTOS_INCURRIDOS_1996",#N/A,FALSE,"flujo";"GASTOS_PROGRAMADOS_PARA_1997",#N/A,FALSE,"flujo";#N/A,#N/A,FALSE,"comparat";#N/A,#N/A,FALSE,"costos";#N/A,#N/A,FALSE,"proyctrol"}</definedName>
    <definedName name="FRFRF" localSheetId="5" hidden="1">{"DETALLE_1996",#N/A,FALSE,"flujo";"DETALLE_1997",#N/A,FALSE,"flujo";"GASTOS_INCURRIDOS_1996",#N/A,FALSE,"flujo";"GASTOS_PROGRAMADOS_PARA_1997",#N/A,FALSE,"flujo";#N/A,#N/A,FALSE,"comparat";#N/A,#N/A,FALSE,"costos";#N/A,#N/A,FALSE,"proyctrol"}</definedName>
    <definedName name="FRFRF" localSheetId="0" hidden="1">{"DETALLE_1996",#N/A,FALSE,"flujo";"DETALLE_1997",#N/A,FALSE,"flujo";"GASTOS_INCURRIDOS_1996",#N/A,FALSE,"flujo";"GASTOS_PROGRAMADOS_PARA_1997",#N/A,FALSE,"flujo";#N/A,#N/A,FALSE,"comparat";#N/A,#N/A,FALSE,"costos";#N/A,#N/A,FALSE,"proyctrol"}</definedName>
    <definedName name="FRFRF" hidden="1">{"DETALLE_1996",#N/A,FALSE,"flujo";"DETALLE_1997",#N/A,FALSE,"flujo";"GASTOS_INCURRIDOS_1996",#N/A,FALSE,"flujo";"GASTOS_PROGRAMADOS_PARA_1997",#N/A,FALSE,"flujo";#N/A,#N/A,FALSE,"comparat";#N/A,#N/A,FALSE,"costos";#N/A,#N/A,FALSE,"proyctrol"}</definedName>
    <definedName name="frfrfr" localSheetId="5" hidden="1">{"DETALLE_1996",#N/A,FALSE,"flujo";"DETALLE_1997",#N/A,FALSE,"flujo";"GASTOS_INCURRIDOS_1996",#N/A,FALSE,"flujo";"GASTOS_PROGRAMADOS_PARA_1997",#N/A,FALSE,"flujo";#N/A,#N/A,FALSE,"comparat";#N/A,#N/A,FALSE,"costos";#N/A,#N/A,FALSE,"proyctrol"}</definedName>
    <definedName name="frfrfr" localSheetId="0" hidden="1">{"DETALLE_1996",#N/A,FALSE,"flujo";"DETALLE_1997",#N/A,FALSE,"flujo";"GASTOS_INCURRIDOS_1996",#N/A,FALSE,"flujo";"GASTOS_PROGRAMADOS_PARA_1997",#N/A,FALSE,"flujo";#N/A,#N/A,FALSE,"comparat";#N/A,#N/A,FALSE,"costos";#N/A,#N/A,FALSE,"proyctrol"}</definedName>
    <definedName name="frfrfr" hidden="1">{"DETALLE_1996",#N/A,FALSE,"flujo";"DETALLE_1997",#N/A,FALSE,"flujo";"GASTOS_INCURRIDOS_1996",#N/A,FALSE,"flujo";"GASTOS_PROGRAMADOS_PARA_1997",#N/A,FALSE,"flujo";#N/A,#N/A,FALSE,"comparat";#N/A,#N/A,FALSE,"costos";#N/A,#N/A,FALSE,"proyctrol"}</definedName>
    <definedName name="FS" localSheetId="5" hidden="1">{#N/A,#N/A,FALSE,"DET-CAMB.";#N/A,#N/A,FALSE,"PRESUP.";#N/A,#N/A,FALSE,"RESUMEN";#N/A,#N/A,FALSE,"CT";#N/A,#N/A,FALSE,"PD";#N/A,#N/A,FALSE,"PR"}</definedName>
    <definedName name="FS" localSheetId="0" hidden="1">{#N/A,#N/A,FALSE,"DET-CAMB.";#N/A,#N/A,FALSE,"PRESUP.";#N/A,#N/A,FALSE,"RESUMEN";#N/A,#N/A,FALSE,"CT";#N/A,#N/A,FALSE,"PD";#N/A,#N/A,FALSE,"PR"}</definedName>
    <definedName name="FS" hidden="1">{#N/A,#N/A,FALSE,"DET-CAMB.";#N/A,#N/A,FALSE,"PRESUP.";#N/A,#N/A,FALSE,"RESUMEN";#N/A,#N/A,FALSE,"CT";#N/A,#N/A,FALSE,"PD";#N/A,#N/A,FALSE,"PR"}</definedName>
    <definedName name="FSAFA" localSheetId="5" hidden="1">{#N/A,#N/A,FALSE,"masez (10)";#N/A,#N/A,FALSE,"masez (7)";#N/A,#N/A,FALSE,"masez (6)";#N/A,#N/A,FALSE,"masez (5)";#N/A,#N/A,FALSE,"masez (4)";#N/A,#N/A,FALSE,"masez (3)";#N/A,#N/A,FALSE,"masez (2)";#N/A,#N/A,FALSE,"GME";#N/A,#N/A,FALSE,"masez"}</definedName>
    <definedName name="FSAFA" localSheetId="0" hidden="1">{#N/A,#N/A,FALSE,"masez (10)";#N/A,#N/A,FALSE,"masez (7)";#N/A,#N/A,FALSE,"masez (6)";#N/A,#N/A,FALSE,"masez (5)";#N/A,#N/A,FALSE,"masez (4)";#N/A,#N/A,FALSE,"masez (3)";#N/A,#N/A,FALSE,"masez (2)";#N/A,#N/A,FALSE,"GME";#N/A,#N/A,FALSE,"masez"}</definedName>
    <definedName name="FSAFA" hidden="1">{#N/A,#N/A,FALSE,"masez (10)";#N/A,#N/A,FALSE,"masez (7)";#N/A,#N/A,FALSE,"masez (6)";#N/A,#N/A,FALSE,"masez (5)";#N/A,#N/A,FALSE,"masez (4)";#N/A,#N/A,FALSE,"masez (3)";#N/A,#N/A,FALSE,"masez (2)";#N/A,#N/A,FALSE,"GME";#N/A,#N/A,FALSE,"masez"}</definedName>
    <definedName name="FSD" localSheetId="0" hidden="1">{"DETALLE_1996",#N/A,FALSE,"flujo";"DETALLE_1997",#N/A,FALSE,"flujo";"GASTOS_INCURRIDOS_1996",#N/A,FALSE,"flujo";"GASTOS_PROGRAMADOS_PARA_1997",#N/A,FALSE,"flujo";#N/A,#N/A,FALSE,"comparat";#N/A,#N/A,FALSE,"costos";#N/A,#N/A,FALSE,"proyctrol"}</definedName>
    <definedName name="FSD" hidden="1">{"DETALLE_1996",#N/A,FALSE,"flujo";"DETALLE_1997",#N/A,FALSE,"flujo";"GASTOS_INCURRIDOS_1996",#N/A,FALSE,"flujo";"GASTOS_PROGRAMADOS_PARA_1997",#N/A,FALSE,"flujo";#N/A,#N/A,FALSE,"comparat";#N/A,#N/A,FALSE,"costos";#N/A,#N/A,FALSE,"proyctrol"}</definedName>
    <definedName name="FSDF" localSheetId="5" hidden="1">{"CI+GG(BASE)",#N/A,FALSE,"CI+GG(BASE)";"GG",#N/A,FALSE,"CI+GG(BASE)";"CI",#N/A,FALSE,"CI+GG(BASE)"}</definedName>
    <definedName name="FSDF" localSheetId="0" hidden="1">{"CI+GG(BASE)",#N/A,FALSE,"CI+GG(BASE)";"GG",#N/A,FALSE,"CI+GG(BASE)";"CI",#N/A,FALSE,"CI+GG(BASE)"}</definedName>
    <definedName name="FSDF" hidden="1">{"CI+GG(BASE)",#N/A,FALSE,"CI+GG(BASE)";"GG",#N/A,FALSE,"CI+GG(BASE)";"CI",#N/A,FALSE,"CI+GG(BASE)"}</definedName>
    <definedName name="FSEFSEF" localSheetId="5" hidden="1">{#N/A,#N/A,FALSE,"Total_OC015";#N/A,#N/A,FALSE,"ADMIN";#N/A,#N/A,FALSE,"PROCES";#N/A,#N/A,FALSE,"mecan";#N/A,#N/A,FALSE,"civil";#N/A,#N/A,FALSE,"CAÑER";#N/A,#N/A,FALSE,"ELEC";#N/A,#N/A,FALSE,"INSTR"}</definedName>
    <definedName name="FSEFSEF" localSheetId="0" hidden="1">{#N/A,#N/A,FALSE,"Total_OC015";#N/A,#N/A,FALSE,"ADMIN";#N/A,#N/A,FALSE,"PROCES";#N/A,#N/A,FALSE,"mecan";#N/A,#N/A,FALSE,"civil";#N/A,#N/A,FALSE,"CAÑER";#N/A,#N/A,FALSE,"ELEC";#N/A,#N/A,FALSE,"INSTR"}</definedName>
    <definedName name="FSEFSEF" hidden="1">{#N/A,#N/A,FALSE,"Total_OC015";#N/A,#N/A,FALSE,"ADMIN";#N/A,#N/A,FALSE,"PROCES";#N/A,#N/A,FALSE,"mecan";#N/A,#N/A,FALSE,"civil";#N/A,#N/A,FALSE,"CAÑER";#N/A,#N/A,FALSE,"ELEC";#N/A,#N/A,FALSE,"INSTR"}</definedName>
    <definedName name="FSF" localSheetId="5" hidden="1">{#N/A,#N/A,FALSE,"masez (10)";#N/A,#N/A,FALSE,"masez (7)";#N/A,#N/A,FALSE,"masez (6)";#N/A,#N/A,FALSE,"masez (5)";#N/A,#N/A,FALSE,"masez (4)";#N/A,#N/A,FALSE,"masez (3)";#N/A,#N/A,FALSE,"masez (2)";#N/A,#N/A,FALSE,"GME";#N/A,#N/A,FALSE,"masez"}</definedName>
    <definedName name="FSF" localSheetId="0" hidden="1">{#N/A,#N/A,FALSE,"masez (10)";#N/A,#N/A,FALSE,"masez (7)";#N/A,#N/A,FALSE,"masez (6)";#N/A,#N/A,FALSE,"masez (5)";#N/A,#N/A,FALSE,"masez (4)";#N/A,#N/A,FALSE,"masez (3)";#N/A,#N/A,FALSE,"masez (2)";#N/A,#N/A,FALSE,"GME";#N/A,#N/A,FALSE,"masez"}</definedName>
    <definedName name="FSF" hidden="1">{#N/A,#N/A,FALSE,"masez (10)";#N/A,#N/A,FALSE,"masez (7)";#N/A,#N/A,FALSE,"masez (6)";#N/A,#N/A,FALSE,"masez (5)";#N/A,#N/A,FALSE,"masez (4)";#N/A,#N/A,FALSE,"masez (3)";#N/A,#N/A,FALSE,"masez (2)";#N/A,#N/A,FALSE,"GME";#N/A,#N/A,FALSE,"masez"}</definedName>
    <definedName name="fsfs" localSheetId="5" hidden="1">{#N/A,#N/A,FALSE,"masez (10)";#N/A,#N/A,FALSE,"masez (7)";#N/A,#N/A,FALSE,"masez (6)";#N/A,#N/A,FALSE,"masez (5)";#N/A,#N/A,FALSE,"masez (4)";#N/A,#N/A,FALSE,"masez (3)";#N/A,#N/A,FALSE,"masez (2)";#N/A,#N/A,FALSE,"GME";#N/A,#N/A,FALSE,"masez"}</definedName>
    <definedName name="fsfs" localSheetId="0" hidden="1">{#N/A,#N/A,FALSE,"masez (10)";#N/A,#N/A,FALSE,"masez (7)";#N/A,#N/A,FALSE,"masez (6)";#N/A,#N/A,FALSE,"masez (5)";#N/A,#N/A,FALSE,"masez (4)";#N/A,#N/A,FALSE,"masez (3)";#N/A,#N/A,FALSE,"masez (2)";#N/A,#N/A,FALSE,"GME";#N/A,#N/A,FALSE,"masez"}</definedName>
    <definedName name="fsfs" hidden="1">{#N/A,#N/A,FALSE,"masez (10)";#N/A,#N/A,FALSE,"masez (7)";#N/A,#N/A,FALSE,"masez (6)";#N/A,#N/A,FALSE,"masez (5)";#N/A,#N/A,FALSE,"masez (4)";#N/A,#N/A,FALSE,"masez (3)";#N/A,#N/A,FALSE,"masez (2)";#N/A,#N/A,FALSE,"GME";#N/A,#N/A,FALSE,"masez"}</definedName>
    <definedName name="ft" hidden="1">{#N/A,#N/A,TRUE,"INGENIERIA";#N/A,#N/A,TRUE,"COMPRAS";#N/A,#N/A,TRUE,"DIRECCION";#N/A,#N/A,TRUE,"RESUMEN"}</definedName>
    <definedName name="fur" hidden="1">#REF!</definedName>
    <definedName name="fvgh" hidden="1">{#N/A,#N/A,TRUE,"INGENIERIA";#N/A,#N/A,TRUE,"COMPRAS";#N/A,#N/A,TRUE,"DIRECCION";#N/A,#N/A,TRUE,"RESUMEN"}</definedName>
    <definedName name="fvghh" hidden="1">{#N/A,#N/A,TRUE,"1842CWN0"}</definedName>
    <definedName name="fvrj" hidden="1">{#N/A,#N/A,TRUE,"1842CWN0"}</definedName>
    <definedName name="FWFESDFSDF" localSheetId="5" hidden="1">{#N/A,#N/A,TRUE,"Est. de Fact.";#N/A,#N/A,TRUE,"Capitulo 19";#N/A,#N/A,TRUE,"Proyecto P855"}</definedName>
    <definedName name="FWFESDFSDF" localSheetId="0" hidden="1">{#N/A,#N/A,TRUE,"Est. de Fact.";#N/A,#N/A,TRUE,"Capitulo 19";#N/A,#N/A,TRUE,"Proyecto P855"}</definedName>
    <definedName name="FWFESDFSDF" hidden="1">{#N/A,#N/A,TRUE,"Est. de Fact.";#N/A,#N/A,TRUE,"Capitulo 19";#N/A,#N/A,TRUE,"Proyecto P855"}</definedName>
    <definedName name="G" localSheetId="5" hidden="1">{#N/A,#N/A,FALSE,"masez (10)";#N/A,#N/A,FALSE,"masez (7)";#N/A,#N/A,FALSE,"masez (6)";#N/A,#N/A,FALSE,"masez (5)";#N/A,#N/A,FALSE,"masez (4)";#N/A,#N/A,FALSE,"masez (3)";#N/A,#N/A,FALSE,"masez (2)";#N/A,#N/A,FALSE,"GME";#N/A,#N/A,FALSE,"masez"}</definedName>
    <definedName name="g" localSheetId="0" hidden="1">{#N/A,#N/A,FALSE,"Graficos"}</definedName>
    <definedName name="g" hidden="1">{#N/A,#N/A,FALSE,"Graficos"}</definedName>
    <definedName name="Gantt_2" localSheetId="5" hidden="1">{#N/A,#N/A,FALSE,"Total_OC015";#N/A,#N/A,FALSE,"ADMIN";#N/A,#N/A,FALSE,"PROCES";#N/A,#N/A,FALSE,"mecan";#N/A,#N/A,FALSE,"civil";#N/A,#N/A,FALSE,"CAÑER";#N/A,#N/A,FALSE,"ELEC";#N/A,#N/A,FALSE,"INSTR"}</definedName>
    <definedName name="Gantt_2" localSheetId="0" hidden="1">{#N/A,#N/A,FALSE,"Total_OC015";#N/A,#N/A,FALSE,"ADMIN";#N/A,#N/A,FALSE,"PROCES";#N/A,#N/A,FALSE,"mecan";#N/A,#N/A,FALSE,"civil";#N/A,#N/A,FALSE,"CAÑER";#N/A,#N/A,FALSE,"ELEC";#N/A,#N/A,FALSE,"INSTR"}</definedName>
    <definedName name="Gantt_2" hidden="1">{#N/A,#N/A,FALSE,"Total_OC015";#N/A,#N/A,FALSE,"ADMIN";#N/A,#N/A,FALSE,"PROCES";#N/A,#N/A,FALSE,"mecan";#N/A,#N/A,FALSE,"civil";#N/A,#N/A,FALSE,"CAÑER";#N/A,#N/A,FALSE,"ELEC";#N/A,#N/A,FALSE,"INSTR"}</definedName>
    <definedName name="ganttt" localSheetId="5" hidden="1">{#N/A,#N/A,FALSE,"Total_OC015";#N/A,#N/A,FALSE,"ADMIN";#N/A,#N/A,FALSE,"PROCES";#N/A,#N/A,FALSE,"mecan";#N/A,#N/A,FALSE,"civil";#N/A,#N/A,FALSE,"CAÑER";#N/A,#N/A,FALSE,"ELEC";#N/A,#N/A,FALSE,"INSTR"}</definedName>
    <definedName name="ganttt" localSheetId="0" hidden="1">{#N/A,#N/A,FALSE,"Total_OC015";#N/A,#N/A,FALSE,"ADMIN";#N/A,#N/A,FALSE,"PROCES";#N/A,#N/A,FALSE,"mecan";#N/A,#N/A,FALSE,"civil";#N/A,#N/A,FALSE,"CAÑER";#N/A,#N/A,FALSE,"ELEC";#N/A,#N/A,FALSE,"INSTR"}</definedName>
    <definedName name="ganttt" hidden="1">{#N/A,#N/A,FALSE,"Total_OC015";#N/A,#N/A,FALSE,"ADMIN";#N/A,#N/A,FALSE,"PROCES";#N/A,#N/A,FALSE,"mecan";#N/A,#N/A,FALSE,"civil";#N/A,#N/A,FALSE,"CAÑER";#N/A,#N/A,FALSE,"ELEC";#N/A,#N/A,FALSE,"INSTR"}</definedName>
    <definedName name="Gastón" localSheetId="5" hidden="1">{"CI+GG(BASE)",#N/A,FALSE,"CI+GG(BASE)";"GG",#N/A,FALSE,"CI+GG(BASE)";"CI",#N/A,FALSE,"CI+GG(BASE)"}</definedName>
    <definedName name="Gastón" localSheetId="0" hidden="1">{"CI+GG(BASE)",#N/A,FALSE,"CI+GG(BASE)";"GG",#N/A,FALSE,"CI+GG(BASE)";"CI",#N/A,FALSE,"CI+GG(BASE)"}</definedName>
    <definedName name="Gastón" hidden="1">{"CI+GG(BASE)",#N/A,FALSE,"CI+GG(BASE)";"GG",#N/A,FALSE,"CI+GG(BASE)";"CI",#N/A,FALSE,"CI+GG(BASE)"}</definedName>
    <definedName name="Gastóna" localSheetId="5" hidden="1">{"CI+GG(BASE)",#N/A,FALSE,"CI+GG(BASE)";"GG",#N/A,FALSE,"CI+GG(BASE)";"CI",#N/A,FALSE,"CI+GG(BASE)"}</definedName>
    <definedName name="Gastóna" localSheetId="0" hidden="1">{"CI+GG(BASE)",#N/A,FALSE,"CI+GG(BASE)";"GG",#N/A,FALSE,"CI+GG(BASE)";"CI",#N/A,FALSE,"CI+GG(BASE)"}</definedName>
    <definedName name="Gastóna" hidden="1">{"CI+GG(BASE)",#N/A,FALSE,"CI+GG(BASE)";"GG",#N/A,FALSE,"CI+GG(BASE)";"CI",#N/A,FALSE,"CI+GG(BASE)"}</definedName>
    <definedName name="Gastónb" localSheetId="5" hidden="1">{"CI+GG(BASE)",#N/A,FALSE,"CI+GG(BASE)";"GG",#N/A,FALSE,"CI+GG(BASE)";"CI",#N/A,FALSE,"CI+GG(BASE)"}</definedName>
    <definedName name="Gastónb" localSheetId="0" hidden="1">{"CI+GG(BASE)",#N/A,FALSE,"CI+GG(BASE)";"GG",#N/A,FALSE,"CI+GG(BASE)";"CI",#N/A,FALSE,"CI+GG(BASE)"}</definedName>
    <definedName name="Gastónb" hidden="1">{"CI+GG(BASE)",#N/A,FALSE,"CI+GG(BASE)";"GG",#N/A,FALSE,"CI+GG(BASE)";"CI",#N/A,FALSE,"CI+GG(BASE)"}</definedName>
    <definedName name="Gastónc" localSheetId="5" hidden="1">{"CI+GG(BASE)",#N/A,FALSE,"CI+GG(BASE)";"GG",#N/A,FALSE,"CI+GG(BASE)";"CI",#N/A,FALSE,"CI+GG(BASE)"}</definedName>
    <definedName name="Gastónc" localSheetId="0" hidden="1">{"CI+GG(BASE)",#N/A,FALSE,"CI+GG(BASE)";"GG",#N/A,FALSE,"CI+GG(BASE)";"CI",#N/A,FALSE,"CI+GG(BASE)"}</definedName>
    <definedName name="Gastónc" hidden="1">{"CI+GG(BASE)",#N/A,FALSE,"CI+GG(BASE)";"GG",#N/A,FALSE,"CI+GG(BASE)";"CI",#N/A,FALSE,"CI+GG(BASE)"}</definedName>
    <definedName name="Gastónd" localSheetId="5" hidden="1">{"CI+GG(BASE)",#N/A,FALSE,"CI+GG(BASE)";"GG",#N/A,FALSE,"CI+GG(BASE)";"CI",#N/A,FALSE,"CI+GG(BASE)"}</definedName>
    <definedName name="Gastónd" localSheetId="0" hidden="1">{"CI+GG(BASE)",#N/A,FALSE,"CI+GG(BASE)";"GG",#N/A,FALSE,"CI+GG(BASE)";"CI",#N/A,FALSE,"CI+GG(BASE)"}</definedName>
    <definedName name="Gastónd" hidden="1">{"CI+GG(BASE)",#N/A,FALSE,"CI+GG(BASE)";"GG",#N/A,FALSE,"CI+GG(BASE)";"CI",#N/A,FALSE,"CI+GG(BASE)"}</definedName>
    <definedName name="gato" localSheetId="5" hidden="1">{#N/A,#N/A,FALSE,"masez (10)";#N/A,#N/A,FALSE,"masez (7)";#N/A,#N/A,FALSE,"masez (6)";#N/A,#N/A,FALSE,"masez (5)";#N/A,#N/A,FALSE,"masez (4)";#N/A,#N/A,FALSE,"masez (3)";#N/A,#N/A,FALSE,"masez (2)";#N/A,#N/A,FALSE,"GME";#N/A,#N/A,FALSE,"masez"}</definedName>
    <definedName name="gato" localSheetId="0" hidden="1">{#N/A,#N/A,FALSE,"masez (10)";#N/A,#N/A,FALSE,"masez (7)";#N/A,#N/A,FALSE,"masez (6)";#N/A,#N/A,FALSE,"masez (5)";#N/A,#N/A,FALSE,"masez (4)";#N/A,#N/A,FALSE,"masez (3)";#N/A,#N/A,FALSE,"masez (2)";#N/A,#N/A,FALSE,"GME";#N/A,#N/A,FALSE,"masez"}</definedName>
    <definedName name="gato" hidden="1">{#N/A,#N/A,FALSE,"masez (10)";#N/A,#N/A,FALSE,"masez (7)";#N/A,#N/A,FALSE,"masez (6)";#N/A,#N/A,FALSE,"masez (5)";#N/A,#N/A,FALSE,"masez (4)";#N/A,#N/A,FALSE,"masez (3)";#N/A,#N/A,FALSE,"masez (2)";#N/A,#N/A,FALSE,"GME";#N/A,#N/A,FALSE,"masez"}</definedName>
    <definedName name="gd" localSheetId="0" hidden="1">{#N/A,#N/A,FALSE,"PEND INC";#N/A,#N/A,FALSE,"PEND MINM"}</definedName>
    <definedName name="gd" hidden="1">{#N/A,#N/A,FALSE,"PEND INC";#N/A,#N/A,FALSE,"PEND MINM"}</definedName>
    <definedName name="GDG" localSheetId="5" hidden="1">{#N/A,#N/A,FALSE,"masez (10)";#N/A,#N/A,FALSE,"masez (7)";#N/A,#N/A,FALSE,"masez (6)";#N/A,#N/A,FALSE,"masez (5)";#N/A,#N/A,FALSE,"masez (4)";#N/A,#N/A,FALSE,"masez (3)";#N/A,#N/A,FALSE,"masez (2)";#N/A,#N/A,FALSE,"GME";#N/A,#N/A,FALSE,"masez"}</definedName>
    <definedName name="GDG" localSheetId="0" hidden="1">{#N/A,#N/A,FALSE,"masez (10)";#N/A,#N/A,FALSE,"masez (7)";#N/A,#N/A,FALSE,"masez (6)";#N/A,#N/A,FALSE,"masez (5)";#N/A,#N/A,FALSE,"masez (4)";#N/A,#N/A,FALSE,"masez (3)";#N/A,#N/A,FALSE,"masez (2)";#N/A,#N/A,FALSE,"GME";#N/A,#N/A,FALSE,"masez"}</definedName>
    <definedName name="GDG" hidden="1">{#N/A,#N/A,FALSE,"masez (10)";#N/A,#N/A,FALSE,"masez (7)";#N/A,#N/A,FALSE,"masez (6)";#N/A,#N/A,FALSE,"masez (5)";#N/A,#N/A,FALSE,"masez (4)";#N/A,#N/A,FALSE,"masez (3)";#N/A,#N/A,FALSE,"masez (2)";#N/A,#N/A,FALSE,"GME";#N/A,#N/A,FALSE,"masez"}</definedName>
    <definedName name="GDGDGD" hidden="1">{#N/A,#N/A,FALSE,"masez (10)";#N/A,#N/A,FALSE,"masez (7)";#N/A,#N/A,FALSE,"masez (6)";#N/A,#N/A,FALSE,"masez (5)";#N/A,#N/A,FALSE,"masez (4)";#N/A,#N/A,FALSE,"masez (3)";#N/A,#N/A,FALSE,"masez (2)";#N/A,#N/A,FALSE,"GME";#N/A,#N/A,FALSE,"masez"}</definedName>
    <definedName name="GDU" localSheetId="5" hidden="1">{"DETALLE_1996",#N/A,FALSE,"flujo";"DETALLE_1997",#N/A,FALSE,"flujo";"GASTOS_INCURRIDOS_1996",#N/A,FALSE,"flujo";"GASTOS_PROGRAMADOS_PARA_1997",#N/A,FALSE,"flujo";#N/A,#N/A,FALSE,"comparat";#N/A,#N/A,FALSE,"costos";#N/A,#N/A,FALSE,"proyctrol"}</definedName>
    <definedName name="GDU" localSheetId="0" hidden="1">{"DETALLE_1996",#N/A,FALSE,"flujo";"DETALLE_1997",#N/A,FALSE,"flujo";"GASTOS_INCURRIDOS_1996",#N/A,FALSE,"flujo";"GASTOS_PROGRAMADOS_PARA_1997",#N/A,FALSE,"flujo";#N/A,#N/A,FALSE,"comparat";#N/A,#N/A,FALSE,"costos";#N/A,#N/A,FALSE,"proyctrol"}</definedName>
    <definedName name="GDU" hidden="1">{"DETALLE_1996",#N/A,FALSE,"flujo";"DETALLE_1997",#N/A,FALSE,"flujo";"GASTOS_INCURRIDOS_1996",#N/A,FALSE,"flujo";"GASTOS_PROGRAMADOS_PARA_1997",#N/A,FALSE,"flujo";#N/A,#N/A,FALSE,"comparat";#N/A,#N/A,FALSE,"costos";#N/A,#N/A,FALSE,"proyctrol"}</definedName>
    <definedName name="gefrt5" localSheetId="0" hidden="1">{"MO(BASE)",#N/A,FALSE,"MO(BASE)";"MO(BASE)1",#N/A,FALSE,"MO(BASE)";"MO(BASE)2",#N/A,FALSE,"MO(BASE)"}</definedName>
    <definedName name="gefrt5" hidden="1">{"MO(BASE)",#N/A,FALSE,"MO(BASE)";"MO(BASE)1",#N/A,FALSE,"MO(BASE)";"MO(BASE)2",#N/A,FALSE,"MO(BASE)"}</definedName>
    <definedName name="gente" localSheetId="5" hidden="1">{"FlujoGastos",#N/A,FALSE,"Base";"FlujoGastos",#N/A,FALSE,"Buzón Tren";"FlujoGastos",#N/A,FALSE,"Buzón Camión";"FlujoGastos",#N/A,FALSE,"LHD Camión";"FlujoGastos",#N/A,FALSE,"Cámara Camión"}</definedName>
    <definedName name="gente" localSheetId="0" hidden="1">{"FlujoGastos",#N/A,FALSE,"Base";"FlujoGastos",#N/A,FALSE,"Buzón Tren";"FlujoGastos",#N/A,FALSE,"Buzón Camión";"FlujoGastos",#N/A,FALSE,"LHD Camión";"FlujoGastos",#N/A,FALSE,"Cámara Camión"}</definedName>
    <definedName name="gente" hidden="1">{"FlujoGastos",#N/A,FALSE,"Base";"FlujoGastos",#N/A,FALSE,"Buzón Tren";"FlujoGastos",#N/A,FALSE,"Buzón Camión";"FlujoGastos",#N/A,FALSE,"LHD Camión";"FlujoGastos",#N/A,FALSE,"Cámara Camión"}</definedName>
    <definedName name="gentio" localSheetId="5"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gentio" localSheetId="0"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gentio"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gerente" localSheetId="5" hidden="1">{"desarrollo",#N/A,FALSE,"Cámara Camión";"resumen",#N/A,FALSE,"Cámara Camión";"eqprod",#N/A,FALSE,"Cámara Camión"}</definedName>
    <definedName name="gerente" localSheetId="0" hidden="1">{"desarrollo",#N/A,FALSE,"Cámara Camión";"resumen",#N/A,FALSE,"Cámara Camión";"eqprod",#N/A,FALSE,"Cámara Camión"}</definedName>
    <definedName name="gerente" hidden="1">{"desarrollo",#N/A,FALSE,"Cámara Camión";"resumen",#N/A,FALSE,"Cámara Camión";"eqprod",#N/A,FALSE,"Cámara Camión"}</definedName>
    <definedName name="gert" hidden="1">{"Res_og_nøgle",#N/A,FALSE,"Hovedark";"Balance",#N/A,FALSE,"Hovedark";"Bagside_DK",#N/A,FALSE,"Bagside"}</definedName>
    <definedName name="GFGFGGG" localSheetId="5" hidden="1">{"Control_Consolidado",#N/A,FALSE,"Cons.";"Control_Tunel",#N/A,FALSE,"Cons.";"Control_Melip",#N/A,FALSE,"Cons.";"Control_Gualleco",#N/A,FALSE,"Cons.";"Control_Sara L",#N/A,FALSE,"Cons.";"Control_Quellon",#N/A,FALSE,"Cons.";"Control_Biolix",#N/A,FALSE,"Cons.";"Control_Oficina",#N/A,FALSE,"Cons.";"Control_Consorcio",#N/A,FALSE,"Cons."}</definedName>
    <definedName name="GFGFGGG" localSheetId="0" hidden="1">{"Control_Consolidado",#N/A,FALSE,"Cons.";"Control_Tunel",#N/A,FALSE,"Cons.";"Control_Melip",#N/A,FALSE,"Cons.";"Control_Gualleco",#N/A,FALSE,"Cons.";"Control_Sara L",#N/A,FALSE,"Cons.";"Control_Quellon",#N/A,FALSE,"Cons.";"Control_Biolix",#N/A,FALSE,"Cons.";"Control_Oficina",#N/A,FALSE,"Cons.";"Control_Consorcio",#N/A,FALSE,"Cons."}</definedName>
    <definedName name="GFGFGGG" hidden="1">{"Control_Consolidado",#N/A,FALSE,"Cons.";"Control_Tunel",#N/A,FALSE,"Cons.";"Control_Melip",#N/A,FALSE,"Cons.";"Control_Gualleco",#N/A,FALSE,"Cons.";"Control_Sara L",#N/A,FALSE,"Cons.";"Control_Quellon",#N/A,FALSE,"Cons.";"Control_Biolix",#N/A,FALSE,"Cons.";"Control_Oficina",#N/A,FALSE,"Cons.";"Control_Consorcio",#N/A,FALSE,"Cons."}</definedName>
    <definedName name="gfjhfdgj" hidden="1">{#N/A,#N/A,TRUE,"1842CWN0"}</definedName>
    <definedName name="GG" localSheetId="5" hidden="1">{"CI+GG(BASE)",#N/A,FALSE,"CI+GG(BASE)";"GG",#N/A,FALSE,"CI+GG(BASE)";"CI",#N/A,FALSE,"CI+GG(BASE)"}</definedName>
    <definedName name="gg" localSheetId="0" hidden="1">{"Graf_Carga Trab",#N/A,FALSE,"Grafi_Carga Trab";"Graf_Venta Flujo",#N/A,FALSE,"Grafi_Carga Trab"}</definedName>
    <definedName name="gg" hidden="1">{"Graf_Carga Trab",#N/A,FALSE,"Grafi_Carga Trab";"Graf_Venta Flujo",#N/A,FALSE,"Grafi_Carga Trab"}</definedName>
    <definedName name="ggg" hidden="1">{"DETALLE_1996",#N/A,FALSE,"flujo";"DETALLE_1997",#N/A,FALSE,"flujo";"GASTOS_INCURRIDOS_1996",#N/A,FALSE,"flujo";"GASTOS_PROGRAMADOS_PARA_1997",#N/A,FALSE,"flujo";#N/A,#N/A,FALSE,"comparat";#N/A,#N/A,FALSE,"costos";#N/A,#N/A,FALSE,"proyctrol"}</definedName>
    <definedName name="gggg" localSheetId="5" hidden="1">{#N/A,#N/A,TRUE,"Est. de Fact.";#N/A,#N/A,TRUE,"Capitulo 19";#N/A,#N/A,TRUE,"Proyecto P855"}</definedName>
    <definedName name="gggg" localSheetId="0" hidden="1">{#N/A,#N/A,TRUE,"Est. de Fact.";#N/A,#N/A,TRUE,"Capitulo 19";#N/A,#N/A,TRUE,"Proyecto P855"}</definedName>
    <definedName name="gggg" hidden="1">{#N/A,#N/A,TRUE,"Est. de Fact.";#N/A,#N/A,TRUE,"Capitulo 19";#N/A,#N/A,TRUE,"Proyecto P855"}</definedName>
    <definedName name="ggggg" localSheetId="5" hidden="1">{#N/A,#N/A,TRUE,"Est. de Fact.";#N/A,#N/A,TRUE,"Capitulo 19";#N/A,#N/A,TRUE,"Proyecto P855"}</definedName>
    <definedName name="ggggg" localSheetId="0" hidden="1">{#N/A,#N/A,TRUE,"Est. de Fact.";#N/A,#N/A,TRUE,"Capitulo 19";#N/A,#N/A,TRUE,"Proyecto P855"}</definedName>
    <definedName name="ggggg" hidden="1">{#N/A,#N/A,TRUE,"Est. de Fact.";#N/A,#N/A,TRUE,"Capitulo 19";#N/A,#N/A,TRUE,"Proyecto P855"}</definedName>
    <definedName name="gggggg" localSheetId="5" hidden="1">{#N/A,#N/A,FALSE,"Total_OC015";#N/A,#N/A,FALSE,"ADMIN";#N/A,#N/A,FALSE,"PROCES";#N/A,#N/A,FALSE,"mecan";#N/A,#N/A,FALSE,"civil";#N/A,#N/A,FALSE,"CAÑER";#N/A,#N/A,FALSE,"ELEC";#N/A,#N/A,FALSE,"INSTR"}</definedName>
    <definedName name="gggggg" localSheetId="0" hidden="1">{#N/A,#N/A,FALSE,"Total_OC015";#N/A,#N/A,FALSE,"ADMIN";#N/A,#N/A,FALSE,"PROCES";#N/A,#N/A,FALSE,"mecan";#N/A,#N/A,FALSE,"civil";#N/A,#N/A,FALSE,"CAÑER";#N/A,#N/A,FALSE,"ELEC";#N/A,#N/A,FALSE,"INSTR"}</definedName>
    <definedName name="gggggg" hidden="1">{#N/A,#N/A,FALSE,"Total_OC015";#N/A,#N/A,FALSE,"ADMIN";#N/A,#N/A,FALSE,"PROCES";#N/A,#N/A,FALSE,"mecan";#N/A,#N/A,FALSE,"civil";#N/A,#N/A,FALSE,"CAÑER";#N/A,#N/A,FALSE,"ELEC";#N/A,#N/A,FALSE,"INSTR"}</definedName>
    <definedName name="ggh"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gh"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ghdfgh" hidden="1">{#N/A,#N/A,TRUE,"INGENIERIA";#N/A,#N/A,TRUE,"COMPRAS";#N/A,#N/A,TRUE,"DIRECCION";#N/A,#N/A,TRUE,"RESUMEN"}</definedName>
    <definedName name="ghdgh" hidden="1">{"mgmt forecast",#N/A,FALSE,"Mgmt Forecast";"dcf table",#N/A,FALSE,"Mgmt Forecast";"sensitivity",#N/A,FALSE,"Mgmt Forecast";"table inputs",#N/A,FALSE,"Mgmt Forecast";"calculations",#N/A,FALSE,"Mgmt Forecast"}</definedName>
    <definedName name="ghfgh" hidden="1">{#N/A,#N/A,TRUE,"INGENIERIA";#N/A,#N/A,TRUE,"COMPRAS";#N/A,#N/A,TRUE,"DIRECCION";#N/A,#N/A,TRUE,"RESUMEN"}</definedName>
    <definedName name="ghgijuu" localSheetId="5" hidden="1">{#N/A,#N/A,FALSE,"COVER";#N/A,#N/A,FALSE,"RECAP";#N/A,#N/A,FALSE,"SANTA BARBARA NONMANUAL";#N/A,#N/A,FALSE,"CEQUIP";#N/A,#N/A,FALSE,"WRATE";#N/A,#N/A,FALSE,"INDIRECT";#N/A,#N/A,FALSE,"TRAIN";#N/A,#N/A,FALSE,"MANLOADED SCHEDULE"}</definedName>
    <definedName name="ghgijuu" localSheetId="0" hidden="1">{#N/A,#N/A,FALSE,"COVER";#N/A,#N/A,FALSE,"RECAP";#N/A,#N/A,FALSE,"SANTA BARBARA NONMANUAL";#N/A,#N/A,FALSE,"CEQUIP";#N/A,#N/A,FALSE,"WRATE";#N/A,#N/A,FALSE,"INDIRECT";#N/A,#N/A,FALSE,"TRAIN";#N/A,#N/A,FALSE,"MANLOADED SCHEDULE"}</definedName>
    <definedName name="ghgijuu" hidden="1">{#N/A,#N/A,FALSE,"COVER";#N/A,#N/A,FALSE,"RECAP";#N/A,#N/A,FALSE,"SANTA BARBARA NONMANUAL";#N/A,#N/A,FALSE,"CEQUIP";#N/A,#N/A,FALSE,"WRATE";#N/A,#N/A,FALSE,"INDIRECT";#N/A,#N/A,FALSE,"TRAIN";#N/A,#N/A,FALSE,"MANLOADED SCHEDULE"}</definedName>
    <definedName name="ghjtfj"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gifbfbv" hidden="1">{#N/A,#N/A,TRUE,"INGENIERIA";#N/A,#N/A,TRUE,"COMPRAS";#N/A,#N/A,TRUE,"DIRECCION";#N/A,#N/A,TRUE,"RESUMEN"}</definedName>
    <definedName name="gigi" localSheetId="5" hidden="1">{#N/A,#N/A,FALSE,"summary";#N/A,#N/A,FALSE,"SumGraph"}</definedName>
    <definedName name="gigi" localSheetId="0" hidden="1">{#N/A,#N/A,FALSE,"summary";#N/A,#N/A,FALSE,"SumGraph"}</definedName>
    <definedName name="gigi" hidden="1">{#N/A,#N/A,FALSE,"summary";#N/A,#N/A,FALSE,"SumGraph"}</definedName>
    <definedName name="GJLHÑÑGHK" localSheetId="5" hidden="1">{#N/A,#N/A,FALSE,"masez (10)";#N/A,#N/A,FALSE,"masez (7)";#N/A,#N/A,FALSE,"masez (6)";#N/A,#N/A,FALSE,"masez (5)";#N/A,#N/A,FALSE,"masez (4)";#N/A,#N/A,FALSE,"masez (3)";#N/A,#N/A,FALSE,"masez (2)";#N/A,#N/A,FALSE,"GME";#N/A,#N/A,FALSE,"masez"}</definedName>
    <definedName name="GJLHÑÑGHK" localSheetId="0" hidden="1">{#N/A,#N/A,FALSE,"masez (10)";#N/A,#N/A,FALSE,"masez (7)";#N/A,#N/A,FALSE,"masez (6)";#N/A,#N/A,FALSE,"masez (5)";#N/A,#N/A,FALSE,"masez (4)";#N/A,#N/A,FALSE,"masez (3)";#N/A,#N/A,FALSE,"masez (2)";#N/A,#N/A,FALSE,"GME";#N/A,#N/A,FALSE,"masez"}</definedName>
    <definedName name="GJLHÑÑGHK" hidden="1">{#N/A,#N/A,FALSE,"masez (10)";#N/A,#N/A,FALSE,"masez (7)";#N/A,#N/A,FALSE,"masez (6)";#N/A,#N/A,FALSE,"masez (5)";#N/A,#N/A,FALSE,"masez (4)";#N/A,#N/A,FALSE,"masez (3)";#N/A,#N/A,FALSE,"masez (2)";#N/A,#N/A,FALSE,"GME";#N/A,#N/A,FALSE,"masez"}</definedName>
    <definedName name="gls_ACT_EST_ROW" hidden="1">[35]Prices!$P$10</definedName>
    <definedName name="gls_ACT_FORM_OFFSET" hidden="1">[35]Prices!$E$11</definedName>
    <definedName name="gls_ADMIN" hidden="1">[35]Prices!$D$30</definedName>
    <definedName name="gls_ALLOW_BOTH_PC" hidden="1">[35]Prices!$D$52</definedName>
    <definedName name="gls_ALLOW_PARENT_OR_CONSOLIDATED" hidden="1">[35]Prices!$D$41</definedName>
    <definedName name="gls_ALLOW_PUBLISH" hidden="1">[35]Prices!$D$27</definedName>
    <definedName name="gls_AnalystEmpNoHeading" hidden="1">[35]Unadjusted!$E$34</definedName>
    <definedName name="gls_AnalystNameHeading" hidden="1">[35]Unadjusted!$D$34</definedName>
    <definedName name="gls_CF_BEGINS" hidden="1">[35]Prices!$D$38</definedName>
    <definedName name="gls_CFD_CHANGEACT" hidden="1">[35]Prices!$D$45</definedName>
    <definedName name="gls_CFD_CHANGEEST" hidden="1">[35]Prices!$D$46</definedName>
    <definedName name="gls_CFD_FIRSTAVAIL" hidden="1">[35]Prices!$D$47</definedName>
    <definedName name="gls_CFD_LISTAVAIL" hidden="1">[35]Prices!$D$48</definedName>
    <definedName name="gls_CFD_SELECTED" hidden="1">[35]Prices!$D$44</definedName>
    <definedName name="gls_CHANGED_NAMES" hidden="1">[35]Prices!$D$25</definedName>
    <definedName name="gls_CHG_KEY_USER" hidden="1">[35]Prices!$D$10</definedName>
    <definedName name="gls_CHG_SEL_ONLY" hidden="1">[35]Prices!$D$9</definedName>
    <definedName name="gls_COMPANY_WORKBOOK_ID" hidden="1">[35]Prices!$D$17</definedName>
    <definedName name="gls_DELETED_PERIODS" hidden="1">[35]Prices!$J$1</definedName>
    <definedName name="gls_EST_FORM_OFFSET" hidden="1">[35]Prices!$F$11</definedName>
    <definedName name="gls_EXC_NOT_EXT" hidden="1">[35]Prices!$D$35</definedName>
    <definedName name="gls_EXISTING_PERIODS" hidden="1">[35]Prices!$G$1</definedName>
    <definedName name="gls_EXT_BELOW_PBT" hidden="1">[35]Prices!$D$39</definedName>
    <definedName name="gls_EXT_LINK_GLOSS" hidden="1">[35]Prices!$D$50</definedName>
    <definedName name="gls_EXTERNAL_COL_REF" hidden="1">[35]Prices!$O$3</definedName>
    <definedName name="gls_FIRST_ITEM" hidden="1">[35]Prices!$O$13</definedName>
    <definedName name="gls_FIRST_PK" hidden="1">[35]Prices!$A$13</definedName>
    <definedName name="gls_FIRST_ROWMULT" hidden="1">[35]Prices!$L$13</definedName>
    <definedName name="gls_FIRST_UNITS" hidden="1">[35]Prices!$K$13</definedName>
    <definedName name="gls_FIXED_NAMES" hidden="1">[35]Prices!$O$7</definedName>
    <definedName name="gls_FONT_STATUS" hidden="1">[35]Prices!$C$13</definedName>
    <definedName name="gls_GenAccountingConvention" hidden="1">[35]Unadjusted!$E$16</definedName>
    <definedName name="gls_GenAdditionalInfo" hidden="1">[35]Unadjusted!$F$65:$I$71</definedName>
    <definedName name="gls_GenComments" hidden="1">[35]Unadjusted!$H$56:$I$57</definedName>
    <definedName name="gls_GenCompany" hidden="1">[35]Unadjusted!$E$11</definedName>
    <definedName name="gls_GenCompanyInfo" hidden="1">[35]Unadjusted!$B$21:$K$50</definedName>
    <definedName name="gls_GenCountry" hidden="1">[35]Unadjusted!$E$12</definedName>
    <definedName name="gls_GenCurrency" hidden="1">[35]Unadjusted!$E$14</definedName>
    <definedName name="gls_GenCurrencyMultiplier" hidden="1">[35]Unadjusted!$E$15</definedName>
    <definedName name="gls_GenEnterCompInfo" hidden="1">[35]Unadjusted!$E$11:$H$17</definedName>
    <definedName name="gls_GenEPSComment" hidden="1">[35]Unadjusted!$H$53</definedName>
    <definedName name="gls_GenHomeRegion" hidden="1">[35]Unadjusted!$E$13</definedName>
    <definedName name="gls_GenLastPublished" hidden="1">[35]Unadjusted!$F$5</definedName>
    <definedName name="gls_GenLastRecRevised" hidden="1">[35]Unadjusted!$F$6</definedName>
    <definedName name="gls_GenMainInfo" hidden="1">[35]Unadjusted!$B$2:$K$19</definedName>
    <definedName name="gls_GenNoteComment" hidden="1">[35]Unadjusted!$H$54</definedName>
    <definedName name="gls_GenProfile" hidden="1">[35]Unadjusted!$E$17</definedName>
    <definedName name="gls_GenRecComment" hidden="1">[35]Unadjusted!$I$27</definedName>
    <definedName name="gls_GenSaleslineInfo" hidden="1">[35]Unadjusted!$B$53:$K$73</definedName>
    <definedName name="gls_GenSalesSplitByRegion" hidden="1">[35]Unadjusted!$E$56:$E$61</definedName>
    <definedName name="gls_GenSalesSplitHeading" hidden="1">[35]Unadjusted!$D$52</definedName>
    <definedName name="gls_GenSheetVersion" hidden="1">[35]Unadjusted!$F$4</definedName>
    <definedName name="gls_genStockCore" hidden="1">[35]Unadjusted!$G$27</definedName>
    <definedName name="gls_genStockRec" hidden="1">[35]Unadjusted!$F$27</definedName>
    <definedName name="gls_GLOSS_MONTHS" hidden="1">[35]Prices!$A$1:$A$12</definedName>
    <definedName name="gls_GW_IN" hidden="1">[35]Prices!$D$36</definedName>
    <definedName name="gls_IIAA_IN" hidden="1">[35]Prices!$D$37</definedName>
    <definedName name="gls_InterimValue" hidden="1">[35]Prices!$D$22</definedName>
    <definedName name="gls_IssuedStockClassHeading" hidden="1">[35]Unadjusted!$E$27</definedName>
    <definedName name="gls_IssuedStockCodeHeading" hidden="1">[35]Unadjusted!$D$27</definedName>
    <definedName name="gls_IssuedStockFreeFloatHeading" hidden="1">[35]Unadjusted!$H$27</definedName>
    <definedName name="gls_KEY_DATA" hidden="1">[35]Prices!$G$13</definedName>
    <definedName name="gls_KEY_VALUE" hidden="1">[35]Prices!$M$13</definedName>
    <definedName name="gls_LANGUAGE" hidden="1">[35]Prices!$D$23</definedName>
    <definedName name="gls_NEXT_PK" hidden="1">[35]Prices!$D$21</definedName>
    <definedName name="gls_PERIOD_CODE" hidden="1">[35]Prices!$O$2</definedName>
    <definedName name="gls_PERIOD_INDICATOR" hidden="1">[35]Prices!$AA$8</definedName>
    <definedName name="gls_PERIOD_PARENT_OR_CONSOL" hidden="1">[35]Prices!$O$4</definedName>
    <definedName name="gls_PERIOD_TYPE" hidden="1">[35]Prices!$O$5</definedName>
    <definedName name="gls_PrincipalStockClass" hidden="1">[35]Unadjusted!$E$29</definedName>
    <definedName name="gls_PROFILE_NAME" hidden="1">[35]Prices!$D$19</definedName>
    <definedName name="gls_SASS5HistEPSGrowth" hidden="1">[35]Unadjusted!$F$67</definedName>
    <definedName name="gls_SASS5ProjEPSGrowth" hidden="1">[35]Unadjusted!$F$68</definedName>
    <definedName name="gls_SASSDirectorHoldings" hidden="1">[35]Unadjusted!$F$63</definedName>
    <definedName name="gls_SASSEPS45AGR" hidden="1">[35]Unadjusted!$F$65</definedName>
    <definedName name="gls_SASSIsInterimLastAnnounce" hidden="1">[35]Unadjusted!$G$62</definedName>
    <definedName name="gls_SASSLastAnnounce" hidden="1">[35]Unadjusted!$F$62</definedName>
    <definedName name="gls_SASSNETDIV45AGR" hidden="1">[35]Unadjusted!$F$66</definedName>
    <definedName name="gls_SaveBeforePublish" hidden="1">[35]Prices!$D$26</definedName>
    <definedName name="gls_SaveWkbForNewPeriodCodes" hidden="1">[35]Prices!$D$28</definedName>
    <definedName name="gls_ShareholderClassHeading" hidden="1">[35]Unadjusted!$E$41</definedName>
    <definedName name="gls_ShareholderHolding" hidden="1">[35]Unadjusted!$F$41</definedName>
    <definedName name="gls_ShareholderHoldingHeading" hidden="1">[35]Unadjusted!$F$41</definedName>
    <definedName name="gls_ShareholderName" hidden="1">[35]Unadjusted!$D$41</definedName>
    <definedName name="gls_ShareholderNameHeading" hidden="1">[35]Unadjusted!$D$41</definedName>
    <definedName name="gls_ShareholdingName" hidden="1">[35]Unadjusted!$D$41</definedName>
    <definedName name="gls_SHOW_CONTROL_VALUE" hidden="1">[35]Prices!$D$1</definedName>
    <definedName name="gls_SHOW_KEY_VAL_COLUMN" hidden="1">[35]Prices!$D$11</definedName>
    <definedName name="gls_SHOW_KEY_VALUES" hidden="1">[35]Prices!$D$8</definedName>
    <definedName name="gls_SHOW_LINKED_ITEMS" hidden="1">[35]Prices!$D$6</definedName>
    <definedName name="gls_SHOW_LOCAL_NAMES" hidden="1">[35]Prices!$D$2</definedName>
    <definedName name="gls_SHOW_MULTIPLIERS" hidden="1">[35]Prices!$D$7</definedName>
    <definedName name="gls_SHOW_PK_COLUMN" hidden="1">[35]Prices!$D$5</definedName>
    <definedName name="gls_SHOW_STATUS_INFORMATION" hidden="1">[35]Prices!$D$3</definedName>
    <definedName name="gls_SHOW_UNITS" hidden="1">[35]Prices!$D$4</definedName>
    <definedName name="gls_SPARE_YEARS" hidden="1">[35]Prices!$Q:$Q</definedName>
    <definedName name="gls_SPECIAL_DIALOG" hidden="1">[35]Prices!$D$49</definedName>
    <definedName name="gls_START_FORMULA_OVERRIDEABLE" hidden="1">[35]Prices!$D$13</definedName>
    <definedName name="gls_START_LOCAL_NAMES" hidden="1">[35]Prices!$N$13</definedName>
    <definedName name="gls_START_PERIOD_CURRENCY" hidden="1">[35]Prices!$R$12</definedName>
    <definedName name="gls_START_STATUS" hidden="1">[35]Prices!$H$13</definedName>
    <definedName name="gls_START_USER_STATUS" hidden="1">[35]Prices!$I$13</definedName>
    <definedName name="gls_START_VALIDATION" hidden="1">[35]Prices!$J$13</definedName>
    <definedName name="gls_START_WHAT" hidden="1">[35]Prices!$B$13</definedName>
    <definedName name="gls_START_YEAR" hidden="1">[35]Prices!$R$9</definedName>
    <definedName name="gls_StockTicker" hidden="1">[35]Prices!$D$20</definedName>
    <definedName name="gls_TEMP_PERIOD_CODE" hidden="1">[35]Prices!$O$1</definedName>
    <definedName name="gls_THISWORKBOOK_NAME" hidden="1">[35]Prices!$D$18</definedName>
    <definedName name="gls_UNUSUAL_POS" hidden="1">[35]Prices!$D$40</definedName>
    <definedName name="gls_USER_CELL_FORMAT" hidden="1">[35]Prices!$D$51</definedName>
    <definedName name="gls_USING_CONSOLIDATED" hidden="1">[35]Prices!$D$34</definedName>
    <definedName name="gls_YEAR_AE_CONTROL" hidden="1">[35]Prices!$O$6</definedName>
    <definedName name="gls_YEAR_END_ROW" hidden="1">[35]Prices!$P$11</definedName>
    <definedName name="gls_YetToRunStartupWizard" hidden="1">[35]Prices!$D$29</definedName>
    <definedName name="gmd" localSheetId="5" hidden="1">{#N/A,#N/A,FALSE,"Matrix";#N/A,#N/A,FALSE,"Executive";#N/A,#N/A,FALSE,"Summary"}</definedName>
    <definedName name="gmd" localSheetId="0" hidden="1">{#N/A,#N/A,FALSE,"Matrix";#N/A,#N/A,FALSE,"Executive";#N/A,#N/A,FALSE,"Summary"}</definedName>
    <definedName name="gmd" hidden="1">{#N/A,#N/A,FALSE,"Matrix";#N/A,#N/A,FALSE,"Executive";#N/A,#N/A,FALSE,"Summary"}</definedName>
    <definedName name="GN" localSheetId="0" hidden="1">{#N/A,#N/A,FALSE,"DET-CAMB.";#N/A,#N/A,FALSE,"PRESUP.";#N/A,#N/A,FALSE,"RESUMEN";#N/A,#N/A,FALSE,"CT";#N/A,#N/A,FALSE,"PD";#N/A,#N/A,FALSE,"PR"}</definedName>
    <definedName name="GN" hidden="1">{#N/A,#N/A,FALSE,"DET-CAMB.";#N/A,#N/A,FALSE,"PRESUP.";#N/A,#N/A,FALSE,"RESUMEN";#N/A,#N/A,FALSE,"CT";#N/A,#N/A,FALSE,"PD";#N/A,#N/A,FALSE,"PR"}</definedName>
    <definedName name="gpx" hidden="1">{#N/A,#N/A,TRUE,"INGENIERIA";#N/A,#N/A,TRUE,"COMPRAS";#N/A,#N/A,TRUE,"DIRECCION";#N/A,#N/A,TRUE,"RESUMEN"}</definedName>
    <definedName name="graf" localSheetId="5" hidden="1">'[36]LIMA-CANTA'!#REF!</definedName>
    <definedName name="GRAF" localSheetId="0" hidden="1">{"Graf_Carga Trab",#N/A,FALSE,"Grafi_Carga Trab";"Graf_Venta Flujo",#N/A,FALSE,"Grafi_Carga Trab"}</definedName>
    <definedName name="GRAF" hidden="1">{"Graf_Carga Trab",#N/A,FALSE,"Grafi_Carga Trab";"Graf_Venta Flujo",#N/A,FALSE,"Grafi_Carga Trab"}</definedName>
    <definedName name="Graf1" hidden="1">{"FlujoGastos",#N/A,FALSE,"Base";"FlujoGastos",#N/A,FALSE,"Buzón Tren";"FlujoGastos",#N/A,FALSE,"Buzón Camión";"FlujoGastos",#N/A,FALSE,"LHD Camión";"FlujoGastos",#N/A,FALSE,"Cámara Camión"}</definedName>
    <definedName name="graph0" hidden="1">'[36]LIMA-CANTA'!#REF!</definedName>
    <definedName name="Graph1" hidden="1">'[36]LIMA-CANTA'!#REF!</definedName>
    <definedName name="grdg" localSheetId="5" hidden="1">'[4]GRAFICO A'!#REF!</definedName>
    <definedName name="grdg" hidden="1">'[5]GRAFICO A'!#REF!</definedName>
    <definedName name="gre" localSheetId="5" hidden="1">{"DETALLE_1996",#N/A,FALSE,"flujo";"DETALLE_1997",#N/A,FALSE,"flujo";"GASTOS_INCURRIDOS_1996",#N/A,FALSE,"flujo";"GASTOS_PROGRAMADOS_PARA_1997",#N/A,FALSE,"flujo";#N/A,#N/A,FALSE,"comparat";#N/A,#N/A,FALSE,"costos";#N/A,#N/A,FALSE,"proyctrol"}</definedName>
    <definedName name="gre" localSheetId="0" hidden="1">{"DETALLE_1996",#N/A,FALSE,"flujo";"DETALLE_1997",#N/A,FALSE,"flujo";"GASTOS_INCURRIDOS_1996",#N/A,FALSE,"flujo";"GASTOS_PROGRAMADOS_PARA_1997",#N/A,FALSE,"flujo";#N/A,#N/A,FALSE,"comparat";#N/A,#N/A,FALSE,"costos";#N/A,#N/A,FALSE,"proyctrol"}</definedName>
    <definedName name="gre" hidden="1">{"DETALLE_1996",#N/A,FALSE,"flujo";"DETALLE_1997",#N/A,FALSE,"flujo";"GASTOS_INCURRIDOS_1996",#N/A,FALSE,"flujo";"GASTOS_PROGRAMADOS_PARA_1997",#N/A,FALSE,"flujo";#N/A,#N/A,FALSE,"comparat";#N/A,#N/A,FALSE,"costos";#N/A,#N/A,FALSE,"proyctrol"}</definedName>
    <definedName name="grege" localSheetId="5" hidden="1">{#N/A,#N/A,FALSE,"Total_OC015";#N/A,#N/A,FALSE,"ADMIN";#N/A,#N/A,FALSE,"PROCES";#N/A,#N/A,FALSE,"mecan";#N/A,#N/A,FALSE,"civil";#N/A,#N/A,FALSE,"CAÑER";#N/A,#N/A,FALSE,"ELEC";#N/A,#N/A,FALSE,"INSTR"}</definedName>
    <definedName name="grege" localSheetId="0" hidden="1">{#N/A,#N/A,FALSE,"Total_OC015";#N/A,#N/A,FALSE,"ADMIN";#N/A,#N/A,FALSE,"PROCES";#N/A,#N/A,FALSE,"mecan";#N/A,#N/A,FALSE,"civil";#N/A,#N/A,FALSE,"CAÑER";#N/A,#N/A,FALSE,"ELEC";#N/A,#N/A,FALSE,"INSTR"}</definedName>
    <definedName name="grege" hidden="1">{#N/A,#N/A,FALSE,"Total_OC015";#N/A,#N/A,FALSE,"ADMIN";#N/A,#N/A,FALSE,"PROCES";#N/A,#N/A,FALSE,"mecan";#N/A,#N/A,FALSE,"civil";#N/A,#N/A,FALSE,"CAÑER";#N/A,#N/A,FALSE,"ELEC";#N/A,#N/A,FALSE,"INSTR"}</definedName>
    <definedName name="GRF" localSheetId="0" hidden="1">{"Graf_Carga Trab",#N/A,FALSE,"Grafi_Carga Trab";"Graf_Venta Flujo",#N/A,FALSE,"Grafi_Carga Trab"}</definedName>
    <definedName name="GRF" hidden="1">{"Graf_Carga Trab",#N/A,FALSE,"Grafi_Carga Trab";"Graf_Venta Flujo",#N/A,FALSE,"Grafi_Carga Trab"}</definedName>
    <definedName name="GRMD_1" localSheetId="5" hidden="1">{"DETALLE_1996",#N/A,FALSE,"flujo";"DETALLE_1997",#N/A,FALSE,"flujo";"GASTOS_INCURRIDOS_1996",#N/A,FALSE,"flujo";"GASTOS_PROGRAMADOS_PARA_1997",#N/A,FALSE,"flujo";#N/A,#N/A,FALSE,"comparat";#N/A,#N/A,FALSE,"costos";#N/A,#N/A,FALSE,"proyctrol"}</definedName>
    <definedName name="GRMD_1" localSheetId="0" hidden="1">{"DETALLE_1996",#N/A,FALSE,"flujo";"DETALLE_1997",#N/A,FALSE,"flujo";"GASTOS_INCURRIDOS_1996",#N/A,FALSE,"flujo";"GASTOS_PROGRAMADOS_PARA_1997",#N/A,FALSE,"flujo";#N/A,#N/A,FALSE,"comparat";#N/A,#N/A,FALSE,"costos";#N/A,#N/A,FALSE,"proyctrol"}</definedName>
    <definedName name="GRMD_1" hidden="1">{"DETALLE_1996",#N/A,FALSE,"flujo";"DETALLE_1997",#N/A,FALSE,"flujo";"GASTOS_INCURRIDOS_1996",#N/A,FALSE,"flujo";"GASTOS_PROGRAMADOS_PARA_1997",#N/A,FALSE,"flujo";#N/A,#N/A,FALSE,"comparat";#N/A,#N/A,FALSE,"costos";#N/A,#N/A,FALSE,"proyctrol"}</definedName>
    <definedName name="GRMD1" localSheetId="5" hidden="1">{"DETALLE_1996",#N/A,FALSE,"flujo";"DETALLE_1997",#N/A,FALSE,"flujo";"GASTOS_INCURRIDOS_1996",#N/A,FALSE,"flujo";"GASTOS_PROGRAMADOS_PARA_1997",#N/A,FALSE,"flujo";#N/A,#N/A,FALSE,"comparat";#N/A,#N/A,FALSE,"costos";#N/A,#N/A,FALSE,"proyctrol"}</definedName>
    <definedName name="GRMD1" localSheetId="0" hidden="1">{"DETALLE_1996",#N/A,FALSE,"flujo";"DETALLE_1997",#N/A,FALSE,"flujo";"GASTOS_INCURRIDOS_1996",#N/A,FALSE,"flujo";"GASTOS_PROGRAMADOS_PARA_1997",#N/A,FALSE,"flujo";#N/A,#N/A,FALSE,"comparat";#N/A,#N/A,FALSE,"costos";#N/A,#N/A,FALSE,"proyctrol"}</definedName>
    <definedName name="GRMD1" hidden="1">{"DETALLE_1996",#N/A,FALSE,"flujo";"DETALLE_1997",#N/A,FALSE,"flujo";"GASTOS_INCURRIDOS_1996",#N/A,FALSE,"flujo";"GASTOS_PROGRAMADOS_PARA_1997",#N/A,FALSE,"flujo";#N/A,#N/A,FALSE,"comparat";#N/A,#N/A,FALSE,"costos";#N/A,#N/A,FALSE,"proyctrol"}</definedName>
    <definedName name="gsdfg"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gtfd" hidden="1">{#N/A,#N/A,TRUE,"1842CWN0"}</definedName>
    <definedName name="gtgtgt" localSheetId="5" hidden="1">{#N/A,#N/A,TRUE,"Est. de Fact.";#N/A,#N/A,TRUE,"Capitulo 19";#N/A,#N/A,TRUE,"Proyecto P855"}</definedName>
    <definedName name="gtgtgt" localSheetId="0" hidden="1">{#N/A,#N/A,TRUE,"Est. de Fact.";#N/A,#N/A,TRUE,"Capitulo 19";#N/A,#N/A,TRUE,"Proyecto P855"}</definedName>
    <definedName name="gtgtgt" hidden="1">{#N/A,#N/A,TRUE,"Est. de Fact.";#N/A,#N/A,TRUE,"Capitulo 19";#N/A,#N/A,TRUE,"Proyecto P855"}</definedName>
    <definedName name="gunnar" hidden="1">{"Side 1",#N/A,FALSE,"Hovedark";"Side 2",#N/A,FALSE,"Hovedark";"Cash Flow",#N/A,FALSE,"Hovedark";"Kvartaler",#N/A,FALSE,"Kvartaler";"Div_1",#N/A,FALSE,"Divisioner";"Div_2",#N/A,FALSE,"Divisioner";"Aggregeret",#N/A,FALSE,"Divisioner";"Oppsummering",#N/A,FALSE,"Divisioner";"Produkter",#N/A,FALSE,"Produkter";"Bakside",#N/A,FALSE,"Bagside"}</definedName>
    <definedName name="gwen" hidden="1">{"Resultat",#N/A,TRUE,"Hovedtal";"Balance",#N/A,TRUE,"Hovedtal";"Cash_Flow",#N/A,TRUE,"Hovedtal"}</definedName>
    <definedName name="h" localSheetId="5" hidden="1">'[10]LIMA-CANTA'!#REF!</definedName>
    <definedName name="h" localSheetId="0" hidden="1">{"DETALLE_1996",#N/A,FALSE,"flujo";"DETALLE_1997",#N/A,FALSE,"flujo";"GASTOS_INCURRIDOS_1996",#N/A,FALSE,"flujo";"GASTOS_PROGRAMADOS_PARA_1997",#N/A,FALSE,"flujo";#N/A,#N/A,FALSE,"comparat";#N/A,#N/A,FALSE,"costos";#N/A,#N/A,FALSE,"proyctrol"}</definedName>
    <definedName name="h" hidden="1">{"DETALLE_1996",#N/A,FALSE,"flujo";"DETALLE_1997",#N/A,FALSE,"flujo";"GASTOS_INCURRIDOS_1996",#N/A,FALSE,"flujo";"GASTOS_PROGRAMADOS_PARA_1997",#N/A,FALSE,"flujo";#N/A,#N/A,FALSE,"comparat";#N/A,#N/A,FALSE,"costos";#N/A,#N/A,FALSE,"proyctrol"}</definedName>
    <definedName name="hdhgf" hidden="1">{"mgmt forecast",#N/A,FALSE,"Mgmt Forecast";"dcf table",#N/A,FALSE,"Mgmt Forecast";"sensitivity",#N/A,FALSE,"Mgmt Forecast";"table inputs",#N/A,FALSE,"Mgmt Forecast";"calculations",#N/A,FALSE,"Mgmt Forecast"}</definedName>
    <definedName name="helene" hidden="1">{"Side 1",#N/A,FALSE,"Hovedark";"Side 2",#N/A,FALSE,"Hovedark";"Cash Flow",#N/A,FALSE,"Hovedark";"Breakdown",#N/A,FALSE,"Breakdown";"Valuation",#N/A,FALSE,"Valuation";"Bidrag",#N/A,FALSE,"Bidrag"}</definedName>
    <definedName name="hfdddslnb" hidden="1">{#N/A,#N/A,TRUE,"1842CWN0"}</definedName>
    <definedName name="HG" localSheetId="5"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HG"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HG"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hgdh" hidden="1">{"mgmt forecast",#N/A,FALSE,"Mgmt Forecast";"dcf table",#N/A,FALSE,"Mgmt Forecast";"sensitivity",#N/A,FALSE,"Mgmt Forecast";"table inputs",#N/A,FALSE,"Mgmt Forecast";"calculations",#N/A,FALSE,"Mgmt Forecast"}</definedName>
    <definedName name="hgf" hidden="1">{#N/A,#N/A,TRUE,"INGENIERIA";#N/A,#N/A,TRUE,"COMPRAS";#N/A,#N/A,TRUE,"DIRECCION";#N/A,#N/A,TRUE,"RESUMEN"}</definedName>
    <definedName name="hgfd" hidden="1">{#N/A,#N/A,TRUE,"1842CWN0"}</definedName>
    <definedName name="HGH" localSheetId="5" hidden="1">{#N/A,#N/A,FALSE,"summary";#N/A,#N/A,FALSE,"SumGraph"}</definedName>
    <definedName name="HGH" localSheetId="0" hidden="1">{#N/A,#N/A,FALSE,"summary";#N/A,#N/A,FALSE,"SumGraph"}</definedName>
    <definedName name="HGH" hidden="1">{#N/A,#N/A,FALSE,"summary";#N/A,#N/A,FALSE,"SumGraph"}</definedName>
    <definedName name="hh" localSheetId="5" hidden="1">{#N/A,#N/A,FALSE,"minas";#N/A,#N/A,FALSE,"Total_OC015";#N/A,#N/A,FALSE,"ADMIN";#N/A,#N/A,FALSE,"PROCES";#N/A,#N/A,FALSE,"civil";#N/A,#N/A,FALSE,"CAÑER";#N/A,#N/A,FALSE,"ELEC";#N/A,#N/A,FALSE,"INSTR";#N/A,#N/A,FALSE,"PDS";#N/A,#N/A,FALSE,"mecan"}</definedName>
    <definedName name="hh" localSheetId="0" hidden="1">{#N/A,#N/A,FALSE,"minas";#N/A,#N/A,FALSE,"Total_OC015";#N/A,#N/A,FALSE,"ADMIN";#N/A,#N/A,FALSE,"PROCES";#N/A,#N/A,FALSE,"civil";#N/A,#N/A,FALSE,"CAÑER";#N/A,#N/A,FALSE,"ELEC";#N/A,#N/A,FALSE,"INSTR";#N/A,#N/A,FALSE,"PDS";#N/A,#N/A,FALSE,"mecan"}</definedName>
    <definedName name="hh" hidden="1">{#N/A,#N/A,FALSE,"minas";#N/A,#N/A,FALSE,"Total_OC015";#N/A,#N/A,FALSE,"ADMIN";#N/A,#N/A,FALSE,"PROCES";#N/A,#N/A,FALSE,"civil";#N/A,#N/A,FALSE,"CAÑER";#N/A,#N/A,FALSE,"ELEC";#N/A,#N/A,FALSE,"INSTR";#N/A,#N/A,FALSE,"PDS";#N/A,#N/A,FALSE,"mecan"}</definedName>
    <definedName name="HHBG" localSheetId="0" hidden="1">{#N/A,#N/A,FALSE,"PEND INC";#N/A,#N/A,FALSE,"PEND MINM"}</definedName>
    <definedName name="HHBG" hidden="1">{#N/A,#N/A,FALSE,"PEND INC";#N/A,#N/A,FALSE,"PEND MINM"}</definedName>
    <definedName name="HHGH" localSheetId="5" hidden="1">{"Control_Consolidado",#N/A,FALSE,"Cons.";"Control_Tunel",#N/A,FALSE,"Cons.";"Control_Melip",#N/A,FALSE,"Cons.";"Control_Gualleco",#N/A,FALSE,"Cons.";"Control_Sara L",#N/A,FALSE,"Cons.";"Control_Quellon",#N/A,FALSE,"Cons.";"Control_Biolix",#N/A,FALSE,"Cons.";"Control_Oficina",#N/A,FALSE,"Cons.";"Control_Consorcio",#N/A,FALSE,"Cons."}</definedName>
    <definedName name="HHGH" localSheetId="0" hidden="1">{"Control_Consolidado",#N/A,FALSE,"Cons.";"Control_Tunel",#N/A,FALSE,"Cons.";"Control_Melip",#N/A,FALSE,"Cons.";"Control_Gualleco",#N/A,FALSE,"Cons.";"Control_Sara L",#N/A,FALSE,"Cons.";"Control_Quellon",#N/A,FALSE,"Cons.";"Control_Biolix",#N/A,FALSE,"Cons.";"Control_Oficina",#N/A,FALSE,"Cons.";"Control_Consorcio",#N/A,FALSE,"Cons."}</definedName>
    <definedName name="HHGH" hidden="1">{"Control_Consolidado",#N/A,FALSE,"Cons.";"Control_Tunel",#N/A,FALSE,"Cons.";"Control_Melip",#N/A,FALSE,"Cons.";"Control_Gualleco",#N/A,FALSE,"Cons.";"Control_Sara L",#N/A,FALSE,"Cons.";"Control_Quellon",#N/A,FALSE,"Cons.";"Control_Biolix",#N/A,FALSE,"Cons.";"Control_Oficina",#N/A,FALSE,"Cons.";"Control_Consorcio",#N/A,FALSE,"Cons."}</definedName>
    <definedName name="hhh" localSheetId="5" hidden="1">{"DETALLE_1996",#N/A,FALSE,"flujo";"DETALLE_1997",#N/A,FALSE,"flujo";"GASTOS_INCURRIDOS_1996",#N/A,FALSE,"flujo";"GASTOS_PROGRAMADOS_PARA_1997",#N/A,FALSE,"flujo";#N/A,#N/A,FALSE,"comparat";#N/A,#N/A,FALSE,"costos";#N/A,#N/A,FALSE,"proyctrol"}</definedName>
    <definedName name="hhh" localSheetId="0" hidden="1">{"DETALLE_1996",#N/A,FALSE,"flujo";"DETALLE_1997",#N/A,FALSE,"flujo";"GASTOS_INCURRIDOS_1996",#N/A,FALSE,"flujo";"GASTOS_PROGRAMADOS_PARA_1997",#N/A,FALSE,"flujo";#N/A,#N/A,FALSE,"comparat";#N/A,#N/A,FALSE,"costos";#N/A,#N/A,FALSE,"proyctrol"}</definedName>
    <definedName name="hhh" hidden="1">{"DETALLE_1996",#N/A,FALSE,"flujo";"DETALLE_1997",#N/A,FALSE,"flujo";"GASTOS_INCURRIDOS_1996",#N/A,FALSE,"flujo";"GASTOS_PROGRAMADOS_PARA_1997",#N/A,FALSE,"flujo";#N/A,#N/A,FALSE,"comparat";#N/A,#N/A,FALSE,"costos";#N/A,#N/A,FALSE,"proyctrol"}</definedName>
    <definedName name="hhhh" localSheetId="5" hidden="1">{#N/A,#N/A,FALSE,"minas";#N/A,#N/A,FALSE,"Total_OC015";#N/A,#N/A,FALSE,"ADMIN";#N/A,#N/A,FALSE,"PROCES";#N/A,#N/A,FALSE,"civil";#N/A,#N/A,FALSE,"CAÑER";#N/A,#N/A,FALSE,"ELEC";#N/A,#N/A,FALSE,"INSTR";#N/A,#N/A,FALSE,"PDS";#N/A,#N/A,FALSE,"mecan"}</definedName>
    <definedName name="hhhh" localSheetId="0" hidden="1">{#N/A,#N/A,FALSE,"minas";#N/A,#N/A,FALSE,"Total_OC015";#N/A,#N/A,FALSE,"ADMIN";#N/A,#N/A,FALSE,"PROCES";#N/A,#N/A,FALSE,"civil";#N/A,#N/A,FALSE,"CAÑER";#N/A,#N/A,FALSE,"ELEC";#N/A,#N/A,FALSE,"INSTR";#N/A,#N/A,FALSE,"PDS";#N/A,#N/A,FALSE,"mecan"}</definedName>
    <definedName name="HHHH" hidden="1">{"'8'!$B$1:$I$46"}</definedName>
    <definedName name="hhhhh" localSheetId="5" hidden="1">{#N/A,#N/A,FALSE,"masez (10)";#N/A,#N/A,FALSE,"masez (7)";#N/A,#N/A,FALSE,"masez (6)";#N/A,#N/A,FALSE,"masez (5)";#N/A,#N/A,FALSE,"masez (4)";#N/A,#N/A,FALSE,"masez (3)";#N/A,#N/A,FALSE,"masez (2)";#N/A,#N/A,FALSE,"GME";#N/A,#N/A,FALSE,"masez"}</definedName>
    <definedName name="hhhhh"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hhhhh"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HHHHHH" localSheetId="5" hidden="1">{"DETALLE_1996",#N/A,FALSE,"flujo";"DETALLE_1997",#N/A,FALSE,"flujo";"GASTOS_INCURRIDOS_1996",#N/A,FALSE,"flujo";"GASTOS_PROGRAMADOS_PARA_1997",#N/A,FALSE,"flujo";#N/A,#N/A,FALSE,"comparat";#N/A,#N/A,FALSE,"costos";#N/A,#N/A,FALSE,"proyctrol"}</definedName>
    <definedName name="HHHHHH" localSheetId="0" hidden="1">{"DETALLE_1996",#N/A,FALSE,"flujo";"DETALLE_1997",#N/A,FALSE,"flujo";"GASTOS_INCURRIDOS_1996",#N/A,FALSE,"flujo";"GASTOS_PROGRAMADOS_PARA_1997",#N/A,FALSE,"flujo";#N/A,#N/A,FALSE,"comparat";#N/A,#N/A,FALSE,"costos";#N/A,#N/A,FALSE,"proyctrol"}</definedName>
    <definedName name="HHHHHH" hidden="1">{"DETALLE_1996",#N/A,FALSE,"flujo";"DETALLE_1997",#N/A,FALSE,"flujo";"GASTOS_INCURRIDOS_1996",#N/A,FALSE,"flujo";"GASTOS_PROGRAMADOS_PARA_1997",#N/A,FALSE,"flujo";#N/A,#N/A,FALSE,"comparat";#N/A,#N/A,FALSE,"costos";#N/A,#N/A,FALSE,"proyctrol"}</definedName>
    <definedName name="HHHHHHHHHHHHH" hidden="1">{#N/A,#N/A,TRUE,"Cover";#N/A,#N/A,TRUE,"Sched 2";#N/A,#N/A,TRUE,"Sched 3";#N/A,#N/A,TRUE,"Sched 4";#N/A,#N/A,TRUE,"Sched 9"}</definedName>
    <definedName name="HHJK" localSheetId="5" hidden="1">{"Graf_Carga Trab",#N/A,FALSE,"Grafi_Carga Trab";"Graf_Venta Flujo",#N/A,FALSE,"Grafi_Carga Trab"}</definedName>
    <definedName name="HHJK" localSheetId="0" hidden="1">{"Graf_Carga Trab",#N/A,FALSE,"Grafi_Carga Trab";"Graf_Venta Flujo",#N/A,FALSE,"Grafi_Carga Trab"}</definedName>
    <definedName name="HHJK" hidden="1">{"Graf_Carga Trab",#N/A,FALSE,"Grafi_Carga Trab";"Graf_Venta Flujo",#N/A,FALSE,"Grafi_Carga Trab"}</definedName>
    <definedName name="hhtgb" hidden="1">{#N/A,#N/A,TRUE,"INGENIERIA";#N/A,#N/A,TRUE,"COMPRAS";#N/A,#N/A,TRUE,"DIRECCION";#N/A,#N/A,TRUE,"RESUMEN"}</definedName>
    <definedName name="hjityu" hidden="1">{#N/A,#N/A,TRUE,"1842CWN0"}</definedName>
    <definedName name="hkd" hidden="1">{#N/A,#N/A,TRUE,"1842CWN0"}</definedName>
    <definedName name="Hlocali">260</definedName>
    <definedName name="hn.ConvertZero1" hidden="1">[37]LTM!$G$461:$J$461,[37]LTM!$G$463:$J$464,[37]LTM!$G$468:$J$469,[37]LTM!$G$473:$J$475,[37]LTM!$G$480:$J$480,[37]LTM!$G$484:$J$485,[37]LTM!$G$490:$J$490,[37]LTM!$G$514:$J$518,[37]LTM!$G$525:$J$526,[37]LTM!$G$532:$J$537</definedName>
    <definedName name="hn.ConvertZero2" hidden="1">[37]LTM!$G$560:$J$560,[37]LTM!$H$590:$J$591,[37]LTM!$H$614:$J$614,[37]LTM!$H$635:$J$636,[37]LTM!$G$676:$J$680,[37]LTM!$G$686:$J$686,[37]LTM!$G$688:$J$694,[37]LTM!$G$681:$J$682</definedName>
    <definedName name="hn.ConvertZero3" hidden="1">[37]LTM!$G$699:$J$706,[37]LTM!$G$710:$J$714,[37]LTM!$G$717:$J$734,[37]LTM!$G$738:$J$738,[37]LTM!$G$745:$J$751</definedName>
    <definedName name="hn.ConvertZero4" hidden="1">[37]LTM!$G$840:$J$840,[37]LTM!$H$1266:$J$1266,[37]LTM!$G$1267:$J$1267,[37]LTM!$G$1454:$J$1461,[37]LTM!$J$1462,[37]LTM!$J$1463,[37]LTM!$G$1468:$J$1469,[37]LTM!$L$1469:$N$1469</definedName>
    <definedName name="hn.ConvertZeroUnhide1" hidden="1">[37]LTM!$G$1469:$J$1469,[37]LTM!$L$1469:$N$1469,[37]LTM!$H$1266:$J$1266</definedName>
    <definedName name="hn.Delete015" hidden="1">'[37]CREDIT STATS'!$B$9:$K$11,'[37]CREDIT STATS'!$O$11:$X$14,'[37]CREDIT STATS'!$B$25:$K$30,'[37]CREDIT STATS'!$O$25:$X$26</definedName>
    <definedName name="hn.DZ_MultByFXRates" hidden="1">[37]DropZone!$B$2:$I$118,[37]DropZone!$B$120:$I$132,[37]DropZone!$B$134:$I$136,[37]DropZone!$B$138:$I$146</definedName>
    <definedName name="hn.ExtDb" hidden="1">FALSE</definedName>
    <definedName name="hn.LTM_MultByFXRates" hidden="1">[37]LTM!$G$461:$N$477,[37]LTM!$G$480:$N$539,[37]LTM!$G$548:$N$667,[37]LTM!$G$676:$N$1266,[37]LTM!$G$1454:$N$1461,[37]LTM!$G$1463:$N$1465,[37]LTM!$G$1468:$N$1469</definedName>
    <definedName name="hn.ModelType" hidden="1">"DEAL"</definedName>
    <definedName name="hn.ModelVersion" hidden="1">1</definedName>
    <definedName name="hn.MultbyFXRates" hidden="1">[37]LTM!$G$461:$N$477,[37]LTM!$G$480:$N$539,[37]LTM!$G$548:$N$667,[37]LTM!$G$676:$N$1266,[37]LTM!$G$1454:$N$1461,[37]LTM!$G$1463:$N$1465,[37]LTM!$G$1468:$N$1469</definedName>
    <definedName name="hn.MultByFXRates1" hidden="1">[37]LTM!$G$461:$G$477,[37]LTM!$G$480:$G$539,[37]LTM!$G$548:$G$562,[37]LTM!$G$676:$G$840,[37]LTM!$G$1454:$G$1469</definedName>
    <definedName name="hn.MultByFXRates2" hidden="1">[37]LTM!$H$461:$H$477,[37]LTM!$H$480:$H$539,[37]LTM!$H$548:$H$667,[37]LTM!$H$676:$H$1266,[37]LTM!$H$1454:$H$1469</definedName>
    <definedName name="hn.MultByFXRates3" hidden="1">[37]LTM!$I$461:$I$477,[37]LTM!$I$480:$I$539,[37]LTM!$I$548:$I$667,[37]LTM!$I$676:$I$1266,[37]LTM!$I$1454:$I$1469</definedName>
    <definedName name="hn.MultbyFxrates4" hidden="1">[37]LTM!$J$461:$J$477,[37]LTM!$J$480:$J$539,[37]LTM!$J$548:$J$668,[37]LTM!$J$676:$J$1266,[37]LTM!$J$1454:$J$1461,[37]LTM!$J$1463:$J$1465,[37]LTM!$J$1468</definedName>
    <definedName name="hn.multbyfxrates5" hidden="1">[37]LTM!$L$461:$L$477,[37]LTM!$L$480:$L$539,[37]LTM!$L$548:$L$562,[37]LTM!$L$676:$L$840,[37]LTM!$L$1454:$L$1469</definedName>
    <definedName name="hn.multbyfxrates6" hidden="1">[37]LTM!$M$461:$M$477,[37]LTM!$M$480:$M$539,[37]LTM!$M$548:$M$668,[37]LTM!$M$676:$M$1266,[37]LTM!$M$1454:$M$1469</definedName>
    <definedName name="hn.multbyfxrates7" hidden="1">[37]LTM!$N$461:$N$477,[37]LTM!$N$480:$N$539,[37]LTM!$N$548:$N$667,[37]LTM!$N$676:$N$1266,[37]LTM!$N$1454:$N$1469</definedName>
    <definedName name="hn.MultByFXRatesBot1" hidden="1">[37]LTM!$G$676:$G$682,[37]LTM!$G$686,[37]LTM!$G$688:$G$694,[37]LTM!$G$699:$G$706,[37]LTM!$G$710:$G$714,[37]LTM!$G$717:$G$734,[37]LTM!$G$738,[37]LTM!$G$738,[37]LTM!$G$745:$G$751,[37]LTM!$G$840,[37]LTM!$G$1454:$G$1461,[37]LTM!$G$1468:$G$1469</definedName>
    <definedName name="hn.MultByFXRatesBot2" hidden="1">[37]LTM!$H$676:$H$682,[37]LTM!$H$686,[37]LTM!$H$688:$H$694,[37]LTM!$H$699:$H$706,[37]LTM!$H$710:$H$714,[37]LTM!$H$717:$H$734,[37]LTM!$H$738,[37]LTM!$H$745:$H$751,[37]LTM!$H$840,[37]LTM!$H$1266,[37]LTM!$H$1454:$H$1461,[37]LTM!$H$1468:$H$1469</definedName>
    <definedName name="hn.MultByFXRatesBot3" hidden="1">[37]LTM!$I$676:$I$682,[37]LTM!$I$686,[37]LTM!$I$688:$I$694,[37]LTM!$I$699:$I$706,[37]LTM!$I$710:$I$714,[37]LTM!$I$717:$I$734,[37]LTM!$I$738,[37]LTM!$I$745:$I$751,[37]LTM!$I$840,[37]LTM!$I$1266,[37]LTM!$I$1454:$I$1461,[37]LTM!$I$1468:$I$1469</definedName>
    <definedName name="hn.MultByFXRatesBot4" hidden="1">[37]LTM!$J$676:$J$682,[37]LTM!$J$686,[37]LTM!$J$688:$J$694,[37]LTM!$J$699:$J$706,[37]LTM!$J$710:$J$714,[37]LTM!$J$717:$J$734,[37]LTM!$J$738,[37]LTM!$J$745:$J$751,[37]LTM!$J$840,[37]LTM!$J$1266,[37]LTM!$J$1454:$J$1461,[37]LTM!$J$1463:$J$1465,[37]LTM!$J$1468</definedName>
    <definedName name="hn.MultByFXRatesBot5" hidden="1">[37]LTM!$L$676:$L$682,[37]LTM!$L$686,[37]LTM!$L$688:$L$694,[37]LTM!$L$699:$L$706,[37]LTM!$L$710:$L$714,[37]LTM!$L$717:$L$734,[37]LTM!$L$738,[37]LTM!$L$745:$L$751,[37]LTM!$L$837:$L$838,[37]LTM!$L$1454:$L$1458,[37]LTM!$L$1468:$L$1469</definedName>
    <definedName name="hn.MultByFXRatesBot6" hidden="1">[37]LTM!$M$676:$M$682,[37]LTM!$M$686,[37]LTM!$M$688:$M$694,[37]LTM!$M$699:$M$706,[37]LTM!$M$710:$M$714,[37]LTM!$M$717:$M$734,[37]LTM!$M$738,[37]LTM!$M$745:$M$751,[37]LTM!$M$837:$M$838,[37]LTM!$M$1454:$M$1458,[37]LTM!$M$1468:$M$1469</definedName>
    <definedName name="hn.MultByFXRatesBot7" hidden="1">[37]LTM!$N$676:$N$682,[37]LTM!$N$686,[37]LTM!$N$688:$N$694,[37]LTM!$N$699:$N$706,[37]LTM!$N$710:$N$714,[37]LTM!$N$717:$N$734,[37]LTM!$N$738,[37]LTM!$N$745:$N$751,[37]LTM!$N$837:$N$838,[37]LTM!$N$1454:$N$1458,[37]LTM!$N$1468:$N$1469</definedName>
    <definedName name="hn.MultByFXRatesTop1" hidden="1">[37]LTM!$G$461,[37]LTM!$G$463:$G$464,[37]LTM!$G$468:$G$469,[37]LTM!$G$473:$G$475,[37]LTM!$G$480,[37]LTM!$G$484:$G$485,[37]LTM!$G$490:$G$509,[37]LTM!$G$512,[37]LTM!$G$514:$G$518,[37]LTM!$G$525:$G$526,[37]LTM!$G$532:$G$537,[37]LTM!$G$560</definedName>
    <definedName name="hn.MultByFXRatesTop2" hidden="1">[37]LTM!$H$461,[37]LTM!$H$463:$H$464,[37]LTM!$H$468:$H$469,[37]LTM!$H$473:$H$475,[37]LTM!$H$480,[37]LTM!$H$484:$H$485,[37]LTM!$H$490:$H$509,[37]LTM!$H$512,[37]LTM!$H$514:$H$518,[37]LTM!$H$525:$H$526,[37]LTM!$H$532:$H$537,[37]LTM!$H$560,[37]LTM!$H$590:$H$591,[37]LTM!$H$614:$H$631,[37]LTM!$H$635:$H$636</definedName>
    <definedName name="hn.MultByFXRatesTop3" hidden="1">[37]LTM!$I$461,[37]LTM!$I$463:$I$464,[37]LTM!$I$468:$I$469,[37]LTM!$I$473:$I$475,[37]LTM!$I$480,[37]LTM!$I$484:$I$485,[37]LTM!$I$490:$I$509,[37]LTM!$I$512,[37]LTM!$I$514:$I$518,[37]LTM!$I$525:$I$526,[37]LTM!$I$532:$I$537,[37]LTM!$I$560,[37]LTM!$I$590:$I$591,[37]LTM!$I$614:$I$631,[37]LTM!$I$635:$I$636</definedName>
    <definedName name="hn.MultByFXRatesTop4" hidden="1">[37]LTM!$J$461,[37]LTM!$J$463:$J$464,[37]LTM!$J$468:$J$469,[37]LTM!$J$473:$J$475,[37]LTM!$J$480,[37]LTM!$J$484:$J$485,[37]LTM!$J$490:$J$509,[37]LTM!$J$512,[37]LTM!$J$514:$J$518,[37]LTM!$J$525:$J$526,[37]LTM!$J$532:$J$537,[37]LTM!$J$560,[37]LTM!$J$590:$J$591,[37]LTM!$J$614:$J$631,[37]LTM!$J$635:$J$636</definedName>
    <definedName name="hn.MultByFXRatesTop5" hidden="1">[37]LTM!$L$461,[37]LTM!$L$463:$L$464,[37]LTM!$L$468:$L$469,[37]LTM!$L$473:$L$475,[37]LTM!$L$480,[37]LTM!$L$484:$L$485,[37]LTM!$L$490:$L$509,[37]LTM!$L$512,[37]LTM!$L$514:$L$518,[37]LTM!$L$525:$L$526,[37]LTM!$L$532:$L$537,[37]LTM!$L$560</definedName>
    <definedName name="hn.MultByFXRatesTop6" hidden="1">[37]LTM!$M$461,[37]LTM!$M$463:$M$464,[37]LTM!$M$468:$M$469,[37]LTM!$M$473:$M$475,[37]LTM!$M$480,[37]LTM!$M$484:$M$485,[37]LTM!$M$490:$M$509,[37]LTM!$M$512,[37]LTM!$M$514:$M$518,[37]LTM!$M$525:$M$526,[37]LTM!$M$532:$M$537,[37]LTM!$M$560,[37]LTM!$M$590:$M$591,[37]LTM!$M$614:$M$631,[37]LTM!$M$635:$M$636</definedName>
    <definedName name="hn.MultByFXRatesTop7" hidden="1">[37]LTM!$N$461,[37]LTM!$N$463:$N$464,[37]LTM!$N$468:$N$469,[37]LTM!$N$473:$N$475,[37]LTM!$N$480,[37]LTM!$N$484:$N$485,[37]LTM!$N$490:$N$509,[37]LTM!$N$512,[37]LTM!$N$514:$N$518,[37]LTM!$N$525:$N$526,[37]LTM!$N$532:$N$537,[37]LTM!$N$560,[37]LTM!$N$590:$N$591,[37]LTM!$N$614:$N$631,[37]LTM!$N$635:$N$636</definedName>
    <definedName name="hn.NoUpload" hidden="1">0</definedName>
    <definedName name="hnf" hidden="1">{#N/A,#N/A,TRUE,"1842CWN0"}</definedName>
    <definedName name="hnrsd"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HOJA" localSheetId="5" hidden="1">{#N/A,#N/A,FALSE,"minas";#N/A,#N/A,FALSE,"Total_OC015";#N/A,#N/A,FALSE,"ADMIN";#N/A,#N/A,FALSE,"PROCES";#N/A,#N/A,FALSE,"civil";#N/A,#N/A,FALSE,"CAÑER";#N/A,#N/A,FALSE,"ELEC";#N/A,#N/A,FALSE,"INSTR";#N/A,#N/A,FALSE,"PDS";#N/A,#N/A,FALSE,"mecan"}</definedName>
    <definedName name="HOJA" localSheetId="0" hidden="1">{#N/A,#N/A,FALSE,"minas";#N/A,#N/A,FALSE,"Total_OC015";#N/A,#N/A,FALSE,"ADMIN";#N/A,#N/A,FALSE,"PROCES";#N/A,#N/A,FALSE,"civil";#N/A,#N/A,FALSE,"CAÑER";#N/A,#N/A,FALSE,"ELEC";#N/A,#N/A,FALSE,"INSTR";#N/A,#N/A,FALSE,"PDS";#N/A,#N/A,FALSE,"mecan"}</definedName>
    <definedName name="HOJA" hidden="1">{#N/A,#N/A,FALSE,"minas";#N/A,#N/A,FALSE,"Total_OC015";#N/A,#N/A,FALSE,"ADMIN";#N/A,#N/A,FALSE,"PROCES";#N/A,#N/A,FALSE,"civil";#N/A,#N/A,FALSE,"CAÑER";#N/A,#N/A,FALSE,"ELEC";#N/A,#N/A,FALSE,"INSTR";#N/A,#N/A,FALSE,"PDS";#N/A,#N/A,FALSE,"mecan"}</definedName>
    <definedName name="HOJITA" localSheetId="5" hidden="1">{"cuadro1",#N/A,FALSE,"Buzon Camion Opción 3";"cuadro2",#N/A,FALSE,"Buzon Camion Opción 3";"cuadro3",#N/A,FALSE,"Buzon Camion Opción 3";"cuadro4",#N/A,FALSE,"Buzon Camion Opción 3"}</definedName>
    <definedName name="HOJITA" localSheetId="0" hidden="1">{"cuadro1",#N/A,FALSE,"Buzon Camion Opción 3";"cuadro2",#N/A,FALSE,"Buzon Camion Opción 3";"cuadro3",#N/A,FALSE,"Buzon Camion Opción 3";"cuadro4",#N/A,FALSE,"Buzon Camion Opción 3"}</definedName>
    <definedName name="HOJITA" hidden="1">{"cuadro1",#N/A,FALSE,"Buzon Camion Opción 3";"cuadro2",#N/A,FALSE,"Buzon Camion Opción 3";"cuadro3",#N/A,FALSE,"Buzon Camion Opción 3";"cuadro4",#N/A,FALSE,"Buzon Camion Opción 3"}</definedName>
    <definedName name="hojita2" localSheetId="5" hidden="1">{"cuadro1",#N/A,FALSE,"Buzon Camion Opción 3";"cuadro2",#N/A,FALSE,"Buzon Camion Opción 3";"cuadro3",#N/A,FALSE,"Buzon Camion Opción 3";"cuadro4",#N/A,FALSE,"Buzon Camion Opción 3"}</definedName>
    <definedName name="hojita2" localSheetId="0" hidden="1">{"cuadro1",#N/A,FALSE,"Buzon Camion Opción 3";"cuadro2",#N/A,FALSE,"Buzon Camion Opción 3";"cuadro3",#N/A,FALSE,"Buzon Camion Opción 3";"cuadro4",#N/A,FALSE,"Buzon Camion Opción 3"}</definedName>
    <definedName name="hojita2" hidden="1">{"cuadro1",#N/A,FALSE,"Buzon Camion Opción 3";"cuadro2",#N/A,FALSE,"Buzon Camion Opción 3";"cuadro3",#N/A,FALSE,"Buzon Camion Opción 3";"cuadro4",#N/A,FALSE,"Buzon Camion Opción 3"}</definedName>
    <definedName name="hola" hidden="1">{#N/A,#N/A,FALSE,"TEC-01";#N/A,#N/A,FALSE,"TEC - 02";#N/A,#N/A,FALSE,"TEC - 03";#N/A,#N/A,FALSE,"TEC - 04";#N/A,#N/A,FALSE,"TEC-07";#N/A,#N/A,FALSE,"TEC-08";#N/A,#N/A,FALSE,"TEC - 09A";#N/A,#N/A,FALSE,"TEC - 09B";#N/A,#N/A,FALSE,"TEC - 09C";#N/A,#N/A,FALSE,"TEC - 10";#N/A,#N/A,FALSE,"TEC-11"}</definedName>
    <definedName name="horizon" localSheetId="5"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horizon" localSheetId="0"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horizon"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horozon" localSheetId="5" hidden="1">{"desarrollo",#N/A,FALSE,"LHD Camión";"eqdllo",#N/A,FALSE,"LHD Camión";"eqprod",#N/A,FALSE,"LHD Camión";"Resumen",#N/A,FALSE,"LHD Camión"}</definedName>
    <definedName name="horozon" localSheetId="0" hidden="1">{"desarrollo",#N/A,FALSE,"LHD Camión";"eqdllo",#N/A,FALSE,"LHD Camión";"eqprod",#N/A,FALSE,"LHD Camión";"Resumen",#N/A,FALSE,"LHD Camión"}</definedName>
    <definedName name="horozon" hidden="1">{"desarrollo",#N/A,FALSE,"LHD Camión";"eqdllo",#N/A,FALSE,"LHD Camión";"eqprod",#N/A,FALSE,"LHD Camión";"Resumen",#N/A,FALSE,"LHD Camión"}</definedName>
    <definedName name="HTML_CodePage" localSheetId="0" hidden="1">863</definedName>
    <definedName name="HTML_CodePage" hidden="1">1252</definedName>
    <definedName name="HTML_Control" localSheetId="5" hidden="1">{"'DMBL'!$A$1:$N$83","'DMBL'!$A$6:$B$83"}</definedName>
    <definedName name="HTML_Control" localSheetId="0" hidden="1">{"'resumen REV 3'!$B$1:$Q$69"}</definedName>
    <definedName name="HTML_Control" hidden="1">{"'8'!$B$1:$I$46"}</definedName>
    <definedName name="HTML_CONTROL01" localSheetId="0" hidden="1">{"'resumen'!$A$1:$D$42"}</definedName>
    <definedName name="HTML_CONTROL01" hidden="1">{"'resumen'!$A$1:$D$42"}</definedName>
    <definedName name="HTML_Controla" localSheetId="5" hidden="1">{"'DMBL'!$A$1:$N$83","'DMBL'!$A$6:$B$83"}</definedName>
    <definedName name="HTML_Controla" localSheetId="0" hidden="1">{"'DMBL'!$A$1:$N$83","'DMBL'!$A$6:$B$83"}</definedName>
    <definedName name="HTML_Controla" hidden="1">{"'DMBL'!$A$1:$N$83","'DMBL'!$A$6:$B$83"}</definedName>
    <definedName name="HTML_Controlb" localSheetId="5" hidden="1">{"'DMBL'!$A$1:$N$83","'DMBL'!$A$6:$B$83"}</definedName>
    <definedName name="HTML_Controlb" localSheetId="0" hidden="1">{"'DMBL'!$A$1:$N$83","'DMBL'!$A$6:$B$83"}</definedName>
    <definedName name="HTML_Controlb" hidden="1">{"'DMBL'!$A$1:$N$83","'DMBL'!$A$6:$B$83"}</definedName>
    <definedName name="HTML_Controlc" localSheetId="5" hidden="1">{"'DMBL'!$A$1:$N$83","'DMBL'!$A$6:$B$83"}</definedName>
    <definedName name="HTML_Controlc" localSheetId="0" hidden="1">{"'DMBL'!$A$1:$N$83","'DMBL'!$A$6:$B$83"}</definedName>
    <definedName name="HTML_Controlc" hidden="1">{"'DMBL'!$A$1:$N$83","'DMBL'!$A$6:$B$83"}</definedName>
    <definedName name="HTML_Description" localSheetId="5" hidden="1">""</definedName>
    <definedName name="HTML_Description" localSheetId="0" hidden="1">"jklyi.c m"</definedName>
    <definedName name="HTML_Description" hidden="1">"Central de Ingeniería"</definedName>
    <definedName name="HTML_Email" hidden="1">""</definedName>
    <definedName name="HTML_Header" localSheetId="5" hidden="1">"DMBL"</definedName>
    <definedName name="HTML_Header" localSheetId="0" hidden="1">"mndghm"</definedName>
    <definedName name="HTML_Header" hidden="1">"PRECIARIO DE MONTAJE MECANICO"</definedName>
    <definedName name="HTML_LastUpdate" localSheetId="5" hidden="1">"27-02-01"</definedName>
    <definedName name="HTML_LastUpdate" localSheetId="0" hidden="1">"02/05/2002"</definedName>
    <definedName name="HTML_LastUpdate" hidden="1">"25/11/99"</definedName>
    <definedName name="HTML_LineAfter" localSheetId="5" hidden="1">FALSE</definedName>
    <definedName name="HTML_LineAfter" localSheetId="0" hidden="1">FALSE</definedName>
    <definedName name="HTML_LineAfter" hidden="1">TRUE</definedName>
    <definedName name="HTML_LineBefore" localSheetId="5" hidden="1">FALSE</definedName>
    <definedName name="HTML_LineBefore" localSheetId="0" hidden="1">FALSE</definedName>
    <definedName name="HTML_LineBefore" hidden="1">TRUE</definedName>
    <definedName name="HTML_Name" localSheetId="5" hidden="1">"Olidata Chile"</definedName>
    <definedName name="HTML_Name" localSheetId="0" hidden="1">""</definedName>
    <definedName name="HTML_Name" hidden="1">"Repsol"</definedName>
    <definedName name="HTML_OBDlg2" hidden="1">TRUE</definedName>
    <definedName name="HTML_OBDlg3" hidden="1">TRUE</definedName>
    <definedName name="HTML_OBDlg4" hidden="1">TRUE</definedName>
    <definedName name="HTML_OS" hidden="1">0</definedName>
    <definedName name="HTML_PathFile" localSheetId="5" hidden="1">"C:\Mis documentos\HTML.htm"</definedName>
    <definedName name="HTML_PathFile" localSheetId="0" hidden="1">"D:\Datos\Datos\PROGRAMA PRODUCCION\2002\CUMP PROG PROD 2002\HTML\HTML.htm"</definedName>
    <definedName name="HTML_PathFile" hidden="1">"D:\Archivos\Texto\HTML.htm"</definedName>
    <definedName name="HTML_PathTemplate" hidden="1">"C:\Eew\Internet\Estadistica.htm"</definedName>
    <definedName name="HTML_Title" localSheetId="5" hidden="1">"GuíaTelefónicaDMBL"</definedName>
    <definedName name="HTML_Title" localSheetId="0" hidden="1">"rtjkmm"</definedName>
    <definedName name="HTML_Title" hidden="1">"Montaje mecánico"</definedName>
    <definedName name="htr" localSheetId="5" hidden="1">{#N/A,#N/A,FALSE,"Total_OC015";#N/A,#N/A,FALSE,"ADMIN";#N/A,#N/A,FALSE,"PROCES";#N/A,#N/A,FALSE,"mecan";#N/A,#N/A,FALSE,"civil";#N/A,#N/A,FALSE,"CAÑER";#N/A,#N/A,FALSE,"ELEC";#N/A,#N/A,FALSE,"INSTR"}</definedName>
    <definedName name="htr" localSheetId="0" hidden="1">{#N/A,#N/A,FALSE,"Total_OC015";#N/A,#N/A,FALSE,"ADMIN";#N/A,#N/A,FALSE,"PROCES";#N/A,#N/A,FALSE,"mecan";#N/A,#N/A,FALSE,"civil";#N/A,#N/A,FALSE,"CAÑER";#N/A,#N/A,FALSE,"ELEC";#N/A,#N/A,FALSE,"INSTR"}</definedName>
    <definedName name="htr" hidden="1">{#N/A,#N/A,FALSE,"Total_OC015";#N/A,#N/A,FALSE,"ADMIN";#N/A,#N/A,FALSE,"PROCES";#N/A,#N/A,FALSE,"mecan";#N/A,#N/A,FALSE,"civil";#N/A,#N/A,FALSE,"CAÑER";#N/A,#N/A,FALSE,"ELEC";#N/A,#N/A,FALSE,"INSTR"}</definedName>
    <definedName name="htyh" localSheetId="5" hidden="1">{"DETALLE_1996",#N/A,FALSE,"flujo";"DETALLE_1997",#N/A,FALSE,"flujo";"GASTOS_INCURRIDOS_1996",#N/A,FALSE,"flujo";"GASTOS_PROGRAMADOS_PARA_1997",#N/A,FALSE,"flujo";#N/A,#N/A,FALSE,"comparat";#N/A,#N/A,FALSE,"costos";#N/A,#N/A,FALSE,"proyctrol"}</definedName>
    <definedName name="htyh" localSheetId="0" hidden="1">{"DETALLE_1996",#N/A,FALSE,"flujo";"DETALLE_1997",#N/A,FALSE,"flujo";"GASTOS_INCURRIDOS_1996",#N/A,FALSE,"flujo";"GASTOS_PROGRAMADOS_PARA_1997",#N/A,FALSE,"flujo";#N/A,#N/A,FALSE,"comparat";#N/A,#N/A,FALSE,"costos";#N/A,#N/A,FALSE,"proyctrol"}</definedName>
    <definedName name="htyh" hidden="1">{"DETALLE_1996",#N/A,FALSE,"flujo";"DETALLE_1997",#N/A,FALSE,"flujo";"GASTOS_INCURRIDOS_1996",#N/A,FALSE,"flujo";"GASTOS_PROGRAMADOS_PARA_1997",#N/A,FALSE,"flujo";#N/A,#N/A,FALSE,"comparat";#N/A,#N/A,FALSE,"costos";#N/A,#N/A,FALSE,"proyctrol"}</definedName>
    <definedName name="HTYJT"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HTYJT"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HTYJT"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hyjk" hidden="1">{"Aar",#N/A,FALSE,"Divisioner";"Kvartaler",#N/A,FALSE,"Divisioner";"Aggregering",#N/A,FALSE,"Divisioner";"Aar",#N/A,FALSE,"Norge div. (gl)";"Kvartal",#N/A,FALSE,"Norge div. (gl)";"Samling",#N/A,FALSE,"Norge div. (gl)"}</definedName>
    <definedName name="hynj" hidden="1">{#N/A,#N/A,TRUE,"1842CWN0"}</definedName>
    <definedName name="hyttr" localSheetId="5" hidden="1">{"DETALLE_1996",#N/A,FALSE,"flujo";"DETALLE_1997",#N/A,FALSE,"flujo";"GASTOS_INCURRIDOS_1996",#N/A,FALSE,"flujo";"GASTOS_PROGRAMADOS_PARA_1997",#N/A,FALSE,"flujo";#N/A,#N/A,FALSE,"comparat";#N/A,#N/A,FALSE,"costos";#N/A,#N/A,FALSE,"proyctrol"}</definedName>
    <definedName name="hyttr" localSheetId="0" hidden="1">{"DETALLE_1996",#N/A,FALSE,"flujo";"DETALLE_1997",#N/A,FALSE,"flujo";"GASTOS_INCURRIDOS_1996",#N/A,FALSE,"flujo";"GASTOS_PROGRAMADOS_PARA_1997",#N/A,FALSE,"flujo";#N/A,#N/A,FALSE,"comparat";#N/A,#N/A,FALSE,"costos";#N/A,#N/A,FALSE,"proyctrol"}</definedName>
    <definedName name="hyttr" hidden="1">{"DETALLE_1996",#N/A,FALSE,"flujo";"DETALLE_1997",#N/A,FALSE,"flujo";"GASTOS_INCURRIDOS_1996",#N/A,FALSE,"flujo";"GASTOS_PROGRAMADOS_PARA_1997",#N/A,FALSE,"flujo";#N/A,#N/A,FALSE,"comparat";#N/A,#N/A,FALSE,"costos";#N/A,#N/A,FALSE,"proyctrol"}</definedName>
    <definedName name="iact" hidden="1">{#N/A,#N/A,TRUE,"1842CWN0"}</definedName>
    <definedName name="IF" localSheetId="5" hidden="1">{"DETALLE_1996",#N/A,FALSE,"flujo";"DETALLE_1997",#N/A,FALSE,"flujo";"GASTOS_INCURRIDOS_1996",#N/A,FALSE,"flujo";"GASTOS_PROGRAMADOS_PARA_1997",#N/A,FALSE,"flujo";#N/A,#N/A,FALSE,"comparat";#N/A,#N/A,FALSE,"costos";#N/A,#N/A,FALSE,"proyctrol"}</definedName>
    <definedName name="IF" localSheetId="0" hidden="1">{"DETALLE_1996",#N/A,FALSE,"flujo";"DETALLE_1997",#N/A,FALSE,"flujo";"GASTOS_INCURRIDOS_1996",#N/A,FALSE,"flujo";"GASTOS_PROGRAMADOS_PARA_1997",#N/A,FALSE,"flujo";#N/A,#N/A,FALSE,"comparat";#N/A,#N/A,FALSE,"costos";#N/A,#N/A,FALSE,"proyctrol"}</definedName>
    <definedName name="IF" hidden="1">{"DETALLE_1996",#N/A,FALSE,"flujo";"DETALLE_1997",#N/A,FALSE,"flujo";"GASTOS_INCURRIDOS_1996",#N/A,FALSE,"flujo";"GASTOS_PROGRAMADOS_PARA_1997",#N/A,FALSE,"flujo";#N/A,#N/A,FALSE,"comparat";#N/A,#N/A,FALSE,"costos";#N/A,#N/A,FALSE,"proyctrol"}</definedName>
    <definedName name="ii" localSheetId="5" hidden="1">{"DETALLE_1996",#N/A,FALSE,"flujo";"DETALLE_1997",#N/A,FALSE,"flujo";"GASTOS_INCURRIDOS_1996",#N/A,FALSE,"flujo";"GASTOS_PROGRAMADOS_PARA_1997",#N/A,FALSE,"flujo";#N/A,#N/A,FALSE,"comparat";#N/A,#N/A,FALSE,"costos";#N/A,#N/A,FALSE,"proyctrol"}</definedName>
    <definedName name="ii" localSheetId="0" hidden="1">{"DETALLE_1996",#N/A,FALSE,"flujo";"DETALLE_1997",#N/A,FALSE,"flujo";"GASTOS_INCURRIDOS_1996",#N/A,FALSE,"flujo";"GASTOS_PROGRAMADOS_PARA_1997",#N/A,FALSE,"flujo";#N/A,#N/A,FALSE,"comparat";#N/A,#N/A,FALSE,"costos";#N/A,#N/A,FALSE,"proyctrol"}</definedName>
    <definedName name="ii" hidden="1">{"DETALLE_1996",#N/A,FALSE,"flujo";"DETALLE_1997",#N/A,FALSE,"flujo";"GASTOS_INCURRIDOS_1996",#N/A,FALSE,"flujo";"GASTOS_PROGRAMADOS_PARA_1997",#N/A,FALSE,"flujo";#N/A,#N/A,FALSE,"comparat";#N/A,#N/A,FALSE,"costos";#N/A,#N/A,FALSE,"proyctrol"}</definedName>
    <definedName name="III" localSheetId="5" hidden="1">{#N/A,#N/A,FALSE,"summary";#N/A,#N/A,FALSE,"SumGraph"}</definedName>
    <definedName name="III" localSheetId="0" hidden="1">{#N/A,#N/A,FALSE,"summary";#N/A,#N/A,FALSE,"SumGraph"}</definedName>
    <definedName name="III" hidden="1">{#N/A,#N/A,FALSE,"summary";#N/A,#N/A,FALSE,"SumGraph"}</definedName>
    <definedName name="ijfd" hidden="1">{#N/A,#N/A,TRUE,"INGENIERIA";#N/A,#N/A,TRUE,"COMPRAS";#N/A,#N/A,TRUE,"DIRECCION";#N/A,#N/A,TRUE,"RESUMEN"}</definedName>
    <definedName name="ijjbg" hidden="1">{#N/A,#N/A,TRUE,"1842CWN0"}</definedName>
    <definedName name="imgt" hidden="1">{#N/A,#N/A,TRUE,"INGENIERIA";#N/A,#N/A,TRUE,"COMPRAS";#N/A,#N/A,TRUE,"DIRECCION";#N/A,#N/A,TRUE,"RESUMEN"}</definedName>
    <definedName name="incdice" localSheetId="5" hidden="1">{"DETALLE_1996",#N/A,FALSE,"flujo";"DETALLE_1997",#N/A,FALSE,"flujo";"GASTOS_INCURRIDOS_1996",#N/A,FALSE,"flujo";"GASTOS_PROGRAMADOS_PARA_1997",#N/A,FALSE,"flujo";#N/A,#N/A,FALSE,"comparat";#N/A,#N/A,FALSE,"costos";#N/A,#N/A,FALSE,"proyctrol"}</definedName>
    <definedName name="incdice" localSheetId="0" hidden="1">{"DETALLE_1996",#N/A,FALSE,"flujo";"DETALLE_1997",#N/A,FALSE,"flujo";"GASTOS_INCURRIDOS_1996",#N/A,FALSE,"flujo";"GASTOS_PROGRAMADOS_PARA_1997",#N/A,FALSE,"flujo";#N/A,#N/A,FALSE,"comparat";#N/A,#N/A,FALSE,"costos";#N/A,#N/A,FALSE,"proyctrol"}</definedName>
    <definedName name="incdice" hidden="1">{"DETALLE_1996",#N/A,FALSE,"flujo";"DETALLE_1997",#N/A,FALSE,"flujo";"GASTOS_INCURRIDOS_1996",#N/A,FALSE,"flujo";"GASTOS_PROGRAMADOS_PARA_1997",#N/A,FALSE,"flujo";#N/A,#N/A,FALSE,"comparat";#N/A,#N/A,FALSE,"costos";#N/A,#N/A,FALSE,"proyctrol"}</definedName>
    <definedName name="INCU" localSheetId="5" hidden="1">{"DETALLE_1996",#N/A,FALSE,"flujo";"DETALLE_1997",#N/A,FALSE,"flujo";"GASTOS_INCURRIDOS_1996",#N/A,FALSE,"flujo";"GASTOS_PROGRAMADOS_PARA_1997",#N/A,FALSE,"flujo";#N/A,#N/A,FALSE,"comparat";#N/A,#N/A,FALSE,"costos";#N/A,#N/A,FALSE,"proyctrol"}</definedName>
    <definedName name="INCU" localSheetId="0" hidden="1">{"DETALLE_1996",#N/A,FALSE,"flujo";"DETALLE_1997",#N/A,FALSE,"flujo";"GASTOS_INCURRIDOS_1996",#N/A,FALSE,"flujo";"GASTOS_PROGRAMADOS_PARA_1997",#N/A,FALSE,"flujo";#N/A,#N/A,FALSE,"comparat";#N/A,#N/A,FALSE,"costos";#N/A,#N/A,FALSE,"proyctrol"}</definedName>
    <definedName name="INCU" hidden="1">{"DETALLE_1996",#N/A,FALSE,"flujo";"DETALLE_1997",#N/A,FALSE,"flujo";"GASTOS_INCURRIDOS_1996",#N/A,FALSE,"flujo";"GASTOS_PROGRAMADOS_PARA_1997",#N/A,FALSE,"flujo";#N/A,#N/A,FALSE,"comparat";#N/A,#N/A,FALSE,"costos";#N/A,#N/A,FALSE,"proyctrol"}</definedName>
    <definedName name="incurrido2" localSheetId="5" hidden="1">{"DETALLE_1996",#N/A,FALSE,"flujo";"DETALLE_1997",#N/A,FALSE,"flujo";"GASTOS_INCURRIDOS_1996",#N/A,FALSE,"flujo";"GASTOS_PROGRAMADOS_PARA_1997",#N/A,FALSE,"flujo";#N/A,#N/A,FALSE,"comparat";#N/A,#N/A,FALSE,"costos";#N/A,#N/A,FALSE,"proyctrol"}</definedName>
    <definedName name="incurrido2" localSheetId="0" hidden="1">{"DETALLE_1996",#N/A,FALSE,"flujo";"DETALLE_1997",#N/A,FALSE,"flujo";"GASTOS_INCURRIDOS_1996",#N/A,FALSE,"flujo";"GASTOS_PROGRAMADOS_PARA_1997",#N/A,FALSE,"flujo";#N/A,#N/A,FALSE,"comparat";#N/A,#N/A,FALSE,"costos";#N/A,#N/A,FALSE,"proyctrol"}</definedName>
    <definedName name="incurrido2" hidden="1">{"DETALLE_1996",#N/A,FALSE,"flujo";"DETALLE_1997",#N/A,FALSE,"flujo";"GASTOS_INCURRIDOS_1996",#N/A,FALSE,"flujo";"GASTOS_PROGRAMADOS_PARA_1997",#N/A,FALSE,"flujo";#N/A,#N/A,FALSE,"comparat";#N/A,#N/A,FALSE,"costos";#N/A,#N/A,FALSE,"proyctrol"}</definedName>
    <definedName name="incurrido3" localSheetId="5" hidden="1">{"DETALLE_1996",#N/A,FALSE,"flujo";"DETALLE_1997",#N/A,FALSE,"flujo";"GASTOS_INCURRIDOS_1996",#N/A,FALSE,"flujo";"GASTOS_PROGRAMADOS_PARA_1997",#N/A,FALSE,"flujo";#N/A,#N/A,FALSE,"comparat";#N/A,#N/A,FALSE,"costos";#N/A,#N/A,FALSE,"proyctrol"}</definedName>
    <definedName name="incurrido3" localSheetId="0" hidden="1">{"DETALLE_1996",#N/A,FALSE,"flujo";"DETALLE_1997",#N/A,FALSE,"flujo";"GASTOS_INCURRIDOS_1996",#N/A,FALSE,"flujo";"GASTOS_PROGRAMADOS_PARA_1997",#N/A,FALSE,"flujo";#N/A,#N/A,FALSE,"comparat";#N/A,#N/A,FALSE,"costos";#N/A,#N/A,FALSE,"proyctrol"}</definedName>
    <definedName name="incurrido3" hidden="1">{"DETALLE_1996",#N/A,FALSE,"flujo";"DETALLE_1997",#N/A,FALSE,"flujo";"GASTOS_INCURRIDOS_1996",#N/A,FALSE,"flujo";"GASTOS_PROGRAMADOS_PARA_1997",#N/A,FALSE,"flujo";#N/A,#N/A,FALSE,"comparat";#N/A,#N/A,FALSE,"costos";#N/A,#N/A,FALSE,"proyctrol"}</definedName>
    <definedName name="INF" localSheetId="0"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INF"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INFO1" localSheetId="0"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INFO1"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INFO2"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INFO2"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INFOR"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INFOR"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Ing" hidden="1">{#N/A,#N/A,FALSE,"Total_OC015";#N/A,#N/A,FALSE,"ADMIN";#N/A,#N/A,FALSE,"PROCES";#N/A,#N/A,FALSE,"mecan";#N/A,#N/A,FALSE,"civil";#N/A,#N/A,FALSE,"CAÑER";#N/A,#N/A,FALSE,"ELEC";#N/A,#N/A,FALSE,"INSTR"}</definedName>
    <definedName name="ingrid" hidden="1">{"Side 1",#N/A,FALSE,"Hovedark";"Side 2",#N/A,FALSE,"Hovedark";"Side 3",#N/A,FALSE,"Hovedark"}</definedName>
    <definedName name="Inversión_Actual">#REF!</definedName>
    <definedName name="Inversiones">#REF!</definedName>
    <definedName name="ioioioi" localSheetId="5" hidden="1">{#N/A,#N/A,TRUE,"Est. de Fact.";#N/A,#N/A,TRUE,"Capitulo 19";#N/A,#N/A,TRUE,"Proyecto P855"}</definedName>
    <definedName name="ioioioi" localSheetId="0" hidden="1">{#N/A,#N/A,TRUE,"Est. de Fact.";#N/A,#N/A,TRUE,"Capitulo 19";#N/A,#N/A,TRUE,"Proyecto P855"}</definedName>
    <definedName name="ioioioi" hidden="1">{#N/A,#N/A,TRUE,"Est. de Fact.";#N/A,#N/A,TRUE,"Capitulo 19";#N/A,#N/A,TRUE,"Proyecto P855"}</definedName>
    <definedName name="IQ_ACCOUNT_CHANGE" hidden="1">"c413"</definedName>
    <definedName name="IQ_ACCOUNTS_PAY" hidden="1">"c32"</definedName>
    <definedName name="IQ_ACCR_INT_PAY" hidden="1">"c1"</definedName>
    <definedName name="IQ_ACCR_INT_PAY_CF" hidden="1">"c2"</definedName>
    <definedName name="IQ_ACCR_INT_RECEIV" hidden="1">"c3"</definedName>
    <definedName name="IQ_ACCR_INT_RECEIV_CF" hidden="1">"c4"</definedName>
    <definedName name="IQ_ACCRUED_EXP" hidden="1">"c8"</definedName>
    <definedName name="IQ_ACCUM_DEP" hidden="1">"c7"</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"c39"</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"c16"</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"c1471"</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UDITOR_NAME" hidden="1">"c1539"</definedName>
    <definedName name="IQ_AUDITOR_OPINION" hidden="1">"c1540"</definedName>
    <definedName name="IQ_AUTO_WRITTEN" hidden="1">"c62"</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"c65"</definedName>
    <definedName name="IQ_BASIC_EPS_EXCL" hidden="1">"c85"</definedName>
    <definedName name="IQ_BASIC_EPS_INCL" hidden="1">"c86"</definedName>
    <definedName name="IQ_BASIC_NORMAL_EPS" hidden="1">"c1592"</definedName>
    <definedName name="IQ_BASIC_WEIGHT" hidden="1">"c87"</definedName>
    <definedName name="IQ_BETA" hidden="1">"c88"</definedName>
    <definedName name="IQ_BIG_INT_BEAR_CD" hidden="1">"c89"</definedName>
    <definedName name="IQ_BOARD_MEMBER" hidden="1">"c96"</definedName>
    <definedName name="IQ_BOARD_MEMBER_TITLE" hidden="1">"c97"</definedName>
    <definedName name="IQ_BROK_COMISSION" hidden="1">"c98"</definedName>
    <definedName name="IQ_BUILDINGS" hidden="1">"c99"</definedName>
    <definedName name="IQ_BUSINESS_DESCRIPTION" hidden="1">"c322"</definedName>
    <definedName name="IQ_BV_OVER_SHARES" hidden="1">"c100"</definedName>
    <definedName name="IQ_BV_SHARE" hidden="1">"c100"</definedName>
    <definedName name="IQ_CAL_Q" hidden="1">"c101"</definedName>
    <definedName name="IQ_CAL_Y" hidden="1">"c102"</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"c115"</definedName>
    <definedName name="IQ_CAPITAL_LEASES" hidden="1">"c115"</definedName>
    <definedName name="IQ_CASH" hidden="1">"c118"</definedName>
    <definedName name="IQ_CASH_ACQUIRE_CF" hidden="1">"c1630"</definedName>
    <definedName name="IQ_CASH_CONVERSION" hidden="1">"c117"</definedName>
    <definedName name="IQ_CASH_DUE_BANKS" hidden="1">"c118"</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T" hidden="1">"c124"</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OSEPRICE" hidden="1">"c174"</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"c182"</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REET1" hidden="1">"c217"</definedName>
    <definedName name="IQ_COMPANY_STREET2" hidden="1">"c218"</definedName>
    <definedName name="IQ_COMPANY_TICKER" hidden="1">"c219"</definedName>
    <definedName name="IQ_COMPANY_WEBSITE" hidden="1">"c220"</definedName>
    <definedName name="IQ_COMPANY_ZIP" hidden="1">"c221"</definedName>
    <definedName name="IQ_CONSTRUCTION_LOANS" hidden="1">"c222"</definedName>
    <definedName name="IQ_CONSUMER_LOANS" hidden="1">"c223"</definedName>
    <definedName name="IQ_COST_BORROWINGS" hidden="1">"c225"</definedName>
    <definedName name="IQ_COST_REV" hidden="1">"c226"</definedName>
    <definedName name="IQ_COST_REVENUE" hidden="1">"c226"</definedName>
    <definedName name="IQ_COST_SAVINGS" hidden="1">"c227"</definedName>
    <definedName name="IQ_COST_SERVICE" hidden="1">"c228"</definedName>
    <definedName name="IQ_COST_TOTAL_BORROWINGS" hidden="1">"c229"</definedName>
    <definedName name="IQ_COUNTRY_NAME" hidden="1">"c230"</definedName>
    <definedName name="IQ_CQ" hidden="1">5000</definedName>
    <definedName name="IQ_CREDIT_CARD_FEE_BNK" hidden="1">"c231"</definedName>
    <definedName name="IQ_CREDIT_CARD_FEE_FIN" hidden="1">"c1583"</definedName>
    <definedName name="IQ_CREDIT_LOSS_CF" hidden="1">"c232"</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INC_TAX" hidden="1">"c315"</definedName>
    <definedName name="IQ_DEFERRED_TAXES" hidden="1">"c147"</definedName>
    <definedName name="IQ_DEMAND_DEP" hidden="1">"c320"</definedName>
    <definedName name="IQ_DEPOSITS_FIN" hidden="1">"c321"</definedName>
    <definedName name="IQ_DEPRE_AMORT" hidden="1">"c247"</definedName>
    <definedName name="IQ_DEPRE_AMORT_SUPPL" hidden="1">"c1593"</definedName>
    <definedName name="IQ_DEPRE_DEPLE" hidden="1">"c261"</definedName>
    <definedName name="IQ_DEPRE_SUPP" hidden="1">"c1443"</definedName>
    <definedName name="IQ_DESCRIPTION_LONG" hidden="1">"c322"</definedName>
    <definedName name="IQ_DEVELOP_LAND" hidden="1">"c323"</definedName>
    <definedName name="IQ_DILUT_ADJUST" hidden="1">"c1621"</definedName>
    <definedName name="IQ_DILUT_EPS_EXCL" hidden="1">"c324"</definedName>
    <definedName name="IQ_DILUT_EPS_INCL" hidden="1">"c325"</definedName>
    <definedName name="IQ_DILUT_NORMAL_EPS" hidden="1">"c1594"</definedName>
    <definedName name="IQ_DILUT_WEIGHT" hidden="1">"c326"</definedName>
    <definedName name="IQ_DISCONT_OPER" hidden="1">"c333"</definedName>
    <definedName name="IQ_DISCOUNT_RATE_PENSION_DOMESTIC" hidden="1">"c327"</definedName>
    <definedName name="IQ_DISCOUNT_RATE_PENSION_FOREIGN" hidden="1">"c328"</definedName>
    <definedName name="IQ_DISTR_EXCESS_EARN" hidden="1">"c329"</definedName>
    <definedName name="IQ_DIV_SHARE" hidden="1">"c330"</definedName>
    <definedName name="IQ_DIVEST_CF" hidden="1">"c331"</definedName>
    <definedName name="IQ_DIVID_SHARE" hidden="1">"c330"</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"c360"</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"c368"</definedName>
    <definedName name="IQ_EBITDA_INT" hidden="1">"c373"</definedName>
    <definedName name="IQ_EBITDA_MARGIN" hidden="1">"c372"</definedName>
    <definedName name="IQ_EBITDA_OVER_TOTAL_IE" hidden="1">"c373"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S" hidden="1">"c388"</definedName>
    <definedName name="IQ_EBT_REIT" hidden="1">"c389"</definedName>
    <definedName name="IQ_EBT_UTI" hidden="1">"c390"</definedName>
    <definedName name="IQ_EFFECT_SPECIAL_CHARGE" hidden="1">"c1595"</definedName>
    <definedName name="IQ_EFFICIENCY_RATIO" hidden="1">"c391"</definedName>
    <definedName name="IQ_EMPLOYEES" hidden="1">"c392"</definedName>
    <definedName name="IQ_ENTERPRISE_VALUE" hidden="1">"c84"</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QUITY_AFFIL" hidden="1">"c552"</definedName>
    <definedName name="IQ_EQUITY_METHOD" hidden="1">"c404"</definedName>
    <definedName name="IQ_EQV_OVER_BV" hidden="1">"c1596"</definedName>
    <definedName name="IQ_EQV_OVER_LTM_PRETAX_INC" hidden="1">"c739"</definedName>
    <definedName name="IQ_ESOP_DEBT" hidden="1">"c1597"</definedName>
    <definedName name="IQ_EST_ACT_EPS" hidden="1">"c1648"</definedName>
    <definedName name="IQ_EST_DATE" hidden="1">"c1634"</definedName>
    <definedName name="IQ_EST_EPS_GROWTH_1YR" hidden="1">"c1636"</definedName>
    <definedName name="IQ_EST_EPS_GROWTH_Q_1YR" hidden="1">"c1641"</definedName>
    <definedName name="IQ_EV_OVER_EMPLOYEE" hidden="1">"c1225"</definedName>
    <definedName name="IQ_EV_OVER_LTM_EBIT" hidden="1">"c1221"</definedName>
    <definedName name="IQ_EV_OVER_LTM_EBITDA" hidden="1">"c1223"</definedName>
    <definedName name="IQ_EV_OVER_LTM_REVENUE" hidden="1">"c1227"</definedName>
    <definedName name="IQ_EXCHANGE" hidden="1">"c405"</definedName>
    <definedName name="IQ_EXERCISE_PRICE"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"c413"</definedName>
    <definedName name="IQ_FDIC" hidden="1">"c417"</definedName>
    <definedName name="IQ_FFO" hidden="1">"c1574"</definedName>
    <definedName name="IQ_FHLB_DEBT" hidden="1">"c423"</definedName>
    <definedName name="IQ_FILINGDATE_BS" hidden="1">"c424"</definedName>
    <definedName name="IQ_FILINGDATE_CF" hidden="1">"c425"</definedName>
    <definedName name="IQ_FILINGDATE_IS" hidden="1">"c426"</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"c893"</definedName>
    <definedName name="IQ_FINANCING_CASH_SUPPL" hidden="1">"c899"</definedName>
    <definedName name="IQ_FINISHED_INV" hidden="1">"c438"</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"c451"</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"c452"</definedName>
    <definedName name="IQ_GOODWILL_NET" hidden="1">"c530"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"c192"</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"c511"</definedName>
    <definedName name="IQ_GW" hidden="1">"c530"</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"c789"</definedName>
    <definedName name="IQ_INC_AVAIL_INCL" hidden="1">"c791"</definedName>
    <definedName name="IQ_INC_BEFORE_TAX" hidden="1">"c386"</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"c907"</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NON" hidden="1">"c619"</definedName>
    <definedName name="IQ_INTEREST_INVEST_INC" hidden="1">"c619"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"c751"</definedName>
    <definedName name="IQ_ISS_STOCK_NET" hidden="1">"c1601"</definedName>
    <definedName name="IQ_LAND" hidden="1">"c645"</definedName>
    <definedName name="IQ_LASTSALEPRICE" hidden="1">"c646"</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IFOR" hidden="1">"c655"</definedName>
    <definedName name="IQ_LL" hidden="1">"c656"</definedName>
    <definedName name="IQ_LOAN_LEASE_RECEIV" hidden="1">"c657"</definedName>
    <definedName name="IQ_LOAN_LOSS" hidden="1">"c656"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LOSS_EXP" hidden="1">"c672"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"c1304"</definedName>
    <definedName name="IQ_MACHINERY" hidden="1">"c711"</definedName>
    <definedName name="IQ_MARKETCAP" hidden="1">"c712"</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"c781"</definedName>
    <definedName name="IQ_NET_INC_BEFORE" hidden="1">"c344"</definedName>
    <definedName name="IQ_NET_INC_CF" hidden="1">"c793"</definedName>
    <definedName name="IQ_NET_INC_MARGIN" hidden="1">"c794"</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SFAS" hidden="1">"c795"</definedName>
    <definedName name="IQ_NON_ACCRUAL_LOANS" hidden="1">"c796"</definedName>
    <definedName name="IQ_NON_CASH" hidden="1">"c797"</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RMAL_INC_AFTER" hidden="1">"c1605"</definedName>
    <definedName name="IQ_NORMAL_INC_AVAIL" hidden="1">"c1606"</definedName>
    <definedName name="IQ_NORMAL_INC_BEFORE" hidden="1">"c1607"</definedName>
    <definedName name="IQ_NOTES_PAY" hidden="1">"c1176"</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OCCUPY_EXP" hidden="1">"c839"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"c362"</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ISSUED" hidden="1">"c857"</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"c868"</definedName>
    <definedName name="IQ_OTHER_CURRENT_LIAB" hidden="1">"c877"</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"c959"</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"c1010"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"c1022"</definedName>
    <definedName name="IQ_OUTSTANDING_FILING_DATE" hidden="1">"c1023"</definedName>
    <definedName name="IQ_PART_TIME" hidden="1">"c1024"</definedName>
    <definedName name="IQ_PAY_ACCRUED" hidden="1">"c8"</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RATIO" hidden="1">"c1610"</definedName>
    <definedName name="IQ_PENSION" hidden="1">"c1031"</definedName>
    <definedName name="IQ_PERIODDATE" hidden="1">"c1034"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"c1052"</definedName>
    <definedName name="IQ_PREF_TOT" hidden="1">"c1044"</definedName>
    <definedName name="IQ_PREMIUMS_ANNUITY_REV" hidden="1">"c1067"</definedName>
    <definedName name="IQ_PREPAID_EXP" hidden="1">"c1068"</definedName>
    <definedName name="IQ_PREPAID_EXPEN" hidden="1">"c1068"</definedName>
    <definedName name="IQ_PRICE_OVER_BVPS" hidden="1">"c1026"</definedName>
    <definedName name="IQ_PRICE_OVER_LTM_EPS" hidden="1">"c1029"</definedName>
    <definedName name="IQ_PRICEDATE" hidden="1">"c1069"</definedName>
    <definedName name="IQ_PRICING_DATE" hidden="1">"c1613"</definedName>
    <definedName name="IQ_PRIMARY_INDUSTRY" hidden="1">"c1070"</definedName>
    <definedName name="IQ_PRO_FORMA_BASIC_EPS" hidden="1">"c1614"</definedName>
    <definedName name="IQ_PRO_FORMA_DILUT_EPS" hidden="1">"c1615"</definedName>
    <definedName name="IQ_PRO_FORMA_NET_INC" hidden="1">"c795"</definedName>
    <definedName name="IQ_PROFESSIONAL" hidden="1">"c1071"</definedName>
    <definedName name="IQ_PROFESSIONAL_TITLE" hidden="1">"c1072"</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"c1059"</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"c1090"</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NED_EARN" hidden="1">"c1092"</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"c1117"</definedName>
    <definedName name="IQ_REV" hidden="1">"c1122"</definedName>
    <definedName name="IQ_REV_BEFORE_LL" hidden="1">"c1123"</definedName>
    <definedName name="IQ_REV_UTI" hidden="1">"c1125"</definedName>
    <definedName name="IQ_REVENUE" hidden="1">"c1122"</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ME_STORE" hidden="1">"c1149"</definedName>
    <definedName name="IQ_SAVING_DEP" hidden="1">"c1150"</definedName>
    <definedName name="IQ_SECUR_RECEIV" hidden="1">"c1151"</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REIT" hidden="1">"c1161"</definedName>
    <definedName name="IQ_SGA_SUPPL" hidden="1">"c1162"</definedName>
    <definedName name="IQ_SGA_UTI" hidden="1">"c1163"</definedName>
    <definedName name="IQ_SHAREOUTSTANDING" hidden="1">"c83"</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"c1197"</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X_BENEFIT_OPTIONS" hidden="1">"c1215"</definedName>
    <definedName name="IQ_TAX_EQUIV_NET_INT_INC" hidden="1">"c1216"</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"c1266"</definedName>
    <definedName name="IQ_TOTAL_CASH_FINAN" hidden="1">"c119"</definedName>
    <definedName name="IQ_TOTAL_CASH_INVEST" hidden="1">"c121"</definedName>
    <definedName name="IQ_TOTAL_CASH_OPER" hidden="1">"c122"</definedName>
    <definedName name="IQ_TOTAL_CL" hidden="1">"c1245"</definedName>
    <definedName name="IQ_TOTAL_COMMON" hidden="1">"c1022"</definedName>
    <definedName name="IQ_TOTAL_COMMON_EQUITY" hidden="1">"c1246"</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"c591"</definedName>
    <definedName name="IQ_TOTAL_INVENTORY" hidden="1">"c622"</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"c1279"</definedName>
    <definedName name="IQ_TOTAL_LIAB_TOTAL_ASSETS" hidden="1">"c1283"</definedName>
    <definedName name="IQ_TOTAL_LONG_DEBT" hidden="1">"c1617"</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PENSION_ASSETS" hidden="1">"c1290"</definedName>
    <definedName name="IQ_TOTAL_PENSION_EXP" hidden="1">"c1291"</definedName>
    <definedName name="IQ_TOTAL_PENSION_OBLIGATION" hidden="1">"c1292"</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UTI" hidden="1">"c1308"</definedName>
    <definedName name="IQ_TOTAL_REVENUE" hidden="1">"c1294"</definedName>
    <definedName name="IQ_TOTAL_SPECIAL" hidden="1">"c1618"</definedName>
    <definedName name="IQ_TOTAL_ST_BORROW" hidden="1">"c1177"</definedName>
    <definedName name="IQ_TOTAL_UNUSUAL" hidden="1">"c1508"</definedName>
    <definedName name="IQ_TRADE_AR" hidden="1">"c40"</definedName>
    <definedName name="IQ_TRADE_PRINCIPAL" hidden="1">"c1309"</definedName>
    <definedName name="IQ_TRADING_ASSETS" hidden="1">"c1310"</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"c1311"</definedName>
    <definedName name="IQ_TRUST_INC" hidden="1">"c1319"</definedName>
    <definedName name="IQ_TRUST_PREF" hidden="1">"c1320"</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PAID_CLAIMS" hidden="1">"c1330"</definedName>
    <definedName name="IQ_UNREALIZED_GAIN" hidden="1">"c1619"</definedName>
    <definedName name="IQ_US_GAAP" hidden="1">"c1331"</definedName>
    <definedName name="IQ_UTIL_PPE_NET" hidden="1">"c1620"</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YEARHIGH" hidden="1">"c1337"</definedName>
    <definedName name="IQ_YEARLOW" hidden="1">"c1338"</definedName>
    <definedName name="IQ_YTD" hidden="1">3000</definedName>
    <definedName name="IQ_Z_SCORE" hidden="1">"c1339"</definedName>
    <definedName name="IsColHidden" hidden="1">FALSE</definedName>
    <definedName name="IsLTMColHidden" hidden="1">FALSE</definedName>
    <definedName name="ÍTEM"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ÍTEM"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ÍTEM"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ÍTEM1.4."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ÍTEM1.4."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ÍTEM1.4."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j" localSheetId="5" hidden="1">{"CI+GG(BASE)",#N/A,FALSE,"CI+GG(BASE)";"GG",#N/A,FALSE,"CI+GG(BASE)";"CI",#N/A,FALSE,"CI+GG(BASE)"}</definedName>
    <definedName name="j" localSheetId="0" hidden="1">{"CI+GG(BASE)",#N/A,FALSE,"CI+GG(BASE)";"GG",#N/A,FALSE,"CI+GG(BASE)";"CI",#N/A,FALSE,"CI+GG(BASE)"}</definedName>
    <definedName name="j" hidden="1">{"CI+GG(BASE)",#N/A,FALSE,"CI+GG(BASE)";"GG",#N/A,FALSE,"CI+GG(BASE)";"CI",#N/A,FALSE,"CI+GG(BASE)"}</definedName>
    <definedName name="jdhsdva"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jfyu"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jgfde" hidden="1">{#N/A,#N/A,TRUE,"INGENIERIA";#N/A,#N/A,TRUE,"COMPRAS";#N/A,#N/A,TRUE,"DIRECCION";#N/A,#N/A,TRUE,"RESUMEN"}</definedName>
    <definedName name="jhg" hidden="1">{#N/A,#N/A,TRUE,"1842CWN0"}</definedName>
    <definedName name="jhuhy" localSheetId="0" hidden="1">{"MO(BASE)",#N/A,FALSE,"MO(BASE)";"MO(BASE)1",#N/A,FALSE,"MO(BASE)";"MO(BASE)2",#N/A,FALSE,"MO(BASE)"}</definedName>
    <definedName name="jhuhy" hidden="1">{"MO(BASE)",#N/A,FALSE,"MO(BASE)";"MO(BASE)1",#N/A,FALSE,"MO(BASE)";"MO(BASE)2",#N/A,FALSE,"MO(BASE)"}</definedName>
    <definedName name="jijhiu" hidden="1">{#N/A,#N/A,FALSE,"Narrativa";#N/A,#N/A,FALSE,"Continuazione";#N/A,#N/A,FALSE,"Situazione Generale";#N/A,#N/A,FALSE,"Costi e Qualità";#N/A,#N/A,FALSE,"Personale e Mezzi";#N/A,#N/A,FALSE,"Subappalti ";#N/A,#N/A,FALSE,"Ingegneria e Materiali";#N/A,#N/A,FALSE,"Allegati"}</definedName>
    <definedName name="jj" localSheetId="5" hidden="1">{#N/A,#N/A,FALSE,"Total_OC015";#N/A,#N/A,FALSE,"ADMIN";#N/A,#N/A,FALSE,"PROCES";#N/A,#N/A,FALSE,"mecan";#N/A,#N/A,FALSE,"civil";#N/A,#N/A,FALSE,"CAÑER";#N/A,#N/A,FALSE,"ELEC";#N/A,#N/A,FALSE,"INSTR"}</definedName>
    <definedName name="jj" localSheetId="0" hidden="1">{#N/A,#N/A,FALSE,"Total_OC015";#N/A,#N/A,FALSE,"ADMIN";#N/A,#N/A,FALSE,"PROCES";#N/A,#N/A,FALSE,"mecan";#N/A,#N/A,FALSE,"civil";#N/A,#N/A,FALSE,"CAÑER";#N/A,#N/A,FALSE,"ELEC";#N/A,#N/A,FALSE,"INSTR"}</definedName>
    <definedName name="jj" hidden="1">{#N/A,#N/A,FALSE,"Total_OC015";#N/A,#N/A,FALSE,"ADMIN";#N/A,#N/A,FALSE,"PROCES";#N/A,#N/A,FALSE,"mecan";#N/A,#N/A,FALSE,"civil";#N/A,#N/A,FALSE,"CAÑER";#N/A,#N/A,FALSE,"ELEC";#N/A,#N/A,FALSE,"INSTR"}</definedName>
    <definedName name="jjj" localSheetId="5" hidden="1">{#N/A,#N/A,FALSE,"Total_OC015";#N/A,#N/A,FALSE,"ADMIN";#N/A,#N/A,FALSE,"PROCES";#N/A,#N/A,FALSE,"mecan";#N/A,#N/A,FALSE,"civil";#N/A,#N/A,FALSE,"CAÑER";#N/A,#N/A,FALSE,"ELEC";#N/A,#N/A,FALSE,"INSTR"}</definedName>
    <definedName name="jjj" localSheetId="0" hidden="1">{#N/A,#N/A,FALSE,"Total_OC015";#N/A,#N/A,FALSE,"ADMIN";#N/A,#N/A,FALSE,"PROCES";#N/A,#N/A,FALSE,"mecan";#N/A,#N/A,FALSE,"civil";#N/A,#N/A,FALSE,"CAÑER";#N/A,#N/A,FALSE,"ELEC";#N/A,#N/A,FALSE,"INSTR"}</definedName>
    <definedName name="jjj" hidden="1">{#N/A,#N/A,FALSE,"Total_OC015";#N/A,#N/A,FALSE,"ADMIN";#N/A,#N/A,FALSE,"PROCES";#N/A,#N/A,FALSE,"mecan";#N/A,#N/A,FALSE,"civil";#N/A,#N/A,FALSE,"CAÑER";#N/A,#N/A,FALSE,"ELEC";#N/A,#N/A,FALSE,"INSTR"}</definedName>
    <definedName name="jjjj"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JJJJJ" hidden="1">{#N/A,#N/A,TRUE,"INGENIERIA";#N/A,#N/A,TRUE,"COMPRAS";#N/A,#N/A,TRUE,"DIRECCION";#N/A,#N/A,TRUE,"RESUMEN"}</definedName>
    <definedName name="jkjd" localSheetId="5" hidden="1">{"DETALLE_1996",#N/A,FALSE,"flujo";"DETALLE_1997",#N/A,FALSE,"flujo";"GASTOS_INCURRIDOS_1996",#N/A,FALSE,"flujo";"GASTOS_PROGRAMADOS_PARA_1997",#N/A,FALSE,"flujo";#N/A,#N/A,FALSE,"comparat";#N/A,#N/A,FALSE,"costos";#N/A,#N/A,FALSE,"proyctrol"}</definedName>
    <definedName name="jkjd" localSheetId="0" hidden="1">{"DETALLE_1996",#N/A,FALSE,"flujo";"DETALLE_1997",#N/A,FALSE,"flujo";"GASTOS_INCURRIDOS_1996",#N/A,FALSE,"flujo";"GASTOS_PROGRAMADOS_PARA_1997",#N/A,FALSE,"flujo";#N/A,#N/A,FALSE,"comparat";#N/A,#N/A,FALSE,"costos";#N/A,#N/A,FALSE,"proyctrol"}</definedName>
    <definedName name="jkjd" hidden="1">{"DETALLE_1996",#N/A,FALSE,"flujo";"DETALLE_1997",#N/A,FALSE,"flujo";"GASTOS_INCURRIDOS_1996",#N/A,FALSE,"flujo";"GASTOS_PROGRAMADOS_PARA_1997",#N/A,FALSE,"flujo";#N/A,#N/A,FALSE,"comparat";#N/A,#N/A,FALSE,"costos";#N/A,#N/A,FALSE,"proyctrol"}</definedName>
    <definedName name="JOSIANNE" localSheetId="5" hidden="1">{#N/A,#N/A,FALSE,"TEC-01";#N/A,#N/A,FALSE,"TEC - 02";#N/A,#N/A,FALSE,"TEC - 03";#N/A,#N/A,FALSE,"TEC - 04";#N/A,#N/A,FALSE,"TEC-07";#N/A,#N/A,FALSE,"TEC-08";#N/A,#N/A,FALSE,"TEC - 09A";#N/A,#N/A,FALSE,"TEC - 09B";#N/A,#N/A,FALSE,"TEC - 09C";#N/A,#N/A,FALSE,"TEC - 10";#N/A,#N/A,FALSE,"TEC-11"}</definedName>
    <definedName name="JOSIANNE" localSheetId="0" hidden="1">{#N/A,#N/A,FALSE,"TEC-01";#N/A,#N/A,FALSE,"TEC - 02";#N/A,#N/A,FALSE,"TEC - 03";#N/A,#N/A,FALSE,"TEC - 04";#N/A,#N/A,FALSE,"TEC-07";#N/A,#N/A,FALSE,"TEC-08";#N/A,#N/A,FALSE,"TEC - 09A";#N/A,#N/A,FALSE,"TEC - 09B";#N/A,#N/A,FALSE,"TEC - 09C";#N/A,#N/A,FALSE,"TEC - 10";#N/A,#N/A,FALSE,"TEC-11"}</definedName>
    <definedName name="JOSIANNE" hidden="1">{#N/A,#N/A,FALSE,"TEC-01";#N/A,#N/A,FALSE,"TEC - 02";#N/A,#N/A,FALSE,"TEC - 03";#N/A,#N/A,FALSE,"TEC - 04";#N/A,#N/A,FALSE,"TEC-07";#N/A,#N/A,FALSE,"TEC-08";#N/A,#N/A,FALSE,"TEC - 09A";#N/A,#N/A,FALSE,"TEC - 09B";#N/A,#N/A,FALSE,"TEC - 09C";#N/A,#N/A,FALSE,"TEC - 10";#N/A,#N/A,FALSE,"TEC-11"}</definedName>
    <definedName name="jttyj" localSheetId="5" hidden="1">{#N/A,#N/A,FALSE,"Total_OC015";#N/A,#N/A,FALSE,"ADMIN";#N/A,#N/A,FALSE,"PROCES";#N/A,#N/A,FALSE,"mecan";#N/A,#N/A,FALSE,"civil";#N/A,#N/A,FALSE,"CAÑER";#N/A,#N/A,FALSE,"ELEC";#N/A,#N/A,FALSE,"INSTR"}</definedName>
    <definedName name="jttyj" localSheetId="0" hidden="1">{#N/A,#N/A,FALSE,"Total_OC015";#N/A,#N/A,FALSE,"ADMIN";#N/A,#N/A,FALSE,"PROCES";#N/A,#N/A,FALSE,"mecan";#N/A,#N/A,FALSE,"civil";#N/A,#N/A,FALSE,"CAÑER";#N/A,#N/A,FALSE,"ELEC";#N/A,#N/A,FALSE,"INSTR"}</definedName>
    <definedName name="jttyj" hidden="1">{#N/A,#N/A,FALSE,"Total_OC015";#N/A,#N/A,FALSE,"ADMIN";#N/A,#N/A,FALSE,"PROCES";#N/A,#N/A,FALSE,"mecan";#N/A,#N/A,FALSE,"civil";#N/A,#N/A,FALSE,"CAÑER";#N/A,#N/A,FALSE,"ELEC";#N/A,#N/A,FALSE,"INSTR"}</definedName>
    <definedName name="juan" localSheetId="5" hidden="1">{#N/A,#N/A,FALSE,"Hoja1";#N/A,#N/A,FALSE,"Hoja2";#N/A,#N/A,FALSE,"Hoja3";#N/A,#N/A,FALSE,"Hoja4";#N/A,#N/A,FALSE,"Hoja5";#N/A,#N/A,FALSE,"Hoja6"}</definedName>
    <definedName name="juan" localSheetId="0" hidden="1">{#N/A,#N/A,FALSE,"Hoja1";#N/A,#N/A,FALSE,"Hoja2";#N/A,#N/A,FALSE,"Hoja3";#N/A,#N/A,FALSE,"Hoja4";#N/A,#N/A,FALSE,"Hoja5";#N/A,#N/A,FALSE,"Hoja6"}</definedName>
    <definedName name="juan" hidden="1">{#N/A,#N/A,FALSE,"Hoja1";#N/A,#N/A,FALSE,"Hoja2";#N/A,#N/A,FALSE,"Hoja3";#N/A,#N/A,FALSE,"Hoja4";#N/A,#N/A,FALSE,"Hoja5";#N/A,#N/A,FALSE,"Hoja6"}</definedName>
    <definedName name="JUANITO"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JUANITO"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JUANITO"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JUANITO1"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JUANITO1"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JUANITO1"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JUANITO2"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JUANITO2"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JUANITO2"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juh" localSheetId="5" hidden="1">{"DETALLE_1996",#N/A,FALSE,"flujo";"DETALLE_1997",#N/A,FALSE,"flujo";"GASTOS_INCURRIDOS_1996",#N/A,FALSE,"flujo";"GASTOS_PROGRAMADOS_PARA_1997",#N/A,FALSE,"flujo";#N/A,#N/A,FALSE,"comparat";#N/A,#N/A,FALSE,"costos";#N/A,#N/A,FALSE,"proyctrol"}</definedName>
    <definedName name="juh" localSheetId="0" hidden="1">{"DETALLE_1996",#N/A,FALSE,"flujo";"DETALLE_1997",#N/A,FALSE,"flujo";"GASTOS_INCURRIDOS_1996",#N/A,FALSE,"flujo";"GASTOS_PROGRAMADOS_PARA_1997",#N/A,FALSE,"flujo";#N/A,#N/A,FALSE,"comparat";#N/A,#N/A,FALSE,"costos";#N/A,#N/A,FALSE,"proyctrol"}</definedName>
    <definedName name="juh" hidden="1">{"DETALLE_1996",#N/A,FALSE,"flujo";"DETALLE_1997",#N/A,FALSE,"flujo";"GASTOS_INCURRIDOS_1996",#N/A,FALSE,"flujo";"GASTOS_PROGRAMADOS_PARA_1997",#N/A,FALSE,"flujo";#N/A,#N/A,FALSE,"comparat";#N/A,#N/A,FALSE,"costos";#N/A,#N/A,FALSE,"proyctrol"}</definedName>
    <definedName name="JULIO" hidden="1">'[7]Attach 4-18'!#REF!</definedName>
    <definedName name="jun" localSheetId="5" hidden="1">{"DETALLE_1996",#N/A,FALSE,"flujo";"DETALLE_1997",#N/A,FALSE,"flujo";"GASTOS_INCURRIDOS_1996",#N/A,FALSE,"flujo";"GASTOS_PROGRAMADOS_PARA_1997",#N/A,FALSE,"flujo";#N/A,#N/A,FALSE,"comparat";#N/A,#N/A,FALSE,"costos";#N/A,#N/A,FALSE,"proyctrol"}</definedName>
    <definedName name="jun" localSheetId="0" hidden="1">{"DETALLE_1996",#N/A,FALSE,"flujo";"DETALLE_1997",#N/A,FALSE,"flujo";"GASTOS_INCURRIDOS_1996",#N/A,FALSE,"flujo";"GASTOS_PROGRAMADOS_PARA_1997",#N/A,FALSE,"flujo";#N/A,#N/A,FALSE,"comparat";#N/A,#N/A,FALSE,"costos";#N/A,#N/A,FALSE,"proyctrol"}</definedName>
    <definedName name="jun" hidden="1">{"DETALLE_1996",#N/A,FALSE,"flujo";"DETALLE_1997",#N/A,FALSE,"flujo";"GASTOS_INCURRIDOS_1996",#N/A,FALSE,"flujo";"GASTOS_PROGRAMADOS_PARA_1997",#N/A,FALSE,"flujo";#N/A,#N/A,FALSE,"comparat";#N/A,#N/A,FALSE,"costos";#N/A,#N/A,FALSE,"proyctrol"}</definedName>
    <definedName name="JUPOX" localSheetId="5" hidden="1">{#N/A,#N/A,FALSE,"masez (10)";#N/A,#N/A,FALSE,"masez (7)";#N/A,#N/A,FALSE,"masez (6)";#N/A,#N/A,FALSE,"masez (5)";#N/A,#N/A,FALSE,"masez (4)";#N/A,#N/A,FALSE,"masez (3)";#N/A,#N/A,FALSE,"masez (2)";#N/A,#N/A,FALSE,"GME";#N/A,#N/A,FALSE,"masez"}</definedName>
    <definedName name="JUPOX" localSheetId="0" hidden="1">{#N/A,#N/A,FALSE,"masez (10)";#N/A,#N/A,FALSE,"masez (7)";#N/A,#N/A,FALSE,"masez (6)";#N/A,#N/A,FALSE,"masez (5)";#N/A,#N/A,FALSE,"masez (4)";#N/A,#N/A,FALSE,"masez (3)";#N/A,#N/A,FALSE,"masez (2)";#N/A,#N/A,FALSE,"GME";#N/A,#N/A,FALSE,"masez"}</definedName>
    <definedName name="JUPOX" hidden="1">{#N/A,#N/A,FALSE,"masez (10)";#N/A,#N/A,FALSE,"masez (7)";#N/A,#N/A,FALSE,"masez (6)";#N/A,#N/A,FALSE,"masez (5)";#N/A,#N/A,FALSE,"masez (4)";#N/A,#N/A,FALSE,"masez (3)";#N/A,#N/A,FALSE,"masez (2)";#N/A,#N/A,FALSE,"GME";#N/A,#N/A,FALSE,"masez"}</definedName>
    <definedName name="k" hidden="1">#REF!</definedName>
    <definedName name="Ka" localSheetId="5" hidden="1">{"'DMBL'!$A$1:$N$83","'DMBL'!$A$6:$B$83"}</definedName>
    <definedName name="Ka" localSheetId="0" hidden="1">{"'DMBL'!$A$1:$N$83","'DMBL'!$A$6:$B$83"}</definedName>
    <definedName name="Ka" hidden="1">{"'DMBL'!$A$1:$N$83","'DMBL'!$A$6:$B$83"}</definedName>
    <definedName name="Kb" localSheetId="5" hidden="1">{"'DMBL'!$A$1:$N$83","'DMBL'!$A$6:$B$83"}</definedName>
    <definedName name="Kb" localSheetId="0" hidden="1">{"'DMBL'!$A$1:$N$83","'DMBL'!$A$6:$B$83"}</definedName>
    <definedName name="Kb" hidden="1">{"'DMBL'!$A$1:$N$83","'DMBL'!$A$6:$B$83"}</definedName>
    <definedName name="Kc" localSheetId="5" hidden="1">{"'DMBL'!$A$1:$N$83","'DMBL'!$A$6:$B$83"}</definedName>
    <definedName name="Kc" localSheetId="0" hidden="1">{"'DMBL'!$A$1:$N$83","'DMBL'!$A$6:$B$83"}</definedName>
    <definedName name="Kc" hidden="1">{"'DMBL'!$A$1:$N$83","'DMBL'!$A$6:$B$83"}</definedName>
    <definedName name="kdbdif" hidden="1">{#N/A,#N/A,TRUE,"1842CWN0"}</definedName>
    <definedName name="kdjdbv" hidden="1">{#N/A,#N/A,TRUE,"1842CWN0"}</definedName>
    <definedName name="kdjks"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khgfd" hidden="1">{#N/A,#N/A,TRUE,"INGENIERIA";#N/A,#N/A,TRUE,"COMPRAS";#N/A,#N/A,TRUE,"DIRECCION";#N/A,#N/A,TRUE,"RESUMEN"}</definedName>
    <definedName name="kj" localSheetId="0" hidden="1">{#N/A,#N/A,FALSE,"masez (10)";#N/A,#N/A,FALSE,"masez (7)";#N/A,#N/A,FALSE,"masez (6)";#N/A,#N/A,FALSE,"masez (5)";#N/A,#N/A,FALSE,"masez (4)";#N/A,#N/A,FALSE,"masez (3)";#N/A,#N/A,FALSE,"masez (2)";#N/A,#N/A,FALSE,"GME";#N/A,#N/A,FALSE,"masez"}</definedName>
    <definedName name="kj" hidden="1">{#N/A,#N/A,FALSE,"masez (10)";#N/A,#N/A,FALSE,"masez (7)";#N/A,#N/A,FALSE,"masez (6)";#N/A,#N/A,FALSE,"masez (5)";#N/A,#N/A,FALSE,"masez (4)";#N/A,#N/A,FALSE,"masez (3)";#N/A,#N/A,FALSE,"masez (2)";#N/A,#N/A,FALSE,"GME";#N/A,#N/A,FALSE,"masez"}</definedName>
    <definedName name="kjkcjv" localSheetId="5" hidden="1">{#N/A,#N/A,FALSE,"masez (10)";#N/A,#N/A,FALSE,"masez (7)";#N/A,#N/A,FALSE,"masez (6)";#N/A,#N/A,FALSE,"masez (5)";#N/A,#N/A,FALSE,"masez (4)";#N/A,#N/A,FALSE,"masez (3)";#N/A,#N/A,FALSE,"masez (2)";#N/A,#N/A,FALSE,"GME";#N/A,#N/A,FALSE,"masez"}</definedName>
    <definedName name="kjkcjv" localSheetId="0" hidden="1">{#N/A,#N/A,FALSE,"masez (10)";#N/A,#N/A,FALSE,"masez (7)";#N/A,#N/A,FALSE,"masez (6)";#N/A,#N/A,FALSE,"masez (5)";#N/A,#N/A,FALSE,"masez (4)";#N/A,#N/A,FALSE,"masez (3)";#N/A,#N/A,FALSE,"masez (2)";#N/A,#N/A,FALSE,"GME";#N/A,#N/A,FALSE,"masez"}</definedName>
    <definedName name="kjkcjv" hidden="1">{#N/A,#N/A,FALSE,"masez (10)";#N/A,#N/A,FALSE,"masez (7)";#N/A,#N/A,FALSE,"masez (6)";#N/A,#N/A,FALSE,"masez (5)";#N/A,#N/A,FALSE,"masez (4)";#N/A,#N/A,FALSE,"masez (3)";#N/A,#N/A,FALSE,"masez (2)";#N/A,#N/A,FALSE,"GME";#N/A,#N/A,FALSE,"masez"}</definedName>
    <definedName name="kjshgsv" hidden="1">{#N/A,#N/A,TRUE,"INGENIERIA";#N/A,#N/A,TRUE,"COMPRAS";#N/A,#N/A,TRUE,"DIRECCION";#N/A,#N/A,TRUE,"RESUMEN"}</definedName>
    <definedName name="kk" hidden="1">#REF!</definedName>
    <definedName name="kka" localSheetId="5" hidden="1">{"'DMBL'!$A$1:$N$83","'DMBL'!$A$6:$B$83"}</definedName>
    <definedName name="kka" localSheetId="0" hidden="1">{"'DMBL'!$A$1:$N$83","'DMBL'!$A$6:$B$83"}</definedName>
    <definedName name="kka" hidden="1">{"'DMBL'!$A$1:$N$83","'DMBL'!$A$6:$B$83"}</definedName>
    <definedName name="kkb" localSheetId="5" hidden="1">{"'DMBL'!$A$1:$N$83","'DMBL'!$A$6:$B$83"}</definedName>
    <definedName name="kkb" localSheetId="0" hidden="1">{"'DMBL'!$A$1:$N$83","'DMBL'!$A$6:$B$83"}</definedName>
    <definedName name="kkb" hidden="1">{"'DMBL'!$A$1:$N$83","'DMBL'!$A$6:$B$83"}</definedName>
    <definedName name="kkc" localSheetId="5" hidden="1">{"'DMBL'!$A$1:$N$83","'DMBL'!$A$6:$B$83"}</definedName>
    <definedName name="kkc" localSheetId="0" hidden="1">{"'DMBL'!$A$1:$N$83","'DMBL'!$A$6:$B$83"}</definedName>
    <definedName name="kkc" hidden="1">{"'DMBL'!$A$1:$N$83","'DMBL'!$A$6:$B$83"}</definedName>
    <definedName name="kkkk" localSheetId="5" hidden="1">{#N/A,#N/A,TRUE,"Est. de Fact.";#N/A,#N/A,TRUE,"Capitulo 19";#N/A,#N/A,TRUE,"Proyecto P855"}</definedName>
    <definedName name="kkkk" localSheetId="0" hidden="1">{#N/A,#N/A,TRUE,"Est. de Fact.";#N/A,#N/A,TRUE,"Capitulo 19";#N/A,#N/A,TRUE,"Proyecto P855"}</definedName>
    <definedName name="kkkk" hidden="1">{#N/A,#N/A,TRUE,"Est. de Fact.";#N/A,#N/A,TRUE,"Capitulo 19";#N/A,#N/A,TRUE,"Proyecto P855"}</definedName>
    <definedName name="kl" hidden="1">{#N/A,#N/A,TRUE,"1842CWN0"}</definedName>
    <definedName name="klfjdh" hidden="1">{#N/A,#N/A,TRUE,"1842CWN0"}</definedName>
    <definedName name="klh" hidden="1">{#N/A,#N/A,TRUE,"INGENIERIA";#N/A,#N/A,TRUE,"COMPRAS";#N/A,#N/A,TRUE,"DIRECCION";#N/A,#N/A,TRUE,"RESUMEN"}</definedName>
    <definedName name="kli" localSheetId="5" hidden="1">{"DETALLE_1996",#N/A,FALSE,"flujo";"DETALLE_1997",#N/A,FALSE,"flujo";"GASTOS_INCURRIDOS_1996",#N/A,FALSE,"flujo";"GASTOS_PROGRAMADOS_PARA_1997",#N/A,FALSE,"flujo";#N/A,#N/A,FALSE,"comparat";#N/A,#N/A,FALSE,"costos";#N/A,#N/A,FALSE,"proyctrol"}</definedName>
    <definedName name="kli" localSheetId="0" hidden="1">{"DETALLE_1996",#N/A,FALSE,"flujo";"DETALLE_1997",#N/A,FALSE,"flujo";"GASTOS_INCURRIDOS_1996",#N/A,FALSE,"flujo";"GASTOS_PROGRAMADOS_PARA_1997",#N/A,FALSE,"flujo";#N/A,#N/A,FALSE,"comparat";#N/A,#N/A,FALSE,"costos";#N/A,#N/A,FALSE,"proyctrol"}</definedName>
    <definedName name="kli" hidden="1">{"DETALLE_1996",#N/A,FALSE,"flujo";"DETALLE_1997",#N/A,FALSE,"flujo";"GASTOS_INCURRIDOS_1996",#N/A,FALSE,"flujo";"GASTOS_PROGRAMADOS_PARA_1997",#N/A,FALSE,"flujo";#N/A,#N/A,FALSE,"comparat";#N/A,#N/A,FALSE,"costos";#N/A,#N/A,FALSE,"proyctrol"}</definedName>
    <definedName name="KLKL" hidden="1">{#N/A,#N/A,TRUE,"INGENIERIA";#N/A,#N/A,TRUE,"COMPRAS";#N/A,#N/A,TRUE,"DIRECCION";#N/A,#N/A,TRUE,"RESUMEN"}</definedName>
    <definedName name="klo" localSheetId="0" hidden="1">{#N/A,#N/A,FALSE,"masez (10)";#N/A,#N/A,FALSE,"masez (7)";#N/A,#N/A,FALSE,"masez (6)";#N/A,#N/A,FALSE,"masez (5)";#N/A,#N/A,FALSE,"masez (4)";#N/A,#N/A,FALSE,"masez (3)";#N/A,#N/A,FALSE,"masez (2)";#N/A,#N/A,FALSE,"GME";#N/A,#N/A,FALSE,"masez"}</definedName>
    <definedName name="klo" hidden="1">{#N/A,#N/A,FALSE,"masez (10)";#N/A,#N/A,FALSE,"masez (7)";#N/A,#N/A,FALSE,"masez (6)";#N/A,#N/A,FALSE,"masez (5)";#N/A,#N/A,FALSE,"masez (4)";#N/A,#N/A,FALSE,"masez (3)";#N/A,#N/A,FALSE,"masez (2)";#N/A,#N/A,FALSE,"GME";#N/A,#N/A,FALSE,"masez"}</definedName>
    <definedName name="klsjshn"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kp">[38]Resumen!$D$90</definedName>
    <definedName name="kshsv" hidden="1">{#N/A,#N/A,TRUE,"1842CWN0"}</definedName>
    <definedName name="l" hidden="1">{#N/A,#N/A,FALSE,"minas";#N/A,#N/A,FALSE,"Total_OC015";#N/A,#N/A,FALSE,"ADMIN";#N/A,#N/A,FALSE,"PROCES";#N/A,#N/A,FALSE,"civil";#N/A,#N/A,FALSE,"CAÑER";#N/A,#N/A,FALSE,"ELEC";#N/A,#N/A,FALSE,"INSTR";#N/A,#N/A,FALSE,"PDS";#N/A,#N/A,FALSE,"mecan"}</definedName>
    <definedName name="LAT_CIV_DET">#REF!</definedName>
    <definedName name="LAT_ELECTROM_BAS">#REF!</definedName>
    <definedName name="LAT_ELECTROM_DET">#REF!</definedName>
    <definedName name="leb" hidden="1">{#N/A,#N/A,TRUE,"1842CWN0"}</definedName>
    <definedName name="leo" hidden="1">{"CI+GG(BASE)",#N/A,FALSE,"CI+GG(BASE)";"GG",#N/A,FALSE,"CI+GG(BASE)";"CI",#N/A,FALSE,"CI+GG(BASE)"}</definedName>
    <definedName name="lete" localSheetId="5" hidden="1">{"MO(BASE)",#N/A,FALSE,"MO(BASE)";"MO(BASE)1",#N/A,FALSE,"MO(BASE)";"MO(BASE)2",#N/A,FALSE,"MO(BASE)"}</definedName>
    <definedName name="lete" localSheetId="0" hidden="1">{"MO(BASE)",#N/A,FALSE,"MO(BASE)";"MO(BASE)1",#N/A,FALSE,"MO(BASE)";"MO(BASE)2",#N/A,FALSE,"MO(BASE)"}</definedName>
    <definedName name="lete" hidden="1">{"MO(BASE)",#N/A,FALSE,"MO(BASE)";"MO(BASE)1",#N/A,FALSE,"MO(BASE)";"MO(BASE)2",#N/A,FALSE,"MO(BASE)"}</definedName>
    <definedName name="lgioh"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limcount" hidden="1">1</definedName>
    <definedName name="lio" localSheetId="5" hidden="1">{#N/A,#N/A,FALSE,"Total_OC015";#N/A,#N/A,FALSE,"ADMIN";#N/A,#N/A,FALSE,"PROCES";#N/A,#N/A,FALSE,"mecan";#N/A,#N/A,FALSE,"civil";#N/A,#N/A,FALSE,"CAÑER";#N/A,#N/A,FALSE,"ELEC";#N/A,#N/A,FALSE,"INSTR"}</definedName>
    <definedName name="lio" localSheetId="0" hidden="1">{#N/A,#N/A,FALSE,"Total_OC015";#N/A,#N/A,FALSE,"ADMIN";#N/A,#N/A,FALSE,"PROCES";#N/A,#N/A,FALSE,"mecan";#N/A,#N/A,FALSE,"civil";#N/A,#N/A,FALSE,"CAÑER";#N/A,#N/A,FALSE,"ELEC";#N/A,#N/A,FALSE,"INSTR"}</definedName>
    <definedName name="lio" hidden="1">{#N/A,#N/A,FALSE,"Total_OC015";#N/A,#N/A,FALSE,"ADMIN";#N/A,#N/A,FALSE,"PROCES";#N/A,#N/A,FALSE,"mecan";#N/A,#N/A,FALSE,"civil";#N/A,#N/A,FALSE,"CAÑER";#N/A,#N/A,FALSE,"ELEC";#N/A,#N/A,FALSE,"INSTR"}</definedName>
    <definedName name="ListOffset" hidden="1">1</definedName>
    <definedName name="lixo" hidden="1">{#N/A,#N/A,FALSE,"GERAL";#N/A,#N/A,FALSE,"012-96";#N/A,#N/A,FALSE,"018-96";#N/A,#N/A,FALSE,"027-96";#N/A,#N/A,FALSE,"059-96";#N/A,#N/A,FALSE,"076-96";#N/A,#N/A,FALSE,"019-97";#N/A,#N/A,FALSE,"021-97";#N/A,#N/A,FALSE,"022-97";#N/A,#N/A,FALSE,"028-97"}</definedName>
    <definedName name="liyugt" hidden="1">{"Side 1",#N/A,FALSE,"Hovedark";"Valuation",#N/A,FALSE,"Valuation";"Side 2",#N/A,FALSE,"Hovedark";"Cash Flow",#N/A,FALSE,"Hovedark";"Bidrag",#N/A,FALSE,"Bidrag"}</definedName>
    <definedName name="lk" localSheetId="5" hidden="1">{#N/A,#N/A,FALSE,"Total_OC015";#N/A,#N/A,FALSE,"ADMIN";#N/A,#N/A,FALSE,"PROCES";#N/A,#N/A,FALSE,"mecan";#N/A,#N/A,FALSE,"civil";#N/A,#N/A,FALSE,"CAÑER";#N/A,#N/A,FALSE,"ELEC";#N/A,#N/A,FALSE,"INSTR"}</definedName>
    <definedName name="lk" localSheetId="0" hidden="1">{#N/A,#N/A,FALSE,"Total_OC015";#N/A,#N/A,FALSE,"ADMIN";#N/A,#N/A,FALSE,"PROCES";#N/A,#N/A,FALSE,"mecan";#N/A,#N/A,FALSE,"civil";#N/A,#N/A,FALSE,"CAÑER";#N/A,#N/A,FALSE,"ELEC";#N/A,#N/A,FALSE,"INSTR"}</definedName>
    <definedName name="lk" hidden="1">{#N/A,#N/A,FALSE,"Total_OC015";#N/A,#N/A,FALSE,"ADMIN";#N/A,#N/A,FALSE,"PROCES";#N/A,#N/A,FALSE,"mecan";#N/A,#N/A,FALSE,"civil";#N/A,#N/A,FALSE,"CAÑER";#N/A,#N/A,FALSE,"ELEC";#N/A,#N/A,FALSE,"INSTR"}</definedName>
    <definedName name="lksjks" hidden="1">{#N/A,#N/A,TRUE,"INGENIERIA";#N/A,#N/A,TRUE,"COMPRAS";#N/A,#N/A,TRUE,"DIRECCION";#N/A,#N/A,TRUE,"RESUMEN"}</definedName>
    <definedName name="ll" localSheetId="5" hidden="1">{#N/A,#N/A,TRUE,"Est. de Fact.";#N/A,#N/A,TRUE,"Capitulo 19";#N/A,#N/A,TRUE,"Proyecto P855"}</definedName>
    <definedName name="ll"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ll"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lll" hidden="1">#REF!</definedName>
    <definedName name="lllf" hidden="1">{#N/A,#N/A,FALSE,"ORIX CSC"}</definedName>
    <definedName name="lllllq" hidden="1">{#N/A,#N/A,FALSE,"BNSF";#N/A,#N/A,FALSE,"KC";#N/A,#N/A,FALSE,"KCws";#N/A,#N/A,FALSE,"MergKC";#N/A,#N/A,FALSE,"CredStwKC";#N/A,#N/A,FALSE,"SP";#N/A,#N/A,FALSE,"SPws";#N/A,#N/A,FALSE,"MergSP";#N/A,#N/A,FALSE,"CredStwSP";#N/A,#N/A,FALSE,"SPbrkup";#N/A,#N/A,FALSE,"SPwBNSFws";#N/A,#N/A,FALSE,"MergSPwBNSF";#N/A,#N/A,FALSE,"CredStSPwBNSF (2)";#N/A,#N/A,FALSE,"SPwKCws (2)";#N/A,#N/A,FALSE,"MergSPwKC (2)";#N/A,#N/A,FALSE,"CredStKCwSP";#N/A,#N/A,FALSE,"ILL";#N/A,#N/A,FALSE,"SPwILLws";#N/A,#N/A,FALSE,"CredStILLwSP";#N/A,#N/A,FALSE,"MergSPwILL";#N/A,#N/A,FALSE,"CredStILLwSP";#N/A,#N/A,FALSE,"Conrail";#N/A,#N/A,FALSE,"CONws";#N/A,#N/A,FALSE,"MergCON";#N/A,#N/A,FALSE,"CredStwCON";#N/A,#N/A,FALSE,"SPwCONws ";#N/A,#N/A,FALSE,"MergSPwCON";#N/A,#N/A,FALSE,"CredStILLwCON";#N/A,#N/A,FALSE,"SPws (2)";#N/A,#N/A,FALSE,"MergSP (2)";#N/A,#N/A,FALSE,"CredStwSP (2)";#N/A,#N/A,FALSE,"CSX";#N/A,#N/A,FALSE,"CSXws";#N/A,#N/A,FALSE,"MergCSX";#N/A,#N/A,FALSE,"CredStwCSX";#N/A,#N/A,FALSE,"Norfolk";#N/A,#N/A,FALSE,"NORws";#N/A,#N/A,FALSE,"MergNOR";#N/A,#N/A,FALSE,"CredStwNOR";#N/A,#N/A,FALSE,"NORwCONws";#N/A,#N/A,FALSE,"MergNORwCON"}</definedName>
    <definedName name="lllmgf" hidden="1">{#N/A,#N/A,TRUE,"INGENIERIA";#N/A,#N/A,TRUE,"COMPRAS";#N/A,#N/A,TRUE,"DIRECCION";#N/A,#N/A,TRUE,"RESUMEN"}</definedName>
    <definedName name="lmn" hidden="1">{#N/A,#N/A,TRUE,"INGENIERIA";#N/A,#N/A,TRUE,"COMPRAS";#N/A,#N/A,TRUE,"DIRECCION";#N/A,#N/A,TRUE,"RESUMEN"}</definedName>
    <definedName name="LÑL" hidden="1">{#N/A,#N/A,TRUE,"1842CWN0"}</definedName>
    <definedName name="lo" localSheetId="0" hidden="1">{#N/A,#N/A,FALSE,"COVER";#N/A,#N/A,FALSE,"RECAP";#N/A,#N/A,FALSE,"SANTA BARBARA NONMANUAL";#N/A,#N/A,FALSE,"CEQUIP";#N/A,#N/A,FALSE,"WRATE";#N/A,#N/A,FALSE,"INDIRECT";#N/A,#N/A,FALSE,"TRAIN";#N/A,#N/A,FALSE,"MANLOADED SCHEDULE"}</definedName>
    <definedName name="lo" hidden="1">{#N/A,#N/A,FALSE,"COVER";#N/A,#N/A,FALSE,"RECAP";#N/A,#N/A,FALSE,"SANTA BARBARA NONMANUAL";#N/A,#N/A,FALSE,"CEQUIP";#N/A,#N/A,FALSE,"WRATE";#N/A,#N/A,FALSE,"INDIRECT";#N/A,#N/A,FALSE,"TRAIN";#N/A,#N/A,FALSE,"MANLOADED SCHEDULE"}</definedName>
    <definedName name="loco" localSheetId="5" hidden="1">{#N/A,#N/A,FALSE,"masez (10)";#N/A,#N/A,FALSE,"masez (7)";#N/A,#N/A,FALSE,"masez (6)";#N/A,#N/A,FALSE,"masez (5)";#N/A,#N/A,FALSE,"masez (4)";#N/A,#N/A,FALSE,"masez (3)";#N/A,#N/A,FALSE,"masez (2)";#N/A,#N/A,FALSE,"GME";#N/A,#N/A,FALSE,"masez"}</definedName>
    <definedName name="loco" localSheetId="0" hidden="1">{#N/A,#N/A,FALSE,"masez (10)";#N/A,#N/A,FALSE,"masez (7)";#N/A,#N/A,FALSE,"masez (6)";#N/A,#N/A,FALSE,"masez (5)";#N/A,#N/A,FALSE,"masez (4)";#N/A,#N/A,FALSE,"masez (3)";#N/A,#N/A,FALSE,"masez (2)";#N/A,#N/A,FALSE,"GME";#N/A,#N/A,FALSE,"masez"}</definedName>
    <definedName name="loco" hidden="1">{#N/A,#N/A,FALSE,"masez (10)";#N/A,#N/A,FALSE,"masez (7)";#N/A,#N/A,FALSE,"masez (6)";#N/A,#N/A,FALSE,"masez (5)";#N/A,#N/A,FALSE,"masez (4)";#N/A,#N/A,FALSE,"masez (3)";#N/A,#N/A,FALSE,"masez (2)";#N/A,#N/A,FALSE,"GME";#N/A,#N/A,FALSE,"masez"}</definedName>
    <definedName name="loiu" localSheetId="5" hidden="1">{#N/A,#N/A,TRUE,"Est. de Fact.";#N/A,#N/A,TRUE,"Capitulo 19";#N/A,#N/A,TRUE,"Proyecto P855"}</definedName>
    <definedName name="loiu" localSheetId="0" hidden="1">{#N/A,#N/A,TRUE,"Est. de Fact.";#N/A,#N/A,TRUE,"Capitulo 19";#N/A,#N/A,TRUE,"Proyecto P855"}</definedName>
    <definedName name="loiu" hidden="1">{#N/A,#N/A,TRUE,"Est. de Fact.";#N/A,#N/A,TRUE,"Capitulo 19";#N/A,#N/A,TRUE,"Proyecto P855"}</definedName>
    <definedName name="lots" localSheetId="5" hidden="1">{#N/A,#N/A,FALSE,"Total_OC015";#N/A,#N/A,FALSE,"ADMIN";#N/A,#N/A,FALSE,"PROCES";#N/A,#N/A,FALSE,"mecan";#N/A,#N/A,FALSE,"civil";#N/A,#N/A,FALSE,"CAÑER";#N/A,#N/A,FALSE,"ELEC";#N/A,#N/A,FALSE,"INSTR"}</definedName>
    <definedName name="lots" localSheetId="0" hidden="1">{#N/A,#N/A,FALSE,"Total_OC015";#N/A,#N/A,FALSE,"ADMIN";#N/A,#N/A,FALSE,"PROCES";#N/A,#N/A,FALSE,"mecan";#N/A,#N/A,FALSE,"civil";#N/A,#N/A,FALSE,"CAÑER";#N/A,#N/A,FALSE,"ELEC";#N/A,#N/A,FALSE,"INSTR"}</definedName>
    <definedName name="lots" hidden="1">{#N/A,#N/A,FALSE,"Total_OC015";#N/A,#N/A,FALSE,"ADMIN";#N/A,#N/A,FALSE,"PROCES";#N/A,#N/A,FALSE,"mecan";#N/A,#N/A,FALSE,"civil";#N/A,#N/A,FALSE,"CAÑER";#N/A,#N/A,FALSE,"ELEC";#N/A,#N/A,FALSE,"INSTR"}</definedName>
    <definedName name="lotsa" localSheetId="0" hidden="1">{#N/A,#N/A,FALSE,"Total_OC015";#N/A,#N/A,FALSE,"ADMIN";#N/A,#N/A,FALSE,"PROCES";#N/A,#N/A,FALSE,"mecan";#N/A,#N/A,FALSE,"civil";#N/A,#N/A,FALSE,"CAÑER";#N/A,#N/A,FALSE,"ELEC";#N/A,#N/A,FALSE,"INSTR"}</definedName>
    <definedName name="lotsa" hidden="1">{#N/A,#N/A,FALSE,"Total_OC015";#N/A,#N/A,FALSE,"ADMIN";#N/A,#N/A,FALSE,"PROCES";#N/A,#N/A,FALSE,"mecan";#N/A,#N/A,FALSE,"civil";#N/A,#N/A,FALSE,"CAÑER";#N/A,#N/A,FALSE,"ELEC";#N/A,#N/A,FALSE,"INSTR"}</definedName>
    <definedName name="lotsz" localSheetId="0" hidden="1">{#N/A,#N/A,FALSE,"Total_OC015";#N/A,#N/A,FALSE,"ADMIN";#N/A,#N/A,FALSE,"PROCES";#N/A,#N/A,FALSE,"mecan";#N/A,#N/A,FALSE,"civil";#N/A,#N/A,FALSE,"CAÑER";#N/A,#N/A,FALSE,"ELEC";#N/A,#N/A,FALSE,"INSTR"}</definedName>
    <definedName name="lotsz" hidden="1">{#N/A,#N/A,FALSE,"Total_OC015";#N/A,#N/A,FALSE,"ADMIN";#N/A,#N/A,FALSE,"PROCES";#N/A,#N/A,FALSE,"mecan";#N/A,#N/A,FALSE,"civil";#N/A,#N/A,FALSE,"CAÑER";#N/A,#N/A,FALSE,"ELEC";#N/A,#N/A,FALSE,"INSTR"}</definedName>
    <definedName name="lp" localSheetId="5" hidden="1">{#N/A,#N/A,FALSE,"COVER";#N/A,#N/A,FALSE,"RECAP";#N/A,#N/A,FALSE,"SANTA BARBARA NONMANUAL";#N/A,#N/A,FALSE,"CEQUIP";#N/A,#N/A,FALSE,"WRATE";#N/A,#N/A,FALSE,"INDIRECT";#N/A,#N/A,FALSE,"TRAIN";#N/A,#N/A,FALSE,"MANLOADED SCHEDULE"}</definedName>
    <definedName name="lp" localSheetId="0" hidden="1">{#N/A,#N/A,FALSE,"COVER";#N/A,#N/A,FALSE,"RECAP";#N/A,#N/A,FALSE,"SANTA BARBARA NONMANUAL";#N/A,#N/A,FALSE,"CEQUIP";#N/A,#N/A,FALSE,"WRATE";#N/A,#N/A,FALSE,"INDIRECT";#N/A,#N/A,FALSE,"TRAIN";#N/A,#N/A,FALSE,"MANLOADED SCHEDULE"}</definedName>
    <definedName name="lp" hidden="1">{#N/A,#N/A,FALSE,"COVER";#N/A,#N/A,FALSE,"RECAP";#N/A,#N/A,FALSE,"SANTA BARBARA NONMANUAL";#N/A,#N/A,FALSE,"CEQUIP";#N/A,#N/A,FALSE,"WRATE";#N/A,#N/A,FALSE,"INDIRECT";#N/A,#N/A,FALSE,"TRAIN";#N/A,#N/A,FALSE,"MANLOADED SCHEDULE"}</definedName>
    <definedName name="lsb" hidden="1">{#N/A,#N/A,TRUE,"1842CWN0"}</definedName>
    <definedName name="lsksk" hidden="1">{#N/A,#N/A,TRUE,"1842CWN0"}</definedName>
    <definedName name="LUGAR">#REF!</definedName>
    <definedName name="luis" hidden="1">[8]EVAL!#REF!</definedName>
    <definedName name="lvc" hidden="1">{#N/A,#N/A,TRUE,"1842CWN0"}</definedName>
    <definedName name="m" localSheetId="5" hidden="1">{#N/A,#N/A,FALSE,"Total_OC015";#N/A,#N/A,FALSE,"ADMIN";#N/A,#N/A,FALSE,"PROCES";#N/A,#N/A,FALSE,"mecan";#N/A,#N/A,FALSE,"civil";#N/A,#N/A,FALSE,"CAÑER";#N/A,#N/A,FALSE,"ELEC";#N/A,#N/A,FALSE,"INSTR"}</definedName>
    <definedName name="m" localSheetId="0" hidden="1">{#N/A,#N/A,FALSE,"Total_OC015";#N/A,#N/A,FALSE,"ADMIN";#N/A,#N/A,FALSE,"PROCES";#N/A,#N/A,FALSE,"mecan";#N/A,#N/A,FALSE,"civil";#N/A,#N/A,FALSE,"CAÑER";#N/A,#N/A,FALSE,"ELEC";#N/A,#N/A,FALSE,"INSTR"}</definedName>
    <definedName name="m" hidden="1">{#N/A,#N/A,FALSE,"Total_OC015";#N/A,#N/A,FALSE,"ADMIN";#N/A,#N/A,FALSE,"PROCES";#N/A,#N/A,FALSE,"mecan";#N/A,#N/A,FALSE,"civil";#N/A,#N/A,FALSE,"CAÑER";#N/A,#N/A,FALSE,"ELEC";#N/A,#N/A,FALSE,"INSTR"}</definedName>
    <definedName name="m2a" hidden="1">{#N/A,#N/A,FALSE,"masez (10)";#N/A,#N/A,FALSE,"masez (7)";#N/A,#N/A,FALSE,"masez (6)";#N/A,#N/A,FALSE,"masez (5)";#N/A,#N/A,FALSE,"masez (4)";#N/A,#N/A,FALSE,"masez (3)";#N/A,#N/A,FALSE,"masez (2)";#N/A,#N/A,FALSE,"GME";#N/A,#N/A,FALSE,"masez"}</definedName>
    <definedName name="MACU">#N/A</definedName>
    <definedName name="Maquinaria" localSheetId="5" hidden="1">{"MO(BASE)",#N/A,FALSE,"MO(BASE)";"MO(BASE)1",#N/A,FALSE,"MO(BASE)";"MO(BASE)2",#N/A,FALSE,"MO(BASE)"}</definedName>
    <definedName name="Maquinaria" localSheetId="0" hidden="1">{"MO(BASE)",#N/A,FALSE,"MO(BASE)";"MO(BASE)1",#N/A,FALSE,"MO(BASE)";"MO(BASE)2",#N/A,FALSE,"MO(BASE)"}</definedName>
    <definedName name="Maquinaria" hidden="1">{"MO(BASE)",#N/A,FALSE,"MO(BASE)";"MO(BASE)1",#N/A,FALSE,"MO(BASE)";"MO(BASE)2",#N/A,FALSE,"MO(BASE)"}</definedName>
    <definedName name="mat" hidden="1">{"'DMBL'!$A$1:$N$83","'DMBL'!$A$6:$B$83"}</definedName>
    <definedName name="mata" localSheetId="5" hidden="1">{"'DMBL'!$A$1:$N$83","'DMBL'!$A$6:$B$83"}</definedName>
    <definedName name="mata" localSheetId="0" hidden="1">{"'DMBL'!$A$1:$N$83","'DMBL'!$A$6:$B$83"}</definedName>
    <definedName name="mata" hidden="1">{"'DMBL'!$A$1:$N$83","'DMBL'!$A$6:$B$83"}</definedName>
    <definedName name="matb" localSheetId="5" hidden="1">{"'DMBL'!$A$1:$N$83","'DMBL'!$A$6:$B$83"}</definedName>
    <definedName name="matb" localSheetId="0" hidden="1">{"'DMBL'!$A$1:$N$83","'DMBL'!$A$6:$B$83"}</definedName>
    <definedName name="matb" hidden="1">{"'DMBL'!$A$1:$N$83","'DMBL'!$A$6:$B$83"}</definedName>
    <definedName name="matc" localSheetId="5" hidden="1">{"'DMBL'!$A$1:$N$83","'DMBL'!$A$6:$B$83"}</definedName>
    <definedName name="matc" localSheetId="0" hidden="1">{"'DMBL'!$A$1:$N$83","'DMBL'!$A$6:$B$83"}</definedName>
    <definedName name="matc" hidden="1">{"'DMBL'!$A$1:$N$83","'DMBL'!$A$6:$B$83"}</definedName>
    <definedName name="MB" localSheetId="5" hidden="1">{#N/A,#N/A,FALSE,"PXP-TOTAL Modif";"vis2",#N/A,FALSE,"PXP-AÑO";"Vis1",#N/A,FALSE,"PXP-AÑO"}</definedName>
    <definedName name="MB" localSheetId="0" hidden="1">{#N/A,#N/A,FALSE,"PXP-TOTAL Modif";"vis2",#N/A,FALSE,"PXP-AÑO";"Vis1",#N/A,FALSE,"PXP-AÑO"}</definedName>
    <definedName name="MB" hidden="1">{#N/A,#N/A,FALSE,"PXP-TOTAL Modif";"vis2",#N/A,FALSE,"PXP-AÑO";"Vis1",#N/A,FALSE,"PXP-AÑO"}</definedName>
    <definedName name="Minmetal" localSheetId="5" hidden="1">{#N/A,#N/A,FALSE,"PEND INC";#N/A,#N/A,FALSE,"PEND MINM"}</definedName>
    <definedName name="Minmetal" localSheetId="0" hidden="1">{#N/A,#N/A,FALSE,"PEND INC";#N/A,#N/A,FALSE,"PEND MINM"}</definedName>
    <definedName name="Minmetal" hidden="1">{#N/A,#N/A,FALSE,"PEND INC";#N/A,#N/A,FALSE,"PEND MINM"}</definedName>
    <definedName name="mj" hidden="1">{#N/A,#N/A,TRUE,"1842CWN0"}</definedName>
    <definedName name="mm" localSheetId="5"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mm"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mm"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mmm" localSheetId="5" hidden="1">{#N/A,#N/A,TRUE,"Est. de Fact.";#N/A,#N/A,TRUE,"Capitulo 19";#N/A,#N/A,TRUE,"Proyecto P855"}</definedName>
    <definedName name="mmm" localSheetId="0" hidden="1">{#N/A,#N/A,TRUE,"Est. de Fact.";#N/A,#N/A,TRUE,"Capitulo 19";#N/A,#N/A,TRUE,"Proyecto P855"}</definedName>
    <definedName name="mmm" hidden="1">{#N/A,#N/A,TRUE,"Est. de Fact.";#N/A,#N/A,TRUE,"Capitulo 19";#N/A,#N/A,TRUE,"Proyecto P855"}</definedName>
    <definedName name="mmmm" localSheetId="0" hidden="1">{#N/A,#N/A,TRUE,"Est. de Fact.";#N/A,#N/A,TRUE,"Capitulo 19";#N/A,#N/A,TRUE,"Proyecto P855"}</definedName>
    <definedName name="mmmm" hidden="1">{#N/A,#N/A,TRUE,"Est. de Fact.";#N/A,#N/A,TRUE,"Capitulo 19";#N/A,#N/A,TRUE,"Proyecto P855"}</definedName>
    <definedName name="mmmma" localSheetId="0" hidden="1">{#N/A,#N/A,TRUE,"Est. de Fact.";#N/A,#N/A,TRUE,"Capitulo 19";#N/A,#N/A,TRUE,"Proyecto P855"}</definedName>
    <definedName name="mmmma" hidden="1">{#N/A,#N/A,TRUE,"Est. de Fact.";#N/A,#N/A,TRUE,"Capitulo 19";#N/A,#N/A,TRUE,"Proyecto P855"}</definedName>
    <definedName name="mmmmmm" localSheetId="5" hidden="1">{#N/A,#N/A,FALSE,"Total_OC015";#N/A,#N/A,FALSE,"ADMIN";#N/A,#N/A,FALSE,"PROCES";#N/A,#N/A,FALSE,"mecan";#N/A,#N/A,FALSE,"civil";#N/A,#N/A,FALSE,"CAÑER";#N/A,#N/A,FALSE,"ELEC";#N/A,#N/A,FALSE,"INSTR"}</definedName>
    <definedName name="mmmmmm" localSheetId="0" hidden="1">{#N/A,#N/A,FALSE,"Total_OC015";#N/A,#N/A,FALSE,"ADMIN";#N/A,#N/A,FALSE,"PROCES";#N/A,#N/A,FALSE,"mecan";#N/A,#N/A,FALSE,"civil";#N/A,#N/A,FALSE,"CAÑER";#N/A,#N/A,FALSE,"ELEC";#N/A,#N/A,FALSE,"INSTR"}</definedName>
    <definedName name="mmmmmm" hidden="1">{#N/A,#N/A,FALSE,"Total_OC015";#N/A,#N/A,FALSE,"ADMIN";#N/A,#N/A,FALSE,"PROCES";#N/A,#N/A,FALSE,"mecan";#N/A,#N/A,FALSE,"civil";#N/A,#N/A,FALSE,"CAÑER";#N/A,#N/A,FALSE,"ELEC";#N/A,#N/A,FALSE,"INSTR"}</definedName>
    <definedName name="mmmmz" localSheetId="0" hidden="1">{#N/A,#N/A,TRUE,"Est. de Fact.";#N/A,#N/A,TRUE,"Capitulo 19";#N/A,#N/A,TRUE,"Proyecto P855"}</definedName>
    <definedName name="mmmmz" hidden="1">{#N/A,#N/A,TRUE,"Est. de Fact.";#N/A,#N/A,TRUE,"Capitulo 19";#N/A,#N/A,TRUE,"Proyecto P855"}</definedName>
    <definedName name="monte" localSheetId="5"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monte" localSheetId="0"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monte"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Motorola_Label_2" hidden="1">[34]GSChartLabels!$C$1:$C$7</definedName>
    <definedName name="mp">[38]Resumen!$D$91</definedName>
    <definedName name="msdk" hidden="1">{#N/A,#N/A,TRUE,"1842CWN0"}</definedName>
    <definedName name="mxl"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n" hidden="1">{"DETALLE_1996",#N/A,FALSE,"flujo";"DETALLE_1997",#N/A,FALSE,"flujo";"GASTOS_INCURRIDOS_1996",#N/A,FALSE,"flujo";"GASTOS_PROGRAMADOS_PARA_1997",#N/A,FALSE,"flujo";#N/A,#N/A,FALSE,"comparat";#N/A,#N/A,FALSE,"costos";#N/A,#N/A,FALSE,"proyctrol"}</definedName>
    <definedName name="ncg" hidden="1">{#N/A,#N/A,TRUE,"1842CWN0"}</definedName>
    <definedName name="ncv" localSheetId="5" hidden="1">{#N/A,#N/A,FALSE,"minas";#N/A,#N/A,FALSE,"Total_OC015";#N/A,#N/A,FALSE,"ADMIN";#N/A,#N/A,FALSE,"PROCES";#N/A,#N/A,FALSE,"civil";#N/A,#N/A,FALSE,"CAÑER";#N/A,#N/A,FALSE,"ELEC";#N/A,#N/A,FALSE,"INSTR";#N/A,#N/A,FALSE,"PDS";#N/A,#N/A,FALSE,"mecan"}</definedName>
    <definedName name="ncv" localSheetId="0" hidden="1">{#N/A,#N/A,FALSE,"minas";#N/A,#N/A,FALSE,"Total_OC015";#N/A,#N/A,FALSE,"ADMIN";#N/A,#N/A,FALSE,"PROCES";#N/A,#N/A,FALSE,"civil";#N/A,#N/A,FALSE,"CAÑER";#N/A,#N/A,FALSE,"ELEC";#N/A,#N/A,FALSE,"INSTR";#N/A,#N/A,FALSE,"PDS";#N/A,#N/A,FALSE,"mecan"}</definedName>
    <definedName name="ncv" hidden="1">{#N/A,#N/A,FALSE,"minas";#N/A,#N/A,FALSE,"Total_OC015";#N/A,#N/A,FALSE,"ADMIN";#N/A,#N/A,FALSE,"PROCES";#N/A,#N/A,FALSE,"civil";#N/A,#N/A,FALSE,"CAÑER";#N/A,#N/A,FALSE,"ELEC";#N/A,#N/A,FALSE,"INSTR";#N/A,#N/A,FALSE,"PDS";#N/A,#N/A,FALSE,"mecan"}</definedName>
    <definedName name="nelc"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newbel" hidden="1">{"IS",#N/A,FALSE,"IS";"RPTIS",#N/A,FALSE,"RPTIS";"STATS",#N/A,FALSE,"STATS";"CELL",#N/A,FALSE,"CELL";"BS",#N/A,FALSE,"BS"}</definedName>
    <definedName name="NEWwrn.ALL" hidden="1">{#N/A,#N/A,FALSE,"DCF";#N/A,#N/A,FALSE,"WACC";#N/A,#N/A,FALSE,"Sales_EBIT";#N/A,#N/A,FALSE,"Capex_Depreciation";#N/A,#N/A,FALSE,"WC";#N/A,#N/A,FALSE,"Interest";#N/A,#N/A,FALSE,"Assumptions"}</definedName>
    <definedName name="NEWwrn.ALL.Ge" hidden="1">{#N/A,#N/A,FALSE,"DCF";#N/A,#N/A,FALSE,"WACC";#N/A,#N/A,FALSE,"Sales_EBIT";#N/A,#N/A,FALSE,"Capex_Depreciation";#N/A,#N/A,FALSE,"WC";#N/A,#N/A,FALSE,"Interest";#N/A,#N/A,FALSE,"Assumptions"}</definedName>
    <definedName name="NEWwrn.old" hidden="1">{#N/A,#N/A,FALSE,"DCF";#N/A,#N/A,FALSE,"WACC";#N/A,#N/A,FALSE,"Sales_EBIT";#N/A,#N/A,FALSE,"Capex_Depreciation";#N/A,#N/A,FALSE,"WC";#N/A,#N/A,FALSE,"Interest";#N/A,#N/A,FALSE,"Assumptions"}</definedName>
    <definedName name="NHDMHM" localSheetId="5" hidden="1">{#N/A,#N/A,FALSE,"TEC-01";#N/A,#N/A,FALSE,"TEC - 02";#N/A,#N/A,FALSE,"TEC - 03";#N/A,#N/A,FALSE,"TEC - 04";#N/A,#N/A,FALSE,"TEC-07";#N/A,#N/A,FALSE,"TEC-08";#N/A,#N/A,FALSE,"TEC - 09A";#N/A,#N/A,FALSE,"TEC - 09B";#N/A,#N/A,FALSE,"TEC - 09C";#N/A,#N/A,FALSE,"TEC - 10";#N/A,#N/A,FALSE,"TEC-11"}</definedName>
    <definedName name="NHDMHM" localSheetId="0" hidden="1">{#N/A,#N/A,FALSE,"TEC-01";#N/A,#N/A,FALSE,"TEC - 02";#N/A,#N/A,FALSE,"TEC - 03";#N/A,#N/A,FALSE,"TEC - 04";#N/A,#N/A,FALSE,"TEC-07";#N/A,#N/A,FALSE,"TEC-08";#N/A,#N/A,FALSE,"TEC - 09A";#N/A,#N/A,FALSE,"TEC - 09B";#N/A,#N/A,FALSE,"TEC - 09C";#N/A,#N/A,FALSE,"TEC - 10";#N/A,#N/A,FALSE,"TEC-11"}</definedName>
    <definedName name="NHDMHM" hidden="1">{#N/A,#N/A,FALSE,"TEC-01";#N/A,#N/A,FALSE,"TEC - 02";#N/A,#N/A,FALSE,"TEC - 03";#N/A,#N/A,FALSE,"TEC - 04";#N/A,#N/A,FALSE,"TEC-07";#N/A,#N/A,FALSE,"TEC-08";#N/A,#N/A,FALSE,"TEC - 09A";#N/A,#N/A,FALSE,"TEC - 09B";#N/A,#N/A,FALSE,"TEC - 09C";#N/A,#N/A,FALSE,"TEC - 10";#N/A,#N/A,FALSE,"TEC-11"}</definedName>
    <definedName name="nm" localSheetId="5" hidden="1">{#N/A,#N/A,FALSE,"minas";#N/A,#N/A,FALSE,"Total_OC015";#N/A,#N/A,FALSE,"ADMIN";#N/A,#N/A,FALSE,"PROCES";#N/A,#N/A,FALSE,"civil";#N/A,#N/A,FALSE,"CAÑER";#N/A,#N/A,FALSE,"ELEC";#N/A,#N/A,FALSE,"INSTR";#N/A,#N/A,FALSE,"PDS";#N/A,#N/A,FALSE,"mecan"}</definedName>
    <definedName name="nm" localSheetId="0" hidden="1">{#N/A,#N/A,FALSE,"minas";#N/A,#N/A,FALSE,"Total_OC015";#N/A,#N/A,FALSE,"ADMIN";#N/A,#N/A,FALSE,"PROCES";#N/A,#N/A,FALSE,"civil";#N/A,#N/A,FALSE,"CAÑER";#N/A,#N/A,FALSE,"ELEC";#N/A,#N/A,FALSE,"INSTR";#N/A,#N/A,FALSE,"PDS";#N/A,#N/A,FALSE,"mecan"}</definedName>
    <definedName name="nm" hidden="1">{#N/A,#N/A,FALSE,"minas";#N/A,#N/A,FALSE,"Total_OC015";#N/A,#N/A,FALSE,"ADMIN";#N/A,#N/A,FALSE,"PROCES";#N/A,#N/A,FALSE,"civil";#N/A,#N/A,FALSE,"CAÑER";#N/A,#N/A,FALSE,"ELEC";#N/A,#N/A,FALSE,"INSTR";#N/A,#N/A,FALSE,"PDS";#N/A,#N/A,FALSE,"mecan"}</definedName>
    <definedName name="nmv"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nn" localSheetId="5" hidden="1">'[39]GRAFICO A'!#REF!</definedName>
    <definedName name="nn" hidden="1">'[40]GRAFICO A'!#REF!</definedName>
    <definedName name="nnn" localSheetId="5" hidden="1">{#N/A,#N/A,FALSE,"Total_OC015";#N/A,#N/A,FALSE,"ADMIN";#N/A,#N/A,FALSE,"PROCES";#N/A,#N/A,FALSE,"mecan";#N/A,#N/A,FALSE,"civil";#N/A,#N/A,FALSE,"CAÑER";#N/A,#N/A,FALSE,"ELEC";#N/A,#N/A,FALSE,"INSTR"}</definedName>
    <definedName name="nnn" localSheetId="0" hidden="1">{#N/A,#N/A,FALSE,"Total_OC015";#N/A,#N/A,FALSE,"ADMIN";#N/A,#N/A,FALSE,"PROCES";#N/A,#N/A,FALSE,"mecan";#N/A,#N/A,FALSE,"civil";#N/A,#N/A,FALSE,"CAÑER";#N/A,#N/A,FALSE,"ELEC";#N/A,#N/A,FALSE,"INSTR"}</definedName>
    <definedName name="nnn" hidden="1">{#N/A,#N/A,FALSE,"Total_OC015";#N/A,#N/A,FALSE,"ADMIN";#N/A,#N/A,FALSE,"PROCES";#N/A,#N/A,FALSE,"mecan";#N/A,#N/A,FALSE,"civil";#N/A,#N/A,FALSE,"CAÑER";#N/A,#N/A,FALSE,"ELEC";#N/A,#N/A,FALSE,"INSTR"}</definedName>
    <definedName name="nnnnn" localSheetId="5" hidden="1">{#N/A,#N/A,FALSE,"Total_OC015";#N/A,#N/A,FALSE,"ADMIN";#N/A,#N/A,FALSE,"PROCES";#N/A,#N/A,FALSE,"mecan";#N/A,#N/A,FALSE,"civil";#N/A,#N/A,FALSE,"CAÑER";#N/A,#N/A,FALSE,"ELEC";#N/A,#N/A,FALSE,"INSTR"}</definedName>
    <definedName name="nnnnn" localSheetId="0" hidden="1">{#N/A,#N/A,FALSE,"Total_OC015";#N/A,#N/A,FALSE,"ADMIN";#N/A,#N/A,FALSE,"PROCES";#N/A,#N/A,FALSE,"mecan";#N/A,#N/A,FALSE,"civil";#N/A,#N/A,FALSE,"CAÑER";#N/A,#N/A,FALSE,"ELEC";#N/A,#N/A,FALSE,"INSTR"}</definedName>
    <definedName name="nnnnn" hidden="1">{#N/A,#N/A,FALSE,"Total_OC015";#N/A,#N/A,FALSE,"ADMIN";#N/A,#N/A,FALSE,"PROCES";#N/A,#N/A,FALSE,"mecan";#N/A,#N/A,FALSE,"civil";#N/A,#N/A,FALSE,"CAÑER";#N/A,#N/A,FALSE,"ELEC";#N/A,#N/A,FALSE,"INSTR"}</definedName>
    <definedName name="NO" hidden="1">{#N/A,#N/A,FALSE,"TEC-01";#N/A,#N/A,FALSE,"TEC - 02";#N/A,#N/A,FALSE,"TEC - 03";#N/A,#N/A,FALSE,"TEC - 04";#N/A,#N/A,FALSE,"TEC-07";#N/A,#N/A,FALSE,"TEC-08";#N/A,#N/A,FALSE,"TEC - 09A";#N/A,#N/A,FALSE,"TEC - 09B";#N/A,#N/A,FALSE,"TEC - 09C";#N/A,#N/A,FALSE,"TEC - 10";#N/A,#N/A,FALSE,"TEC-11"}</definedName>
    <definedName name="Nombre">#REF!</definedName>
    <definedName name="NOSE" localSheetId="5" hidden="1">{#N/A,#N/A,FALSE,"Matrix";#N/A,#N/A,FALSE,"Executive";#N/A,#N/A,FALSE,"Summary";#N/A,#N/A,FALSE,"Office1";#N/A,#N/A,FALSE,"Office2";#N/A,#N/A,FALSE,"Office3";#N/A,#N/A,FALSE,"Office4";#N/A,#N/A,FALSE,"Office5";#N/A,#N/A,FALSE,"Office6";#N/A,#N/A,FALSE,"Office7";#N/A,#N/A,FALSE,"Labor"}</definedName>
    <definedName name="NOSE" localSheetId="0" hidden="1">{#N/A,#N/A,FALSE,"Matrix";#N/A,#N/A,FALSE,"Executive";#N/A,#N/A,FALSE,"Summary";#N/A,#N/A,FALSE,"Office1";#N/A,#N/A,FALSE,"Office2";#N/A,#N/A,FALSE,"Office3";#N/A,#N/A,FALSE,"Office4";#N/A,#N/A,FALSE,"Office5";#N/A,#N/A,FALSE,"Office6";#N/A,#N/A,FALSE,"Office7";#N/A,#N/A,FALSE,"Labor"}</definedName>
    <definedName name="NOSE" hidden="1">{#N/A,#N/A,FALSE,"Matrix";#N/A,#N/A,FALSE,"Executive";#N/A,#N/A,FALSE,"Summary";#N/A,#N/A,FALSE,"Office1";#N/A,#N/A,FALSE,"Office2";#N/A,#N/A,FALSE,"Office3";#N/A,#N/A,FALSE,"Office4";#N/A,#N/A,FALSE,"Office5";#N/A,#N/A,FALSE,"Office6";#N/A,#N/A,FALSE,"Office7";#N/A,#N/A,FALSE,"Labor"}</definedName>
    <definedName name="nose1" localSheetId="5" hidden="1">{#N/A,#N/A,FALSE,"Matrix";#N/A,#N/A,FALSE,"Executive";#N/A,#N/A,FALSE,"Summary";#N/A,#N/A,FALSE,"Office1";#N/A,#N/A,FALSE,"Office2";#N/A,#N/A,FALSE,"Office3";#N/A,#N/A,FALSE,"Office4";#N/A,#N/A,FALSE,"Office5";#N/A,#N/A,FALSE,"Office6";#N/A,#N/A,FALSE,"Office7";#N/A,#N/A,FALSE,"Labor"}</definedName>
    <definedName name="nose1" localSheetId="0" hidden="1">{#N/A,#N/A,FALSE,"Matrix";#N/A,#N/A,FALSE,"Executive";#N/A,#N/A,FALSE,"Summary";#N/A,#N/A,FALSE,"Office1";#N/A,#N/A,FALSE,"Office2";#N/A,#N/A,FALSE,"Office3";#N/A,#N/A,FALSE,"Office4";#N/A,#N/A,FALSE,"Office5";#N/A,#N/A,FALSE,"Office6";#N/A,#N/A,FALSE,"Office7";#N/A,#N/A,FALSE,"Labor"}</definedName>
    <definedName name="nose1" hidden="1">{#N/A,#N/A,FALSE,"Matrix";#N/A,#N/A,FALSE,"Executive";#N/A,#N/A,FALSE,"Summary";#N/A,#N/A,FALSE,"Office1";#N/A,#N/A,FALSE,"Office2";#N/A,#N/A,FALSE,"Office3";#N/A,#N/A,FALSE,"Office4";#N/A,#N/A,FALSE,"Office5";#N/A,#N/A,FALSE,"Office6";#N/A,#N/A,FALSE,"Office7";#N/A,#N/A,FALSE,"Labor"}</definedName>
    <definedName name="nose2" localSheetId="5" hidden="1">{#N/A,#N/A,FALSE,"E-1";#N/A,#N/A,FALSE,"E-2";#N/A,#N/A,FALSE,"F-1";#N/A,#N/A,FALSE,"F-2";#N/A,#N/A,FALSE,"F-3";#N/A,#N/A,FALSE,"F-4";#N/A,#N/A,FALSE,"F-5";#N/A,#N/A,FALSE,"F-6";#N/A,#N/A,FALSE,"Matrix"}</definedName>
    <definedName name="nose2" localSheetId="0" hidden="1">{#N/A,#N/A,FALSE,"E-1";#N/A,#N/A,FALSE,"E-2";#N/A,#N/A,FALSE,"F-1";#N/A,#N/A,FALSE,"F-2";#N/A,#N/A,FALSE,"F-3";#N/A,#N/A,FALSE,"F-4";#N/A,#N/A,FALSE,"F-5";#N/A,#N/A,FALSE,"F-6";#N/A,#N/A,FALSE,"Matrix"}</definedName>
    <definedName name="nose2" hidden="1">{#N/A,#N/A,FALSE,"E-1";#N/A,#N/A,FALSE,"E-2";#N/A,#N/A,FALSE,"F-1";#N/A,#N/A,FALSE,"F-2";#N/A,#N/A,FALSE,"F-3";#N/A,#N/A,FALSE,"F-4";#N/A,#N/A,FALSE,"F-5";#N/A,#N/A,FALSE,"F-6";#N/A,#N/A,FALSE,"Matrix"}</definedName>
    <definedName name="nose3" localSheetId="5" hidden="1">{#N/A,#N/A,FALSE,"Matrix";#N/A,#N/A,FALSE,"Executive";#N/A,#N/A,FALSE,"Summary"}</definedName>
    <definedName name="nose3" localSheetId="0" hidden="1">{#N/A,#N/A,FALSE,"Matrix";#N/A,#N/A,FALSE,"Executive";#N/A,#N/A,FALSE,"Summary"}</definedName>
    <definedName name="nose3" hidden="1">{#N/A,#N/A,FALSE,"Matrix";#N/A,#N/A,FALSE,"Executive";#N/A,#N/A,FALSE,"Summary"}</definedName>
    <definedName name="Nueva" localSheetId="5" hidden="1">{#N/A,#N/A,FALSE,"summary";#N/A,#N/A,FALSE,"SumGraph"}</definedName>
    <definedName name="Nueva" localSheetId="0" hidden="1">{#N/A,#N/A,FALSE,"summary";#N/A,#N/A,FALSE,"SumGraph"}</definedName>
    <definedName name="Nueva" hidden="1">{#N/A,#N/A,FALSE,"summary";#N/A,#N/A,FALSE,"SumGraph"}</definedName>
    <definedName name="nuevo" localSheetId="5" hidden="1">{#N/A,#N/A,FALSE,"masez (10)";#N/A,#N/A,FALSE,"masez (7)";#N/A,#N/A,FALSE,"masez (6)";#N/A,#N/A,FALSE,"masez (5)";#N/A,#N/A,FALSE,"masez (4)";#N/A,#N/A,FALSE,"masez (3)";#N/A,#N/A,FALSE,"masez (2)";#N/A,#N/A,FALSE,"GME";#N/A,#N/A,FALSE,"masez"}</definedName>
    <definedName name="nuevo" localSheetId="0" hidden="1">{#N/A,#N/A,FALSE,"masez (10)";#N/A,#N/A,FALSE,"masez (7)";#N/A,#N/A,FALSE,"masez (6)";#N/A,#N/A,FALSE,"masez (5)";#N/A,#N/A,FALSE,"masez (4)";#N/A,#N/A,FALSE,"masez (3)";#N/A,#N/A,FALSE,"masez (2)";#N/A,#N/A,FALSE,"GME";#N/A,#N/A,FALSE,"masez"}</definedName>
    <definedName name="nuevo" hidden="1">{#N/A,#N/A,FALSE,"masez (10)";#N/A,#N/A,FALSE,"masez (7)";#N/A,#N/A,FALSE,"masez (6)";#N/A,#N/A,FALSE,"masez (5)";#N/A,#N/A,FALSE,"masez (4)";#N/A,#N/A,FALSE,"masez (3)";#N/A,#N/A,FALSE,"masez (2)";#N/A,#N/A,FALSE,"GME";#N/A,#N/A,FALSE,"masez"}</definedName>
    <definedName name="ñlaskdla" localSheetId="5" hidden="1">{#N/A,#N/A,FALSE,"Total_OC015";#N/A,#N/A,FALSE,"ADMIN";#N/A,#N/A,FALSE,"PROCES";#N/A,#N/A,FALSE,"mecan";#N/A,#N/A,FALSE,"civil";#N/A,#N/A,FALSE,"CAÑER";#N/A,#N/A,FALSE,"ELEC";#N/A,#N/A,FALSE,"INSTR"}</definedName>
    <definedName name="ñlaskdla" localSheetId="0" hidden="1">{#N/A,#N/A,FALSE,"Total_OC015";#N/A,#N/A,FALSE,"ADMIN";#N/A,#N/A,FALSE,"PROCES";#N/A,#N/A,FALSE,"mecan";#N/A,#N/A,FALSE,"civil";#N/A,#N/A,FALSE,"CAÑER";#N/A,#N/A,FALSE,"ELEC";#N/A,#N/A,FALSE,"INSTR"}</definedName>
    <definedName name="ñlaskdla" hidden="1">{#N/A,#N/A,FALSE,"Total_OC015";#N/A,#N/A,FALSE,"ADMIN";#N/A,#N/A,FALSE,"PROCES";#N/A,#N/A,FALSE,"mecan";#N/A,#N/A,FALSE,"civil";#N/A,#N/A,FALSE,"CAÑER";#N/A,#N/A,FALSE,"ELEC";#N/A,#N/A,FALSE,"INSTR"}</definedName>
    <definedName name="ññ" localSheetId="5" hidden="1">{#N/A,#N/A,FALSE,"Total_OC015";#N/A,#N/A,FALSE,"ADMIN";#N/A,#N/A,FALSE,"PROCES";#N/A,#N/A,FALSE,"mecan";#N/A,#N/A,FALSE,"civil";#N/A,#N/A,FALSE,"CAÑER";#N/A,#N/A,FALSE,"ELEC";#N/A,#N/A,FALSE,"INSTR"}</definedName>
    <definedName name="ññ" localSheetId="0" hidden="1">{#N/A,#N/A,FALSE,"Total_OC015";#N/A,#N/A,FALSE,"ADMIN";#N/A,#N/A,FALSE,"PROCES";#N/A,#N/A,FALSE,"mecan";#N/A,#N/A,FALSE,"civil";#N/A,#N/A,FALSE,"CAÑER";#N/A,#N/A,FALSE,"ELEC";#N/A,#N/A,FALSE,"INSTR"}</definedName>
    <definedName name="ññ" hidden="1">{#N/A,#N/A,FALSE,"Total_OC015";#N/A,#N/A,FALSE,"ADMIN";#N/A,#N/A,FALSE,"PROCES";#N/A,#N/A,FALSE,"mecan";#N/A,#N/A,FALSE,"civil";#N/A,#N/A,FALSE,"CAÑER";#N/A,#N/A,FALSE,"ELEC";#N/A,#N/A,FALSE,"INSTR"}</definedName>
    <definedName name="o" localSheetId="5" hidden="1">{#N/A,#N/A,FALSE,"minas";#N/A,#N/A,FALSE,"Total_OC015";#N/A,#N/A,FALSE,"ADMIN";#N/A,#N/A,FALSE,"PROCES";#N/A,#N/A,FALSE,"civil";#N/A,#N/A,FALSE,"CAÑER";#N/A,#N/A,FALSE,"ELEC";#N/A,#N/A,FALSE,"INSTR";#N/A,#N/A,FALSE,"PDS";#N/A,#N/A,FALSE,"mecan"}</definedName>
    <definedName name="o" localSheetId="0" hidden="1">{#N/A,#N/A,FALSE,"minas";#N/A,#N/A,FALSE,"Total_OC015";#N/A,#N/A,FALSE,"ADMIN";#N/A,#N/A,FALSE,"PROCES";#N/A,#N/A,FALSE,"civil";#N/A,#N/A,FALSE,"CAÑER";#N/A,#N/A,FALSE,"ELEC";#N/A,#N/A,FALSE,"INSTR";#N/A,#N/A,FALSE,"PDS";#N/A,#N/A,FALSE,"mecan"}</definedName>
    <definedName name="o" hidden="1">{#N/A,#N/A,FALSE,"minas";#N/A,#N/A,FALSE,"Total_OC015";#N/A,#N/A,FALSE,"ADMIN";#N/A,#N/A,FALSE,"PROCES";#N/A,#N/A,FALSE,"civil";#N/A,#N/A,FALSE,"CAÑER";#N/A,#N/A,FALSE,"ELEC";#N/A,#N/A,FALSE,"INSTR";#N/A,#N/A,FALSE,"PDS";#N/A,#N/A,FALSE,"mecan"}</definedName>
    <definedName name="oasohsx" hidden="1">{#N/A,#N/A,TRUE,"INGENIERIA";#N/A,#N/A,TRUE,"COMPRAS";#N/A,#N/A,TRUE,"DIRECCION";#N/A,#N/A,TRUE,"RESUMEN"}</definedName>
    <definedName name="obd" hidden="1">{#N/A,#N/A,TRUE,"INGENIERIA";#N/A,#N/A,TRUE,"COMPRAS";#N/A,#N/A,TRUE,"DIRECCION";#N/A,#N/A,TRUE,"RESUMEN"}</definedName>
    <definedName name="OBJETIVO" localSheetId="0" hidden="1">{"DETALLE_1996",#N/A,FALSE,"flujo";"DETALLE_1997",#N/A,FALSE,"flujo";"GASTOS_INCURRIDOS_1996",#N/A,FALSE,"flujo";"GASTOS_PROGRAMADOS_PARA_1997",#N/A,FALSE,"flujo";#N/A,#N/A,FALSE,"comparat";#N/A,#N/A,FALSE,"costos";#N/A,#N/A,FALSE,"proyctrol"}</definedName>
    <definedName name="OBJETIVO" hidden="1">{"DETALLE_1996",#N/A,FALSE,"flujo";"DETALLE_1997",#N/A,FALSE,"flujo";"GASTOS_INCURRIDOS_1996",#N/A,FALSE,"flujo";"GASTOS_PROGRAMADOS_PARA_1997",#N/A,FALSE,"flujo";#N/A,#N/A,FALSE,"comparat";#N/A,#N/A,FALSE,"costos";#N/A,#N/A,FALSE,"proyctrol"}</definedName>
    <definedName name="OFERTANTES">#REF!</definedName>
    <definedName name="ohb" hidden="1">{#N/A,#N/A,TRUE,"1842CWN0"}</definedName>
    <definedName name="ohcd" hidden="1">{#N/A,#N/A,TRUE,"1842CWN0"}</definedName>
    <definedName name="ojmerx"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OLA" localSheetId="5" hidden="1">{"DETALLE_1996",#N/A,FALSE,"flujo";"DETALLE_1997",#N/A,FALSE,"flujo";"GASTOS_INCURRIDOS_1996",#N/A,FALSE,"flujo";"GASTOS_PROGRAMADOS_PARA_1997",#N/A,FALSE,"flujo";#N/A,#N/A,FALSE,"comparat";#N/A,#N/A,FALSE,"costos";#N/A,#N/A,FALSE,"proyctrol"}</definedName>
    <definedName name="OLA" localSheetId="0" hidden="1">{"DETALLE_1996",#N/A,FALSE,"flujo";"DETALLE_1997",#N/A,FALSE,"flujo";"GASTOS_INCURRIDOS_1996",#N/A,FALSE,"flujo";"GASTOS_PROGRAMADOS_PARA_1997",#N/A,FALSE,"flujo";#N/A,#N/A,FALSE,"comparat";#N/A,#N/A,FALSE,"costos";#N/A,#N/A,FALSE,"proyctrol"}</definedName>
    <definedName name="OLA" hidden="1">{"DETALLE_1996",#N/A,FALSE,"flujo";"DETALLE_1997",#N/A,FALSE,"flujo";"GASTOS_INCURRIDOS_1996",#N/A,FALSE,"flujo";"GASTOS_PROGRAMADOS_PARA_1997",#N/A,FALSE,"flujo";#N/A,#N/A,FALSE,"comparat";#N/A,#N/A,FALSE,"costos";#N/A,#N/A,FALSE,"proyctrol"}</definedName>
    <definedName name="OÑLÑKLÑ" hidden="1">{#N/A,#N/A,TRUE,"1842CWN0"}</definedName>
    <definedName name="oo" localSheetId="5" hidden="1">{#N/A,#N/A,FALSE,"Total_OC015";#N/A,#N/A,FALSE,"ADMIN";#N/A,#N/A,FALSE,"PROCES";#N/A,#N/A,FALSE,"mecan";#N/A,#N/A,FALSE,"civil";#N/A,#N/A,FALSE,"CAÑER";#N/A,#N/A,FALSE,"ELEC";#N/A,#N/A,FALSE,"INSTR"}</definedName>
    <definedName name="oo" localSheetId="0" hidden="1">{#N/A,#N/A,FALSE,"Total_OC015";#N/A,#N/A,FALSE,"ADMIN";#N/A,#N/A,FALSE,"PROCES";#N/A,#N/A,FALSE,"mecan";#N/A,#N/A,FALSE,"civil";#N/A,#N/A,FALSE,"CAÑER";#N/A,#N/A,FALSE,"ELEC";#N/A,#N/A,FALSE,"INSTR"}</definedName>
    <definedName name="oo" hidden="1">{#N/A,#N/A,FALSE,"Total_OC015";#N/A,#N/A,FALSE,"ADMIN";#N/A,#N/A,FALSE,"PROCES";#N/A,#N/A,FALSE,"mecan";#N/A,#N/A,FALSE,"civil";#N/A,#N/A,FALSE,"CAÑER";#N/A,#N/A,FALSE,"ELEC";#N/A,#N/A,FALSE,"INSTR"}</definedName>
    <definedName name="opopopo" localSheetId="5" hidden="1">{#N/A,#N/A,FALSE,"Total_OC015";#N/A,#N/A,FALSE,"ADMIN";#N/A,#N/A,FALSE,"PROCES";#N/A,#N/A,FALSE,"mecan";#N/A,#N/A,FALSE,"civil";#N/A,#N/A,FALSE,"CAÑER";#N/A,#N/A,FALSE,"ELEC";#N/A,#N/A,FALSE,"INSTR"}</definedName>
    <definedName name="opopopo" localSheetId="0" hidden="1">{#N/A,#N/A,FALSE,"Total_OC015";#N/A,#N/A,FALSE,"ADMIN";#N/A,#N/A,FALSE,"PROCES";#N/A,#N/A,FALSE,"mecan";#N/A,#N/A,FALSE,"civil";#N/A,#N/A,FALSE,"CAÑER";#N/A,#N/A,FALSE,"ELEC";#N/A,#N/A,FALSE,"INSTR"}</definedName>
    <definedName name="opopopo" hidden="1">{#N/A,#N/A,FALSE,"Total_OC015";#N/A,#N/A,FALSE,"ADMIN";#N/A,#N/A,FALSE,"PROCES";#N/A,#N/A,FALSE,"mecan";#N/A,#N/A,FALSE,"civil";#N/A,#N/A,FALSE,"CAÑER";#N/A,#N/A,FALSE,"ELEC";#N/A,#N/A,FALSE,"INSTR"}</definedName>
    <definedName name="ORGA" localSheetId="5" hidden="1">{#N/A,#N/A,FALSE,"DET-CAMB.";#N/A,#N/A,FALSE,"PRESUP.";#N/A,#N/A,FALSE,"RESUMEN";#N/A,#N/A,FALSE,"CT";#N/A,#N/A,FALSE,"PD";#N/A,#N/A,FALSE,"PR"}</definedName>
    <definedName name="ORGA" localSheetId="0" hidden="1">{#N/A,#N/A,FALSE,"DET-CAMB.";#N/A,#N/A,FALSE,"PRESUP.";#N/A,#N/A,FALSE,"RESUMEN";#N/A,#N/A,FALSE,"CT";#N/A,#N/A,FALSE,"PD";#N/A,#N/A,FALSE,"PR"}</definedName>
    <definedName name="ORGA" hidden="1">{#N/A,#N/A,FALSE,"DET-CAMB.";#N/A,#N/A,FALSE,"PRESUP.";#N/A,#N/A,FALSE,"RESUMEN";#N/A,#N/A,FALSE,"CT";#N/A,#N/A,FALSE,"PD";#N/A,#N/A,FALSE,"PR"}</definedName>
    <definedName name="OSCAR" localSheetId="5" hidden="1">{"DETALLE_1996",#N/A,FALSE,"flujo";"DETALLE_1997",#N/A,FALSE,"flujo";"GASTOS_INCURRIDOS_1996",#N/A,FALSE,"flujo";"GASTOS_PROGRAMADOS_PARA_1997",#N/A,FALSE,"flujo";#N/A,#N/A,FALSE,"comparat";#N/A,#N/A,FALSE,"costos";#N/A,#N/A,FALSE,"proyctrol"}</definedName>
    <definedName name="OSCAR" localSheetId="0" hidden="1">{"DETALLE_1996",#N/A,FALSE,"flujo";"DETALLE_1997",#N/A,FALSE,"flujo";"GASTOS_INCURRIDOS_1996",#N/A,FALSE,"flujo";"GASTOS_PROGRAMADOS_PARA_1997",#N/A,FALSE,"flujo";#N/A,#N/A,FALSE,"comparat";#N/A,#N/A,FALSE,"costos";#N/A,#N/A,FALSE,"proyctrol"}</definedName>
    <definedName name="OSCAR" hidden="1">{"DETALLE_1996",#N/A,FALSE,"flujo";"DETALLE_1997",#N/A,FALSE,"flujo";"GASTOS_INCURRIDOS_1996",#N/A,FALSE,"flujo";"GASTOS_PROGRAMADOS_PARA_1997",#N/A,FALSE,"flujo";#N/A,#N/A,FALSE,"comparat";#N/A,#N/A,FALSE,"costos";#N/A,#N/A,FALSE,"proyctrol"}</definedName>
    <definedName name="Oth" localSheetId="0" hidden="1">{"CorpB_Profit",#N/A,FALSE,"Reports (B)";"CorpB_cash",#N/A,FALSE,"Reports (B)";"CorpB_Cash1",#N/A,FALSE,"Reports (B)";"CorpB_Bsheet",#N/A,FALSE,"Reports (B)"}</definedName>
    <definedName name="Oth" hidden="1">{"CorpB_Profit",#N/A,FALSE,"Reports (B)";"CorpB_cash",#N/A,FALSE,"Reports (B)";"CorpB_Cash1",#N/A,FALSE,"Reports (B)";"CorpB_Bsheet",#N/A,FALSE,"Reports (B)"}</definedName>
    <definedName name="p" localSheetId="5" hidden="1">{#N/A,#N/A,TRUE,"Est. de Fact.";#N/A,#N/A,TRUE,"Capitulo 19";#N/A,#N/A,TRUE,"Proyecto P855"}</definedName>
    <definedName name="P" localSheetId="0">{#N/A,#N/A,TRUE,"Est. de Fact.";#N/A,#N/A,TRUE,"Capitulo 19";#N/A,#N/A,TRUE,"Proyecto P855"}</definedName>
    <definedName name="P">{#N/A,#N/A,TRUE,"Est. de Fact.";#N/A,#N/A,TRUE,"Capitulo 19";#N/A,#N/A,TRUE,"Proyecto P855"}</definedName>
    <definedName name="P.TOTAL">#REF!</definedName>
    <definedName name="padrao" hidden="1">{#N/A,#N/A,FALSE,"GERAL";#N/A,#N/A,FALSE,"012-96";#N/A,#N/A,FALSE,"018-96";#N/A,#N/A,FALSE,"027-96";#N/A,#N/A,FALSE,"059-96";#N/A,#N/A,FALSE,"076-96";#N/A,#N/A,FALSE,"019-97";#N/A,#N/A,FALSE,"021-97";#N/A,#N/A,FALSE,"022-97";#N/A,#N/A,FALSE,"028-97"}</definedName>
    <definedName name="Pal_Workbook_GUID" hidden="1">"1K5NZX5FSXPVSVYGWAW3WI2D"</definedName>
    <definedName name="Pendências2" hidden="1">{#N/A,#N/A,FALSE,"GERAL";#N/A,#N/A,FALSE,"012-96";#N/A,#N/A,FALSE,"018-96";#N/A,#N/A,FALSE,"027-96";#N/A,#N/A,FALSE,"059-96";#N/A,#N/A,FALSE,"076-96";#N/A,#N/A,FALSE,"019-97";#N/A,#N/A,FALSE,"021-97";#N/A,#N/A,FALSE,"022-97";#N/A,#N/A,FALSE,"028-97"}</definedName>
    <definedName name="Pendências3" hidden="1">{#N/A,#N/A,FALSE,"GERAL";#N/A,#N/A,FALSE,"012-96";#N/A,#N/A,FALSE,"018-96";#N/A,#N/A,FALSE,"027-96";#N/A,#N/A,FALSE,"059-96";#N/A,#N/A,FALSE,"076-96";#N/A,#N/A,FALSE,"019-97";#N/A,#N/A,FALSE,"021-97";#N/A,#N/A,FALSE,"022-97";#N/A,#N/A,FALSE,"028-97"}</definedName>
    <definedName name="pens" localSheetId="5" hidden="1">{#N/A,#N/A,FALSE,"DET-CAMB.";#N/A,#N/A,FALSE,"PRESUP.";#N/A,#N/A,FALSE,"RESUMEN";#N/A,#N/A,FALSE,"CT";#N/A,#N/A,FALSE,"PD";#N/A,#N/A,FALSE,"PR"}</definedName>
    <definedName name="pens" localSheetId="0" hidden="1">{#N/A,#N/A,FALSE,"DET-CAMB.";#N/A,#N/A,FALSE,"PRESUP.";#N/A,#N/A,FALSE,"RESUMEN";#N/A,#N/A,FALSE,"CT";#N/A,#N/A,FALSE,"PD";#N/A,#N/A,FALSE,"PR"}</definedName>
    <definedName name="pens" hidden="1">{#N/A,#N/A,FALSE,"DET-CAMB.";#N/A,#N/A,FALSE,"PRESUP.";#N/A,#N/A,FALSE,"RESUMEN";#N/A,#N/A,FALSE,"CT";#N/A,#N/A,FALSE,"PD";#N/A,#N/A,FALSE,"PR"}</definedName>
    <definedName name="PENSIONADO" localSheetId="5" hidden="1">{#N/A,#N/A,FALSE,"DET-CAMB.";#N/A,#N/A,FALSE,"PRESUP.";#N/A,#N/A,FALSE,"RESUMEN";#N/A,#N/A,FALSE,"CT";#N/A,#N/A,FALSE,"PD";#N/A,#N/A,FALSE,"PR"}</definedName>
    <definedName name="PENSIONADO" localSheetId="0" hidden="1">{#N/A,#N/A,FALSE,"DET-CAMB.";#N/A,#N/A,FALSE,"PRESUP.";#N/A,#N/A,FALSE,"RESUMEN";#N/A,#N/A,FALSE,"CT";#N/A,#N/A,FALSE,"PD";#N/A,#N/A,FALSE,"PR"}</definedName>
    <definedName name="PENSIONADO" hidden="1">{#N/A,#N/A,FALSE,"DET-CAMB.";#N/A,#N/A,FALSE,"PRESUP.";#N/A,#N/A,FALSE,"RESUMEN";#N/A,#N/A,FALSE,"CT";#N/A,#N/A,FALSE,"PD";#N/A,#N/A,FALSE,"PR"}</definedName>
    <definedName name="perso" localSheetId="5"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perso" localSheetId="0"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perso"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personal" localSheetId="5"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personal" localSheetId="0"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personal"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pi" localSheetId="5" hidden="1">{#N/A,#N/A,FALSE,"masez (10)";#N/A,#N/A,FALSE,"masez (7)";#N/A,#N/A,FALSE,"masez (6)";#N/A,#N/A,FALSE,"masez (5)";#N/A,#N/A,FALSE,"masez (4)";#N/A,#N/A,FALSE,"masez (3)";#N/A,#N/A,FALSE,"masez (2)";#N/A,#N/A,FALSE,"GME";#N/A,#N/A,FALSE,"masez"}</definedName>
    <definedName name="pi" localSheetId="0" hidden="1">{#N/A,#N/A,FALSE,"masez (10)";#N/A,#N/A,FALSE,"masez (7)";#N/A,#N/A,FALSE,"masez (6)";#N/A,#N/A,FALSE,"masez (5)";#N/A,#N/A,FALSE,"masez (4)";#N/A,#N/A,FALSE,"masez (3)";#N/A,#N/A,FALSE,"masez (2)";#N/A,#N/A,FALSE,"GME";#N/A,#N/A,FALSE,"masez"}</definedName>
    <definedName name="pi" hidden="1">{#N/A,#N/A,FALSE,"masez (10)";#N/A,#N/A,FALSE,"masez (7)";#N/A,#N/A,FALSE,"masez (6)";#N/A,#N/A,FALSE,"masez (5)";#N/A,#N/A,FALSE,"masez (4)";#N/A,#N/A,FALSE,"masez (3)";#N/A,#N/A,FALSE,"masez (2)";#N/A,#N/A,FALSE,"GME";#N/A,#N/A,FALSE,"masez"}</definedName>
    <definedName name="pico" localSheetId="5" hidden="1">{#N/A,#N/A,FALSE,"masez (10)";#N/A,#N/A,FALSE,"masez (7)";#N/A,#N/A,FALSE,"masez (6)";#N/A,#N/A,FALSE,"masez (5)";#N/A,#N/A,FALSE,"masez (4)";#N/A,#N/A,FALSE,"masez (3)";#N/A,#N/A,FALSE,"masez (2)";#N/A,#N/A,FALSE,"GME";#N/A,#N/A,FALSE,"masez"}</definedName>
    <definedName name="pico" localSheetId="0" hidden="1">{#N/A,#N/A,FALSE,"masez (10)";#N/A,#N/A,FALSE,"masez (7)";#N/A,#N/A,FALSE,"masez (6)";#N/A,#N/A,FALSE,"masez (5)";#N/A,#N/A,FALSE,"masez (4)";#N/A,#N/A,FALSE,"masez (3)";#N/A,#N/A,FALSE,"masez (2)";#N/A,#N/A,FALSE,"GME";#N/A,#N/A,FALSE,"masez"}</definedName>
    <definedName name="pico" hidden="1">{#N/A,#N/A,FALSE,"masez (10)";#N/A,#N/A,FALSE,"masez (7)";#N/A,#N/A,FALSE,"masez (6)";#N/A,#N/A,FALSE,"masez (5)";#N/A,#N/A,FALSE,"masez (4)";#N/A,#N/A,FALSE,"masez (3)";#N/A,#N/A,FALSE,"masez (2)";#N/A,#N/A,FALSE,"GME";#N/A,#N/A,FALSE,"masez"}</definedName>
    <definedName name="PIPE">#REF!</definedName>
    <definedName name="pipe1">#REF!</definedName>
    <definedName name="plan" localSheetId="0" hidden="1">{#N/A,#N/A,FALSE,"masez (10)";#N/A,#N/A,FALSE,"masez (7)";#N/A,#N/A,FALSE,"masez (6)";#N/A,#N/A,FALSE,"masez (5)";#N/A,#N/A,FALSE,"masez (4)";#N/A,#N/A,FALSE,"masez (3)";#N/A,#N/A,FALSE,"masez (2)";#N/A,#N/A,FALSE,"GME";#N/A,#N/A,FALSE,"masez"}</definedName>
    <definedName name="plan" hidden="1">{#N/A,#N/A,FALSE,"masez (10)";#N/A,#N/A,FALSE,"masez (7)";#N/A,#N/A,FALSE,"masez (6)";#N/A,#N/A,FALSE,"masez (5)";#N/A,#N/A,FALSE,"masez (4)";#N/A,#N/A,FALSE,"masez (3)";#N/A,#N/A,FALSE,"masez (2)";#N/A,#N/A,FALSE,"GME";#N/A,#N/A,FALSE,"masez"}</definedName>
    <definedName name="PLAZO" hidden="1">{#N/A,#N/A,FALSE,"summary";#N/A,#N/A,FALSE,"SumGraph"}</definedName>
    <definedName name="pmt" hidden="1">{#N/A,#N/A,TRUE,"INGENIERIA";#N/A,#N/A,TRUE,"COMPRAS";#N/A,#N/A,TRUE,"DIRECCION";#N/A,#N/A,TRUE,"RESUMEN"}</definedName>
    <definedName name="Poc.Nac">#REF!</definedName>
    <definedName name="por" hidden="1">{#N/A,#N/A,TRUE,"Assumptions";#N/A,#N/A,TRUE,"Op Projection";#N/A,#N/A,TRUE,"Capital";#N/A,#N/A,TRUE,"Income";#N/A,#N/A,TRUE,"Balance";#N/A,#N/A,TRUE,"Sources&amp;Uses"}</definedName>
    <definedName name="Por.Imp">#REF!</definedName>
    <definedName name="poto" hidden="1">{#N/A,#N/A,FALSE,"minas";#N/A,#N/A,FALSE,"Total_OC015";#N/A,#N/A,FALSE,"ADMIN";#N/A,#N/A,FALSE,"PROCES";#N/A,#N/A,FALSE,"civil";#N/A,#N/A,FALSE,"CAÑER";#N/A,#N/A,FALSE,"ELEC";#N/A,#N/A,FALSE,"INSTR";#N/A,#N/A,FALSE,"PDS";#N/A,#N/A,FALSE,"mecan"}</definedName>
    <definedName name="potp" hidden="1">{#N/A,#N/A,FALSE,"minas";#N/A,#N/A,FALSE,"Total_OC015";#N/A,#N/A,FALSE,"ADMIN";#N/A,#N/A,FALSE,"PROCES";#N/A,#N/A,FALSE,"civil";#N/A,#N/A,FALSE,"CAÑER";#N/A,#N/A,FALSE,"ELEC";#N/A,#N/A,FALSE,"INSTR";#N/A,#N/A,FALSE,"PDS";#N/A,#N/A,FALSE,"mecan"}</definedName>
    <definedName name="pp"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pp"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pp" hidden="1">{"'8'!$B$1:$I$46"}</definedName>
    <definedName name="ppp"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ppp"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ppp"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ppppppp" hidden="1">{"mgmt forecast",#N/A,FALSE,"Mgmt Forecast";"dcf table",#N/A,FALSE,"Mgmt Forecast";"sensitivity",#N/A,FALSE,"Mgmt Forecast";"table inputs",#N/A,FALSE,"Mgmt Forecast";"calculations",#N/A,FALSE,"Mgmt Forecast"}</definedName>
    <definedName name="ppspsps" localSheetId="5"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ppspsps" localSheetId="0"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ppspsps"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PR" localSheetId="5" hidden="1">{#N/A,#N/A,FALSE,"DET-CAMB.";#N/A,#N/A,FALSE,"PRESUP.";#N/A,#N/A,FALSE,"RESUMEN";#N/A,#N/A,FALSE,"CT";#N/A,#N/A,FALSE,"PD";#N/A,#N/A,FALSE,"PR"}</definedName>
    <definedName name="PR" localSheetId="0" hidden="1">{#N/A,#N/A,FALSE,"DET-CAMB.";#N/A,#N/A,FALSE,"PRESUP.";#N/A,#N/A,FALSE,"RESUMEN";#N/A,#N/A,FALSE,"CT";#N/A,#N/A,FALSE,"PD";#N/A,#N/A,FALSE,"PR"}</definedName>
    <definedName name="PR" hidden="1">{#N/A,#N/A,FALSE,"DET-CAMB.";#N/A,#N/A,FALSE,"PRESUP.";#N/A,#N/A,FALSE,"RESUMEN";#N/A,#N/A,FALSE,"CT";#N/A,#N/A,FALSE,"PD";#N/A,#N/A,FALSE,"PR"}</definedName>
    <definedName name="prechancado" localSheetId="5" hidden="1">{#N/A,#N/A,FALSE,"RESUMEN";#N/A,#N/A,FALSE,"GG-GI";#N/A,#N/A,FALSE,"AMB";#N/A,#N/A,FALSE,"EyR";#N/A,#N/A,FALSE,"UCP";#N/A,#N/A,FALSE,"IND";#N/A,#N/A,FALSE,"LR";#N/A,#N/A,FALSE,"PRV";#N/A,#N/A,FALSE,"TÚNELES";#N/A,#N/A,FALSE,"IDT";#N/A,#N/A,FALSE,"ING"}</definedName>
    <definedName name="prechancado" localSheetId="0" hidden="1">{#N/A,#N/A,FALSE,"RESUMEN";#N/A,#N/A,FALSE,"GG-GI";#N/A,#N/A,FALSE,"AMB";#N/A,#N/A,FALSE,"EyR";#N/A,#N/A,FALSE,"UCP";#N/A,#N/A,FALSE,"IND";#N/A,#N/A,FALSE,"LR";#N/A,#N/A,FALSE,"PRV";#N/A,#N/A,FALSE,"TÚNELES";#N/A,#N/A,FALSE,"IDT";#N/A,#N/A,FALSE,"ING"}</definedName>
    <definedName name="prechancado" hidden="1">{#N/A,#N/A,FALSE,"RESUMEN";#N/A,#N/A,FALSE,"GG-GI";#N/A,#N/A,FALSE,"AMB";#N/A,#N/A,FALSE,"EyR";#N/A,#N/A,FALSE,"UCP";#N/A,#N/A,FALSE,"IND";#N/A,#N/A,FALSE,"LR";#N/A,#N/A,FALSE,"PRV";#N/A,#N/A,FALSE,"TÚNELES";#N/A,#N/A,FALSE,"IDT";#N/A,#N/A,FALSE,"ING"}</definedName>
    <definedName name="Preparación" hidden="1">{#N/A,#N/A,FALSE,"DET-CAMB.";#N/A,#N/A,FALSE,"PRESUP.";#N/A,#N/A,FALSE,"RESUMEN";#N/A,#N/A,FALSE,"CT";#N/A,#N/A,FALSE,"PD";#N/A,#N/A,FALSE,"PR"}</definedName>
    <definedName name="Prog_completo" localSheetId="5" hidden="1">{"DETALLE_1996",#N/A,FALSE,"flujo";"DETALLE_1997",#N/A,FALSE,"flujo";"GASTOS_INCURRIDOS_1996",#N/A,FALSE,"flujo";"GASTOS_PROGRAMADOS_PARA_1997",#N/A,FALSE,"flujo";#N/A,#N/A,FALSE,"comparat";#N/A,#N/A,FALSE,"costos";#N/A,#N/A,FALSE,"proyctrol"}</definedName>
    <definedName name="Prog_completo" localSheetId="0" hidden="1">{"DETALLE_1996",#N/A,FALSE,"flujo";"DETALLE_1997",#N/A,FALSE,"flujo";"GASTOS_INCURRIDOS_1996",#N/A,FALSE,"flujo";"GASTOS_PROGRAMADOS_PARA_1997",#N/A,FALSE,"flujo";#N/A,#N/A,FALSE,"comparat";#N/A,#N/A,FALSE,"costos";#N/A,#N/A,FALSE,"proyctrol"}</definedName>
    <definedName name="Prog_completo" hidden="1">{"DETALLE_1996",#N/A,FALSE,"flujo";"DETALLE_1997",#N/A,FALSE,"flujo";"GASTOS_INCURRIDOS_1996",#N/A,FALSE,"flujo";"GASTOS_PROGRAMADOS_PARA_1997",#N/A,FALSE,"flujo";#N/A,#N/A,FALSE,"comparat";#N/A,#N/A,FALSE,"costos";#N/A,#N/A,FALSE,"proyctrol"}</definedName>
    <definedName name="PROGINC" localSheetId="5" hidden="1">{"DETALLE_1996",#N/A,FALSE,"flujo";"DETALLE_1997",#N/A,FALSE,"flujo";"GASTOS_INCURRIDOS_1996",#N/A,FALSE,"flujo";"GASTOS_PROGRAMADOS_PARA_1997",#N/A,FALSE,"flujo";#N/A,#N/A,FALSE,"comparat";#N/A,#N/A,FALSE,"costos";#N/A,#N/A,FALSE,"proyctrol"}</definedName>
    <definedName name="PROGINC" localSheetId="0" hidden="1">{"DETALLE_1996",#N/A,FALSE,"flujo";"DETALLE_1997",#N/A,FALSE,"flujo";"GASTOS_INCURRIDOS_1996",#N/A,FALSE,"flujo";"GASTOS_PROGRAMADOS_PARA_1997",#N/A,FALSE,"flujo";#N/A,#N/A,FALSE,"comparat";#N/A,#N/A,FALSE,"costos";#N/A,#N/A,FALSE,"proyctrol"}</definedName>
    <definedName name="PROGINC" hidden="1">{"DETALLE_1996",#N/A,FALSE,"flujo";"DETALLE_1997",#N/A,FALSE,"flujo";"GASTOS_INCURRIDOS_1996",#N/A,FALSE,"flujo";"GASTOS_PROGRAMADOS_PARA_1997",#N/A,FALSE,"flujo";#N/A,#N/A,FALSE,"comparat";#N/A,#N/A,FALSE,"costos";#N/A,#N/A,FALSE,"proyctrol"}</definedName>
    <definedName name="provisorias" localSheetId="5" hidden="1">{#N/A,#N/A,FALSE,"Matrix";#N/A,#N/A,FALSE,"Executive";#N/A,#N/A,FALSE,"Summary";#N/A,#N/A,FALSE,"Office1";#N/A,#N/A,FALSE,"Office2";#N/A,#N/A,FALSE,"Office3";#N/A,#N/A,FALSE,"Office4";#N/A,#N/A,FALSE,"Office5";#N/A,#N/A,FALSE,"Office6";#N/A,#N/A,FALSE,"Office7";#N/A,#N/A,FALSE,"Labor"}</definedName>
    <definedName name="provisorias" localSheetId="0" hidden="1">{#N/A,#N/A,FALSE,"Matrix";#N/A,#N/A,FALSE,"Executive";#N/A,#N/A,FALSE,"Summary";#N/A,#N/A,FALSE,"Office1";#N/A,#N/A,FALSE,"Office2";#N/A,#N/A,FALSE,"Office3";#N/A,#N/A,FALSE,"Office4";#N/A,#N/A,FALSE,"Office5";#N/A,#N/A,FALSE,"Office6";#N/A,#N/A,FALSE,"Office7";#N/A,#N/A,FALSE,"Labor"}</definedName>
    <definedName name="provisorias" hidden="1">{#N/A,#N/A,FALSE,"Matrix";#N/A,#N/A,FALSE,"Executive";#N/A,#N/A,FALSE,"Summary";#N/A,#N/A,FALSE,"Office1";#N/A,#N/A,FALSE,"Office2";#N/A,#N/A,FALSE,"Office3";#N/A,#N/A,FALSE,"Office4";#N/A,#N/A,FALSE,"Office5";#N/A,#N/A,FALSE,"Office6";#N/A,#N/A,FALSE,"Office7";#N/A,#N/A,FALSE,"Labor"}</definedName>
    <definedName name="q" localSheetId="5" hidden="1">{#N/A,#N/A,FALSE,"Total_OC015";#N/A,#N/A,FALSE,"ADMIN";#N/A,#N/A,FALSE,"PROCES";#N/A,#N/A,FALSE,"mecan";#N/A,#N/A,FALSE,"civil";#N/A,#N/A,FALSE,"CAÑER";#N/A,#N/A,FALSE,"ELEC";#N/A,#N/A,FALSE,"INSTR"}</definedName>
    <definedName name="q" localSheetId="0" hidden="1">{#N/A,#N/A,FALSE,"Total_OC015";#N/A,#N/A,FALSE,"ADMIN";#N/A,#N/A,FALSE,"PROCES";#N/A,#N/A,FALSE,"mecan";#N/A,#N/A,FALSE,"civil";#N/A,#N/A,FALSE,"CAÑER";#N/A,#N/A,FALSE,"ELEC";#N/A,#N/A,FALSE,"INSTR"}</definedName>
    <definedName name="q" hidden="1">{#N/A,#N/A,FALSE,"Total_OC015";#N/A,#N/A,FALSE,"ADMIN";#N/A,#N/A,FALSE,"PROCES";#N/A,#N/A,FALSE,"mecan";#N/A,#N/A,FALSE,"civil";#N/A,#N/A,FALSE,"CAÑER";#N/A,#N/A,FALSE,"ELEC";#N/A,#N/A,FALSE,"INSTR"}</definedName>
    <definedName name="qaq" localSheetId="5" hidden="1">{#N/A,#N/A,FALSE,"summary";#N/A,#N/A,FALSE,"SumGraph"}</definedName>
    <definedName name="qaq" localSheetId="0" hidden="1">{#N/A,#N/A,FALSE,"summary";#N/A,#N/A,FALSE,"SumGraph"}</definedName>
    <definedName name="qaq" hidden="1">{#N/A,#N/A,FALSE,"summary";#N/A,#N/A,FALSE,"SumGraph"}</definedName>
    <definedName name="qpf" hidden="1">{#N/A,#N/A,TRUE,"1842CWN0"}</definedName>
    <definedName name="qq" localSheetId="5" hidden="1">{#N/A,#N/A,TRUE,"Est. de Fact.";#N/A,#N/A,TRUE,"Capitulo 19";#N/A,#N/A,TRUE,"Proyecto P855"}</definedName>
    <definedName name="qq" localSheetId="0" hidden="1">{#N/A,#N/A,FALSE,"ResDev"}</definedName>
    <definedName name="qq" hidden="1">{#N/A,#N/A,FALSE,"ResDev"}</definedName>
    <definedName name="qqq" localSheetId="5" hidden="1">{#N/A,#N/A,FALSE,"minas";#N/A,#N/A,FALSE,"Total_OC015";#N/A,#N/A,FALSE,"ADMIN";#N/A,#N/A,FALSE,"PROCES";#N/A,#N/A,FALSE,"civil";#N/A,#N/A,FALSE,"CAÑER";#N/A,#N/A,FALSE,"ELEC";#N/A,#N/A,FALSE,"INSTR";#N/A,#N/A,FALSE,"PDS";#N/A,#N/A,FALSE,"mecan"}</definedName>
    <definedName name="QQQ" localSheetId="0" hidden="1">{#N/A,#N/A,FALSE,"Graficos"}</definedName>
    <definedName name="QQQ" hidden="1">{#N/A,#N/A,FALSE,"Graficos"}</definedName>
    <definedName name="QQQQ" localSheetId="0" hidden="1">{"MO(BASE)",#N/A,FALSE,"MO(BASE)";"MO(BASE)1",#N/A,FALSE,"MO(BASE)";"MO(BASE)2",#N/A,FALSE,"MO(BASE)"}</definedName>
    <definedName name="QQQQ" hidden="1">{"MO(BASE)",#N/A,FALSE,"MO(BASE)";"MO(BASE)1",#N/A,FALSE,"MO(BASE)";"MO(BASE)2",#N/A,FALSE,"MO(BASE)"}</definedName>
    <definedName name="qqqqq" hidden="1">{TRUE,TRUE,-1.25,-15.5,604.5,369,FALSE,FALSE,TRUE,TRUE,0,1,83,1,38,4,5,4,TRUE,TRUE,3,TRUE,1,TRUE,75,"Swvu.inputs._.raw._.data.","ACwvu.inputs._.raw._.data.",#N/A,FALSE,FALSE,0.5,0.5,0.5,0.5,2,"&amp;F","&amp;A&amp;RPage &amp;P",FALSE,FALSE,FALSE,FALSE,1,60,#N/A,#N/A,"=R1C61:R53C89","=C1:C5",#N/A,#N/A,FALSE,FALSE,FALSE,1,600,600,FALSE,FALSE,TRUE,TRUE,TRUE}</definedName>
    <definedName name="qqqqqqqqq" hidden="1">{TRUE,TRUE,-1.25,-15.5,604.5,369,FALSE,FALSE,TRUE,TRUE,0,1,83,1,38,4,5,4,TRUE,TRUE,3,TRUE,1,TRUE,75,"Swvu.inputs._.raw._.data.","ACwvu.inputs._.raw._.data.",#N/A,FALSE,FALSE,0.5,0.5,0.5,0.5,2,"&amp;F","&amp;A&amp;RPage &amp;P",FALSE,FALSE,FALSE,FALSE,1,60,#N/A,#N/A,"=R1C61:R53C89","=C1:C5",#N/A,#N/A,FALSE,FALSE,FALSE,1,600,600,FALSE,FALSE,TRUE,TRUE,TRUE}</definedName>
    <definedName name="qqqqqqqqqqq"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qqqqqqqqqqqq"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qqqqqqqqqqqqqq"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qrd" hidden="1">{"Práctica","Práctica",FALSE,"Práctica"}</definedName>
    <definedName name="question" hidden="1">{#N/A,#N/A,TRUE,"Assumptions";#N/A,#N/A,TRUE,"Op Projection";#N/A,#N/A,TRUE,"Capital";#N/A,#N/A,TRUE,"Income";#N/A,#N/A,TRUE,"Balance";#N/A,#N/A,TRUE,"Sources&amp;Uses"}</definedName>
    <definedName name="qw" localSheetId="5" hidden="1">{"Control_Consolidado",#N/A,FALSE,"Cons.";"Control_Tunel",#N/A,FALSE,"Cons.";"Control_Melip",#N/A,FALSE,"Cons.";"Control_Gualleco",#N/A,FALSE,"Cons.";"Control_Sara L",#N/A,FALSE,"Cons.";"Control_Quellon",#N/A,FALSE,"Cons.";"Control_Biolix",#N/A,FALSE,"Cons.";"Control_Oficina",#N/A,FALSE,"Cons.";"Control_Consorcio",#N/A,FALSE,"Cons."}</definedName>
    <definedName name="qw" localSheetId="0" hidden="1">{"Control_Consolidado",#N/A,FALSE,"Cons.";"Control_Tunel",#N/A,FALSE,"Cons.";"Control_Melip",#N/A,FALSE,"Cons.";"Control_Gualleco",#N/A,FALSE,"Cons.";"Control_Sara L",#N/A,FALSE,"Cons.";"Control_Quellon",#N/A,FALSE,"Cons.";"Control_Biolix",#N/A,FALSE,"Cons.";"Control_Oficina",#N/A,FALSE,"Cons.";"Control_Consorcio",#N/A,FALSE,"Cons."}</definedName>
    <definedName name="qw" hidden="1">{"Control_Consolidado",#N/A,FALSE,"Cons.";"Control_Tunel",#N/A,FALSE,"Cons.";"Control_Melip",#N/A,FALSE,"Cons.";"Control_Gualleco",#N/A,FALSE,"Cons.";"Control_Sara L",#N/A,FALSE,"Cons.";"Control_Quellon",#N/A,FALSE,"Cons.";"Control_Biolix",#N/A,FALSE,"Cons.";"Control_Oficina",#N/A,FALSE,"Cons.";"Control_Consorcio",#N/A,FALSE,"Cons."}</definedName>
    <definedName name="qwa"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qwa"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qwa"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qwdcxa" hidden="1">{#N/A,#N/A,FALSE,"Report Print"}</definedName>
    <definedName name="qwe" localSheetId="5" hidden="1">{"DETALLE_1996",#N/A,FALSE,"flujo";"DETALLE_1997",#N/A,FALSE,"flujo";"GASTOS_INCURRIDOS_1996",#N/A,FALSE,"flujo";"GASTOS_PROGRAMADOS_PARA_1997",#N/A,FALSE,"flujo";#N/A,#N/A,FALSE,"comparat";#N/A,#N/A,FALSE,"costos";#N/A,#N/A,FALSE,"proyctrol"}</definedName>
    <definedName name="qwe" localSheetId="0" hidden="1">{"DETALLE_1996",#N/A,FALSE,"flujo";"DETALLE_1997",#N/A,FALSE,"flujo";"GASTOS_INCURRIDOS_1996",#N/A,FALSE,"flujo";"GASTOS_PROGRAMADOS_PARA_1997",#N/A,FALSE,"flujo";#N/A,#N/A,FALSE,"comparat";#N/A,#N/A,FALSE,"costos";#N/A,#N/A,FALSE,"proyctrol"}</definedName>
    <definedName name="qwe" hidden="1">{"DETALLE_1996",#N/A,FALSE,"flujo";"DETALLE_1997",#N/A,FALSE,"flujo";"GASTOS_INCURRIDOS_1996",#N/A,FALSE,"flujo";"GASTOS_PROGRAMADOS_PARA_1997",#N/A,FALSE,"flujo";#N/A,#N/A,FALSE,"comparat";#N/A,#N/A,FALSE,"costos";#N/A,#N/A,FALSE,"proyctrol"}</definedName>
    <definedName name="qwee" localSheetId="5" hidden="1">{#N/A,#N/A,FALSE,"Total_OC015";#N/A,#N/A,FALSE,"ADMIN";#N/A,#N/A,FALSE,"PROCES";#N/A,#N/A,FALSE,"mecan";#N/A,#N/A,FALSE,"civil";#N/A,#N/A,FALSE,"CAÑER";#N/A,#N/A,FALSE,"ELEC";#N/A,#N/A,FALSE,"INSTR"}</definedName>
    <definedName name="qwee" localSheetId="0" hidden="1">{#N/A,#N/A,FALSE,"Total_OC015";#N/A,#N/A,FALSE,"ADMIN";#N/A,#N/A,FALSE,"PROCES";#N/A,#N/A,FALSE,"mecan";#N/A,#N/A,FALSE,"civil";#N/A,#N/A,FALSE,"CAÑER";#N/A,#N/A,FALSE,"ELEC";#N/A,#N/A,FALSE,"INSTR"}</definedName>
    <definedName name="qwee" hidden="1">{#N/A,#N/A,FALSE,"Total_OC015";#N/A,#N/A,FALSE,"ADMIN";#N/A,#N/A,FALSE,"PROCES";#N/A,#N/A,FALSE,"mecan";#N/A,#N/A,FALSE,"civil";#N/A,#N/A,FALSE,"CAÑER";#N/A,#N/A,FALSE,"ELEC";#N/A,#N/A,FALSE,"INSTR"}</definedName>
    <definedName name="qwer" hidden="1">{#N/A,#N/A,TRUE,"Assumptions";#N/A,#N/A,TRUE,"Op Projection";#N/A,#N/A,TRUE,"Capital";#N/A,#N/A,TRUE,"Income";#N/A,#N/A,TRUE,"Balance";#N/A,#N/A,TRUE,"Sources&amp;Uses"}</definedName>
    <definedName name="qwqqqq" hidden="1">{"IS",#N/A,FALSE,"IS";"RPTIS",#N/A,FALSE,"RPTIS";"STATS",#N/A,FALSE,"STATS";"BS",#N/A,FALSE,"BS"}</definedName>
    <definedName name="qx" localSheetId="5" hidden="1">{#N/A,#N/A,FALSE,"masez (10)";#N/A,#N/A,FALSE,"masez (7)";#N/A,#N/A,FALSE,"masez (6)";#N/A,#N/A,FALSE,"masez (5)";#N/A,#N/A,FALSE,"masez (4)";#N/A,#N/A,FALSE,"masez (3)";#N/A,#N/A,FALSE,"masez (2)";#N/A,#N/A,FALSE,"GME";#N/A,#N/A,FALSE,"masez"}</definedName>
    <definedName name="qx" localSheetId="0" hidden="1">{#N/A,#N/A,FALSE,"masez (10)";#N/A,#N/A,FALSE,"masez (7)";#N/A,#N/A,FALSE,"masez (6)";#N/A,#N/A,FALSE,"masez (5)";#N/A,#N/A,FALSE,"masez (4)";#N/A,#N/A,FALSE,"masez (3)";#N/A,#N/A,FALSE,"masez (2)";#N/A,#N/A,FALSE,"GME";#N/A,#N/A,FALSE,"masez"}</definedName>
    <definedName name="qx" hidden="1">{#N/A,#N/A,FALSE,"masez (10)";#N/A,#N/A,FALSE,"masez (7)";#N/A,#N/A,FALSE,"masez (6)";#N/A,#N/A,FALSE,"masez (5)";#N/A,#N/A,FALSE,"masez (4)";#N/A,#N/A,FALSE,"masez (3)";#N/A,#N/A,FALSE,"masez (2)";#N/A,#N/A,FALSE,"GME";#N/A,#N/A,FALSE,"masez"}</definedName>
    <definedName name="RANKING" localSheetId="5" hidden="1">{"DETALLE_1996",#N/A,FALSE,"flujo";"DETALLE_1997",#N/A,FALSE,"flujo";"GASTOS_INCURRIDOS_1996",#N/A,FALSE,"flujo";"GASTOS_PROGRAMADOS_PARA_1997",#N/A,FALSE,"flujo";#N/A,#N/A,FALSE,"comparat";#N/A,#N/A,FALSE,"costos";#N/A,#N/A,FALSE,"proyctrol"}</definedName>
    <definedName name="RANKING" localSheetId="0" hidden="1">{"DETALLE_1996",#N/A,FALSE,"flujo";"DETALLE_1997",#N/A,FALSE,"flujo";"GASTOS_INCURRIDOS_1996",#N/A,FALSE,"flujo";"GASTOS_PROGRAMADOS_PARA_1997",#N/A,FALSE,"flujo";#N/A,#N/A,FALSE,"comparat";#N/A,#N/A,FALSE,"costos";#N/A,#N/A,FALSE,"proyctrol"}</definedName>
    <definedName name="RANKING" hidden="1">{"DETALLE_1996",#N/A,FALSE,"flujo";"DETALLE_1997",#N/A,FALSE,"flujo";"GASTOS_INCURRIDOS_1996",#N/A,FALSE,"flujo";"GASTOS_PROGRAMADOS_PARA_1997",#N/A,FALSE,"flujo";#N/A,#N/A,FALSE,"comparat";#N/A,#N/A,FALSE,"costos";#N/A,#N/A,FALSE,"proyctrol"}</definedName>
    <definedName name="rbk" hidden="1">#REF!</definedName>
    <definedName name="rbkrr" hidden="1">#REF!</definedName>
    <definedName name="red" localSheetId="5" hidden="1">{"DETALLE_1996",#N/A,FALSE,"flujo";"DETALLE_1997",#N/A,FALSE,"flujo";"GASTOS_INCURRIDOS_1996",#N/A,FALSE,"flujo";"GASTOS_PROGRAMADOS_PARA_1997",#N/A,FALSE,"flujo";#N/A,#N/A,FALSE,"comparat";#N/A,#N/A,FALSE,"costos";#N/A,#N/A,FALSE,"proyctrol"}</definedName>
    <definedName name="red" localSheetId="0" hidden="1">{"DETALLE_1996",#N/A,FALSE,"flujo";"DETALLE_1997",#N/A,FALSE,"flujo";"GASTOS_INCURRIDOS_1996",#N/A,FALSE,"flujo";"GASTOS_PROGRAMADOS_PARA_1997",#N/A,FALSE,"flujo";#N/A,#N/A,FALSE,"comparat";#N/A,#N/A,FALSE,"costos";#N/A,#N/A,FALSE,"proyctrol"}</definedName>
    <definedName name="red" hidden="1">{"DETALLE_1996",#N/A,FALSE,"flujo";"DETALLE_1997",#N/A,FALSE,"flujo";"GASTOS_INCURRIDOS_1996",#N/A,FALSE,"flujo";"GASTOS_PROGRAMADOS_PARA_1997",#N/A,FALSE,"flujo";#N/A,#N/A,FALSE,"comparat";#N/A,#N/A,FALSE,"costos";#N/A,#N/A,FALSE,"proyctrol"}</definedName>
    <definedName name="ree" localSheetId="5" hidden="1">{#N/A,#N/A,FALSE,"masez (10)";#N/A,#N/A,FALSE,"masez (7)";#N/A,#N/A,FALSE,"masez (6)";#N/A,#N/A,FALSE,"masez (5)";#N/A,#N/A,FALSE,"masez (4)";#N/A,#N/A,FALSE,"masez (3)";#N/A,#N/A,FALSE,"masez (2)";#N/A,#N/A,FALSE,"GME";#N/A,#N/A,FALSE,"masez"}</definedName>
    <definedName name="ree" localSheetId="0" hidden="1">{#N/A,#N/A,FALSE,"masez (10)";#N/A,#N/A,FALSE,"masez (7)";#N/A,#N/A,FALSE,"masez (6)";#N/A,#N/A,FALSE,"masez (5)";#N/A,#N/A,FALSE,"masez (4)";#N/A,#N/A,FALSE,"masez (3)";#N/A,#N/A,FALSE,"masez (2)";#N/A,#N/A,FALSE,"GME";#N/A,#N/A,FALSE,"masez"}</definedName>
    <definedName name="ree" hidden="1">{#N/A,#N/A,FALSE,"masez (10)";#N/A,#N/A,FALSE,"masez (7)";#N/A,#N/A,FALSE,"masez (6)";#N/A,#N/A,FALSE,"masez (5)";#N/A,#N/A,FALSE,"masez (4)";#N/A,#N/A,FALSE,"masez (3)";#N/A,#N/A,FALSE,"masez (2)";#N/A,#N/A,FALSE,"GME";#N/A,#N/A,FALSE,"masez"}</definedName>
    <definedName name="reett" localSheetId="5" hidden="1">{#N/A,#N/A,FALSE,"masez (10)";#N/A,#N/A,FALSE,"masez (7)";#N/A,#N/A,FALSE,"masez (6)";#N/A,#N/A,FALSE,"masez (5)";#N/A,#N/A,FALSE,"masez (4)";#N/A,#N/A,FALSE,"masez (3)";#N/A,#N/A,FALSE,"masez (2)";#N/A,#N/A,FALSE,"GME";#N/A,#N/A,FALSE,"masez"}</definedName>
    <definedName name="reett" localSheetId="0" hidden="1">{#N/A,#N/A,FALSE,"masez (10)";#N/A,#N/A,FALSE,"masez (7)";#N/A,#N/A,FALSE,"masez (6)";#N/A,#N/A,FALSE,"masez (5)";#N/A,#N/A,FALSE,"masez (4)";#N/A,#N/A,FALSE,"masez (3)";#N/A,#N/A,FALSE,"masez (2)";#N/A,#N/A,FALSE,"GME";#N/A,#N/A,FALSE,"masez"}</definedName>
    <definedName name="reett" hidden="1">{#N/A,#N/A,FALSE,"masez (10)";#N/A,#N/A,FALSE,"masez (7)";#N/A,#N/A,FALSE,"masez (6)";#N/A,#N/A,FALSE,"masez (5)";#N/A,#N/A,FALSE,"masez (4)";#N/A,#N/A,FALSE,"masez (3)";#N/A,#N/A,FALSE,"masez (2)";#N/A,#N/A,FALSE,"GME";#N/A,#N/A,FALSE,"masez"}</definedName>
    <definedName name="remove" localSheetId="0" hidden="1">{"CorpB_Profit",#N/A,FALSE,"Reports (B)";"CorpB_cash",#N/A,FALSE,"Reports (B)";"CorpB_Cash1",#N/A,FALSE,"Reports (B)";"CorpB_Bsheet",#N/A,FALSE,"Reports (B)"}</definedName>
    <definedName name="remove" hidden="1">{"CorpB_Profit",#N/A,FALSE,"Reports (B)";"CorpB_cash",#N/A,FALSE,"Reports (B)";"CorpB_Cash1",#N/A,FALSE,"Reports (B)";"CorpB_Bsheet",#N/A,FALSE,"Reports (B)"}</definedName>
    <definedName name="Rendimiento" hidden="1">#REF!</definedName>
    <definedName name="Reports" localSheetId="0" hidden="1">{"bprofit",#N/A,FALSE,"Reports (B)";"bcash",#N/A,FALSE,"Reports (B)";"bbsheet",#N/A,FALSE,"Reports (B)"}</definedName>
    <definedName name="Reports" hidden="1">{"bprofit",#N/A,FALSE,"Reports (B)";"bcash",#N/A,FALSE,"Reports (B)";"bbsheet",#N/A,FALSE,"Reports (B)"}</definedName>
    <definedName name="reqwr" hidden="1">{"IS",#N/A,FALSE,"IS";"RPTIS",#N/A,FALSE,"RPTIS";"STATS",#N/A,FALSE,"STATS";"CELL",#N/A,FALSE,"CELL";"BS",#N/A,FALSE,"BS"}</definedName>
    <definedName name="rer" localSheetId="5" hidden="1">{#N/A,#N/A,FALSE,"masez (10)";#N/A,#N/A,FALSE,"masez (7)";#N/A,#N/A,FALSE,"masez (6)";#N/A,#N/A,FALSE,"masez (5)";#N/A,#N/A,FALSE,"masez (4)";#N/A,#N/A,FALSE,"masez (3)";#N/A,#N/A,FALSE,"masez (2)";#N/A,#N/A,FALSE,"GME";#N/A,#N/A,FALSE,"masez"}</definedName>
    <definedName name="rer" localSheetId="0" hidden="1">{"DETALLE_1996",#N/A,FALSE,"flujo";"DETALLE_1997",#N/A,FALSE,"flujo";"GASTOS_INCURRIDOS_1996",#N/A,FALSE,"flujo";"GASTOS_PROGRAMADOS_PARA_1997",#N/A,FALSE,"flujo";#N/A,#N/A,FALSE,"comparat";#N/A,#N/A,FALSE,"costos";#N/A,#N/A,FALSE,"proyctrol"}</definedName>
    <definedName name="rer" hidden="1">{"DETALLE_1996",#N/A,FALSE,"flujo";"DETALLE_1997",#N/A,FALSE,"flujo";"GASTOS_INCURRIDOS_1996",#N/A,FALSE,"flujo";"GASTOS_PROGRAMADOS_PARA_1997",#N/A,FALSE,"flujo";#N/A,#N/A,FALSE,"comparat";#N/A,#N/A,FALSE,"costos";#N/A,#N/A,FALSE,"proyctrol"}</definedName>
    <definedName name="rereer" hidden="1">#REF!</definedName>
    <definedName name="rerere" localSheetId="5" hidden="1">{#N/A,#N/A,TRUE,"Est. de Fact.";#N/A,#N/A,TRUE,"Capitulo 19";#N/A,#N/A,TRUE,"Proyecto P855"}</definedName>
    <definedName name="rerere" localSheetId="0" hidden="1">{#N/A,#N/A,TRUE,"Est. de Fact.";#N/A,#N/A,TRUE,"Capitulo 19";#N/A,#N/A,TRUE,"Proyecto P855"}</definedName>
    <definedName name="rerere" hidden="1">{#N/A,#N/A,TRUE,"Est. de Fact.";#N/A,#N/A,TRUE,"Capitulo 19";#N/A,#N/A,TRUE,"Proyecto P855"}</definedName>
    <definedName name="RES" hidden="1">#REF!</definedName>
    <definedName name="Restricciones">#REF!</definedName>
    <definedName name="rew" localSheetId="5" hidden="1">{"DETALLE_1996",#N/A,FALSE,"flujo";"DETALLE_1997",#N/A,FALSE,"flujo";"GASTOS_INCURRIDOS_1996",#N/A,FALSE,"flujo";"GASTOS_PROGRAMADOS_PARA_1997",#N/A,FALSE,"flujo";#N/A,#N/A,FALSE,"comparat";#N/A,#N/A,FALSE,"costos";#N/A,#N/A,FALSE,"proyctrol"}</definedName>
    <definedName name="rew" localSheetId="0" hidden="1">{"DETALLE_1996",#N/A,FALSE,"flujo";"DETALLE_1997",#N/A,FALSE,"flujo";"GASTOS_INCURRIDOS_1996",#N/A,FALSE,"flujo";"GASTOS_PROGRAMADOS_PARA_1997",#N/A,FALSE,"flujo";#N/A,#N/A,FALSE,"comparat";#N/A,#N/A,FALSE,"costos";#N/A,#N/A,FALSE,"proyctrol"}</definedName>
    <definedName name="rew" hidden="1">{"DETALLE_1996",#N/A,FALSE,"flujo";"DETALLE_1997",#N/A,FALSE,"flujo";"GASTOS_INCURRIDOS_1996",#N/A,FALSE,"flujo";"GASTOS_PROGRAMADOS_PARA_1997",#N/A,FALSE,"flujo";#N/A,#N/A,FALSE,"comparat";#N/A,#N/A,FALSE,"costos";#N/A,#N/A,FALSE,"proyctrol"}</definedName>
    <definedName name="rfc"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rfd" hidden="1">{#N/A,#N/A,TRUE,"INGENIERIA";#N/A,#N/A,TRUE,"COMPRAS";#N/A,#N/A,TRUE,"DIRECCION";#N/A,#N/A,TRUE,"RESUMEN"}</definedName>
    <definedName name="rfgcv"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RG" localSheetId="5" hidden="1">{"cuadro1",#N/A,FALSE,"Camara buz ffcc Opción 5";"cuadro2",#N/A,FALSE,"Camara buz ffcc Opción 5";"cuadro3",#N/A,FALSE,"Camara buz ffcc Opción 5";"cuadro4",#N/A,FALSE,"Camara buz ffcc Opción 5"}</definedName>
    <definedName name="RG" localSheetId="0" hidden="1">{"cuadro1",#N/A,FALSE,"Camara buz ffcc Opción 5";"cuadro2",#N/A,FALSE,"Camara buz ffcc Opción 5";"cuadro3",#N/A,FALSE,"Camara buz ffcc Opción 5";"cuadro4",#N/A,FALSE,"Camara buz ffcc Opción 5"}</definedName>
    <definedName name="RG" hidden="1">{"cuadro1",#N/A,FALSE,"Camara buz ffcc Opción 5";"cuadro2",#N/A,FALSE,"Camara buz ffcc Opción 5";"cuadro3",#N/A,FALSE,"Camara buz ffcc Opción 5";"cuadro4",#N/A,FALSE,"Camara buz ffcc Opción 5"}</definedName>
    <definedName name="RIGO2" localSheetId="5" hidden="1">{"cuadro1",#N/A,FALSE,"Buzon Camion Opción 3";"cuadro2",#N/A,FALSE,"Buzon Camion Opción 3";"cuadro3",#N/A,FALSE,"Buzon Camion Opción 3";"cuadro4",#N/A,FALSE,"Buzon Camion Opción 3"}</definedName>
    <definedName name="RIGO2" localSheetId="0" hidden="1">{"cuadro1",#N/A,FALSE,"Buzon Camion Opción 3";"cuadro2",#N/A,FALSE,"Buzon Camion Opción 3";"cuadro3",#N/A,FALSE,"Buzon Camion Opción 3";"cuadro4",#N/A,FALSE,"Buzon Camion Opción 3"}</definedName>
    <definedName name="RIGO2" hidden="1">{"cuadro1",#N/A,FALSE,"Buzon Camion Opción 3";"cuadro2",#N/A,FALSE,"Buzon Camion Opción 3";"cuadro3",#N/A,FALSE,"Buzon Camion Opción 3";"cuadro4",#N/A,FALSE,"Buzon Camion Opción 3"}</definedName>
    <definedName name="Rinasa" localSheetId="5" hidden="1">{#N/A,#N/A,FALSE,"PEND INC";#N/A,#N/A,FALSE,"PEND MINM"}</definedName>
    <definedName name="Rinasa" localSheetId="0" hidden="1">{#N/A,#N/A,FALSE,"PEND INC";#N/A,#N/A,FALSE,"PEND MINM"}</definedName>
    <definedName name="Rinasa" hidden="1">{#N/A,#N/A,FALSE,"PEND INC";#N/A,#N/A,FALSE,"PEND MINM"}</definedName>
    <definedName name="RiskAfterRecalcMacro" hidden="1">""</definedName>
    <definedName name="RiskAfterSimMacro" hidden="1">""</definedName>
    <definedName name="riskATSTbaselineRequested">TRUE</definedName>
    <definedName name="riskATSTboxGraph">TRUE</definedName>
    <definedName name="riskATSTcomparisonGraph">TRUE</definedName>
    <definedName name="riskATSThistogramGraph">FALSE</definedName>
    <definedName name="riskATSToutputStatistic">4</definedName>
    <definedName name="riskATSTprintReport">FALSE</definedName>
    <definedName name="riskATSTreportsInActiveBook">FALSE</definedName>
    <definedName name="riskATSTreportsSelected">TRUE</definedName>
    <definedName name="riskATSTsequentialStress">TRUE</definedName>
    <definedName name="riskATSTsummaryReport">TRUE</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TRUE</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howRiskWindowAtEndOfSimulation">TRUE</definedName>
    <definedName name="RiskStandardRecalc" hidden="1">1</definedName>
    <definedName name="RiskTemplateSheetName">"myTemplate"</definedName>
    <definedName name="RiskUpdateDisplay" hidden="1">FALSE</definedName>
    <definedName name="RiskUseDifferentSeedForEachSim" hidden="1">FALSE</definedName>
    <definedName name="RiskUseFixedSeed" hidden="1">FALSE</definedName>
    <definedName name="RiskUseMultipleCPUs" hidden="1">FALSE</definedName>
    <definedName name="rjrfbv"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RLP">#REF!</definedName>
    <definedName name="RO" hidden="1">#REF!</definedName>
    <definedName name="rqrq" hidden="1">{"test2",#N/A,TRUE,"Prices"}</definedName>
    <definedName name="rr" hidden="1">{"DETALLE_1996",#N/A,FALSE,"flujo";"DETALLE_1997",#N/A,FALSE,"flujo";"GASTOS_INCURRIDOS_1996",#N/A,FALSE,"flujo";"GASTOS_PROGRAMADOS_PARA_1997",#N/A,FALSE,"flujo";#N/A,#N/A,FALSE,"comparat";#N/A,#N/A,FALSE,"costos";#N/A,#N/A,FALSE,"proyctrol"}</definedName>
    <definedName name="rrff" localSheetId="5" hidden="1">{#N/A,#N/A,FALSE,"Hoja1";#N/A,#N/A,FALSE,"Hoja2";#N/A,#N/A,FALSE,"Hoja3";#N/A,#N/A,FALSE,"Hoja4";#N/A,#N/A,FALSE,"Hoja5";#N/A,#N/A,FALSE,"Hoja6"}</definedName>
    <definedName name="rrff" localSheetId="0" hidden="1">{#N/A,#N/A,FALSE,"Hoja1";#N/A,#N/A,FALSE,"Hoja2";#N/A,#N/A,FALSE,"Hoja3";#N/A,#N/A,FALSE,"Hoja4";#N/A,#N/A,FALSE,"Hoja5";#N/A,#N/A,FALSE,"Hoja6"}</definedName>
    <definedName name="rrff" hidden="1">{#N/A,#N/A,FALSE,"Hoja1";#N/A,#N/A,FALSE,"Hoja2";#N/A,#N/A,FALSE,"Hoja3";#N/A,#N/A,FALSE,"Hoja4";#N/A,#N/A,FALSE,"Hoja5";#N/A,#N/A,FALSE,"Hoja6"}</definedName>
    <definedName name="rrrr" localSheetId="5" hidden="1">{#N/A,#N/A,FALSE,"Hoja1";#N/A,#N/A,FALSE,"Hoja2";#N/A,#N/A,FALSE,"Hoja3";#N/A,#N/A,FALSE,"Hoja4";#N/A,#N/A,FALSE,"Hoja5";#N/A,#N/A,FALSE,"Hoja6"}</definedName>
    <definedName name="rrrr" localSheetId="0" hidden="1">{#N/A,#N/A,FALSE,"Hoja1";#N/A,#N/A,FALSE,"Hoja2";#N/A,#N/A,FALSE,"Hoja3";#N/A,#N/A,FALSE,"Hoja4";#N/A,#N/A,FALSE,"Hoja5";#N/A,#N/A,FALSE,"Hoja6"}</definedName>
    <definedName name="rrrr" hidden="1">{#N/A,#N/A,FALSE,"Hoja1";#N/A,#N/A,FALSE,"Hoja2";#N/A,#N/A,FALSE,"Hoja3";#N/A,#N/A,FALSE,"Hoja4";#N/A,#N/A,FALSE,"Hoja5";#N/A,#N/A,FALSE,"Hoja6"}</definedName>
    <definedName name="rrrrr"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rrrrrrr" hidden="1">#REF!</definedName>
    <definedName name="rrrrrrrrrrrrrr" hidden="1">{#N/A,#N/A,FALSE,"masez (10)";#N/A,#N/A,FALSE,"masez (7)";#N/A,#N/A,FALSE,"masez (6)";#N/A,#N/A,FALSE,"masez (5)";#N/A,#N/A,FALSE,"masez (4)";#N/A,#N/A,FALSE,"masez (3)";#N/A,#N/A,FALSE,"masez (2)";#N/A,#N/A,FALSE,"GME";#N/A,#N/A,FALSE,"masez"}</definedName>
    <definedName name="rryt" localSheetId="5" hidden="1">{#N/A,#N/A,TRUE,"Est. de Fact.";#N/A,#N/A,TRUE,"Capitulo 19";#N/A,#N/A,TRUE,"Proyecto P855"}</definedName>
    <definedName name="rryt" localSheetId="0" hidden="1">{#N/A,#N/A,TRUE,"Est. de Fact.";#N/A,#N/A,TRUE,"Capitulo 19";#N/A,#N/A,TRUE,"Proyecto P855"}</definedName>
    <definedName name="rryt" hidden="1">{#N/A,#N/A,TRUE,"Est. de Fact.";#N/A,#N/A,TRUE,"Capitulo 19";#N/A,#N/A,TRUE,"Proyecto P855"}</definedName>
    <definedName name="RS" localSheetId="5" hidden="1">{#N/A,#N/A,FALSE,"DET-CAMB.";#N/A,#N/A,FALSE,"PRESUP.";#N/A,#N/A,FALSE,"RESUMEN";#N/A,#N/A,FALSE,"CT";#N/A,#N/A,FALSE,"PD";#N/A,#N/A,FALSE,"PR"}</definedName>
    <definedName name="RS" localSheetId="0" hidden="1">{#N/A,#N/A,FALSE,"DET-CAMB.";#N/A,#N/A,FALSE,"PRESUP.";#N/A,#N/A,FALSE,"RESUMEN";#N/A,#N/A,FALSE,"CT";#N/A,#N/A,FALSE,"PD";#N/A,#N/A,FALSE,"PR"}</definedName>
    <definedName name="RS" hidden="1">{#N/A,#N/A,FALSE,"DET-CAMB.";#N/A,#N/A,FALSE,"PRESUP.";#N/A,#N/A,FALSE,"RESUMEN";#N/A,#N/A,FALSE,"CT";#N/A,#N/A,FALSE,"PD";#N/A,#N/A,FALSE,"PR"}</definedName>
    <definedName name="rtapia"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rtapia"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rtapia"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RTERT" hidden="1">{"CONCABL1.1",#N/A,FALSE,"1.1.1a1.1.3 ACSR";"AISL1.2",#N/A,FALSE,"1.1.1a1.1.3 ACSR";"torr1.1.3",#N/A,FALSE,"1.1.1a1.1.3 ACSR";"cm1.2",#N/A,FALSE,"1.2 ACSR";"cm2.2",#N/A,FALSE,"1.2 ACSR";#N/A,#N/A,FALSE,"1.3 ACSR";#N/A,#N/A,FALSE,"2.1.1A2.1.3 ACAR";"ac2.1",#N/A,FALSE,"1.2 ACAR";"ac2.2",#N/A,FALSE,"1.2 ACAR";#N/A,#N/A,FALSE,"2.3 ACAR"}</definedName>
    <definedName name="rtrtrt" localSheetId="5" hidden="1">{#N/A,#N/A,TRUE,"Est. de Fact.";#N/A,#N/A,TRUE,"Capitulo 19";#N/A,#N/A,TRUE,"Proyecto P855"}</definedName>
    <definedName name="rtrtrt" localSheetId="0" hidden="1">{#N/A,#N/A,TRUE,"Est. de Fact.";#N/A,#N/A,TRUE,"Capitulo 19";#N/A,#N/A,TRUE,"Proyecto P855"}</definedName>
    <definedName name="rtrtrt" hidden="1">{#N/A,#N/A,TRUE,"Est. de Fact.";#N/A,#N/A,TRUE,"Capitulo 19";#N/A,#N/A,TRUE,"Proyecto P855"}</definedName>
    <definedName name="rty" localSheetId="5" hidden="1">{#N/A,#N/A,FALSE,"masez (10)";#N/A,#N/A,FALSE,"masez (7)";#N/A,#N/A,FALSE,"masez (6)";#N/A,#N/A,FALSE,"masez (5)";#N/A,#N/A,FALSE,"masez (4)";#N/A,#N/A,FALSE,"masez (3)";#N/A,#N/A,FALSE,"masez (2)";#N/A,#N/A,FALSE,"GME";#N/A,#N/A,FALSE,"masez"}</definedName>
    <definedName name="rty" localSheetId="0" hidden="1">{#N/A,#N/A,FALSE,"masez (10)";#N/A,#N/A,FALSE,"masez (7)";#N/A,#N/A,FALSE,"masez (6)";#N/A,#N/A,FALSE,"masez (5)";#N/A,#N/A,FALSE,"masez (4)";#N/A,#N/A,FALSE,"masez (3)";#N/A,#N/A,FALSE,"masez (2)";#N/A,#N/A,FALSE,"GME";#N/A,#N/A,FALSE,"masez"}</definedName>
    <definedName name="rty" hidden="1">{#N/A,#N/A,FALSE,"masez (10)";#N/A,#N/A,FALSE,"masez (7)";#N/A,#N/A,FALSE,"masez (6)";#N/A,#N/A,FALSE,"masez (5)";#N/A,#N/A,FALSE,"masez (4)";#N/A,#N/A,FALSE,"masez (3)";#N/A,#N/A,FALSE,"masez (2)";#N/A,#N/A,FALSE,"GME";#N/A,#N/A,FALSE,"masez"}</definedName>
    <definedName name="RTYRY" localSheetId="5" hidden="1">[41]Condicion!#REF!</definedName>
    <definedName name="RTYRY" hidden="1">[42]Condicion!#REF!</definedName>
    <definedName name="RutaCrítica" localSheetId="5" hidden="1">{#N/A,#N/A,FALSE,"masez (10)";#N/A,#N/A,FALSE,"masez (7)";#N/A,#N/A,FALSE,"masez (6)";#N/A,#N/A,FALSE,"masez (5)";#N/A,#N/A,FALSE,"masez (4)";#N/A,#N/A,FALSE,"masez (3)";#N/A,#N/A,FALSE,"masez (2)";#N/A,#N/A,FALSE,"GME";#N/A,#N/A,FALSE,"masez"}</definedName>
    <definedName name="RutaCrítica" localSheetId="0" hidden="1">{#N/A,#N/A,FALSE,"masez (10)";#N/A,#N/A,FALSE,"masez (7)";#N/A,#N/A,FALSE,"masez (6)";#N/A,#N/A,FALSE,"masez (5)";#N/A,#N/A,FALSE,"masez (4)";#N/A,#N/A,FALSE,"masez (3)";#N/A,#N/A,FALSE,"masez (2)";#N/A,#N/A,FALSE,"GME";#N/A,#N/A,FALSE,"masez"}</definedName>
    <definedName name="RutaCrítica" hidden="1">{#N/A,#N/A,FALSE,"masez (10)";#N/A,#N/A,FALSE,"masez (7)";#N/A,#N/A,FALSE,"masez (6)";#N/A,#N/A,FALSE,"masez (5)";#N/A,#N/A,FALSE,"masez (4)";#N/A,#N/A,FALSE,"masez (3)";#N/A,#N/A,FALSE,"masez (2)";#N/A,#N/A,FALSE,"GME";#N/A,#N/A,FALSE,"masez"}</definedName>
    <definedName name="s" localSheetId="5" hidden="1">{#N/A,#N/A,FALSE,"masez (10)";#N/A,#N/A,FALSE,"masez (7)";#N/A,#N/A,FALSE,"masez (6)";#N/A,#N/A,FALSE,"masez (5)";#N/A,#N/A,FALSE,"masez (4)";#N/A,#N/A,FALSE,"masez (3)";#N/A,#N/A,FALSE,"masez (2)";#N/A,#N/A,FALSE,"GME";#N/A,#N/A,FALSE,"masez"}</definedName>
    <definedName name="s" localSheetId="0" hidden="1">{#N/A,#N/A,FALSE,"masez (10)";#N/A,#N/A,FALSE,"masez (7)";#N/A,#N/A,FALSE,"masez (6)";#N/A,#N/A,FALSE,"masez (5)";#N/A,#N/A,FALSE,"masez (4)";#N/A,#N/A,FALSE,"masez (3)";#N/A,#N/A,FALSE,"masez (2)";#N/A,#N/A,FALSE,"GME";#N/A,#N/A,FALSE,"masez"}</definedName>
    <definedName name="s" hidden="1">{#N/A,#N/A,FALSE,"masez (10)";#N/A,#N/A,FALSE,"masez (7)";#N/A,#N/A,FALSE,"masez (6)";#N/A,#N/A,FALSE,"masez (5)";#N/A,#N/A,FALSE,"masez (4)";#N/A,#N/A,FALSE,"masez (3)";#N/A,#N/A,FALSE,"masez (2)";#N/A,#N/A,FALSE,"GME";#N/A,#N/A,FALSE,"masez"}</definedName>
    <definedName name="SADASDASDA" hidden="1">#REF!</definedName>
    <definedName name="sadfdf" localSheetId="5" hidden="1">{#N/A,#N/A,FALSE,"Total_OC015";#N/A,#N/A,FALSE,"ADMIN";#N/A,#N/A,FALSE,"PROCES";#N/A,#N/A,FALSE,"mecan";#N/A,#N/A,FALSE,"civil";#N/A,#N/A,FALSE,"CAÑER";#N/A,#N/A,FALSE,"ELEC";#N/A,#N/A,FALSE,"INSTR"}</definedName>
    <definedName name="sadfdf" localSheetId="0" hidden="1">{#N/A,#N/A,FALSE,"Total_OC015";#N/A,#N/A,FALSE,"ADMIN";#N/A,#N/A,FALSE,"PROCES";#N/A,#N/A,FALSE,"mecan";#N/A,#N/A,FALSE,"civil";#N/A,#N/A,FALSE,"CAÑER";#N/A,#N/A,FALSE,"ELEC";#N/A,#N/A,FALSE,"INSTR"}</definedName>
    <definedName name="sadfdf" hidden="1">{#N/A,#N/A,FALSE,"Total_OC015";#N/A,#N/A,FALSE,"ADMIN";#N/A,#N/A,FALSE,"PROCES";#N/A,#N/A,FALSE,"mecan";#N/A,#N/A,FALSE,"civil";#N/A,#N/A,FALSE,"CAÑER";#N/A,#N/A,FALSE,"ELEC";#N/A,#N/A,FALSE,"INSTR"}</definedName>
    <definedName name="SANDRA" localSheetId="5" hidden="1">{"CI+GG(BASE)",#N/A,FALSE,"CI+GG(BASE)";"GG",#N/A,FALSE,"CI+GG(BASE)";"CI",#N/A,FALSE,"CI+GG(BASE)"}</definedName>
    <definedName name="SANDRA" localSheetId="0" hidden="1">{"CI+GG(BASE)",#N/A,FALSE,"CI+GG(BASE)";"GG",#N/A,FALSE,"CI+GG(BASE)";"CI",#N/A,FALSE,"CI+GG(BASE)"}</definedName>
    <definedName name="SANDRA" hidden="1">{"CI+GG(BASE)",#N/A,FALSE,"CI+GG(BASE)";"GG",#N/A,FALSE,"CI+GG(BASE)";"CI",#N/A,FALSE,"CI+GG(BASE)"}</definedName>
    <definedName name="SAPBEXdnldView" localSheetId="5" hidden="1">"99CDD1R0WHQZ4UWSRVVR0M4NY"</definedName>
    <definedName name="SAPBEXdnldView" hidden="1">"493A4KXLG0BKAWVTJU3XGJG9O"</definedName>
    <definedName name="SAPBEXsysID" hidden="1">"B03"</definedName>
    <definedName name="SAQWE" localSheetId="5" hidden="1">[41]Condicion!#REF!</definedName>
    <definedName name="SAQWE" hidden="1">[42]Condicion!#REF!</definedName>
    <definedName name="sas" hidden="1">{"Tariff Comparison",#N/A,FALSE,"Benchmarking";"Tariff Comparison 2",#N/A,FALSE,"Benchmarking";"Tariff Comparison 3",#N/A,FALSE,"Benchmarking"}</definedName>
    <definedName name="sd" localSheetId="5" hidden="1">{"DETALLE_1996",#N/A,FALSE,"flujo";"DETALLE_1997",#N/A,FALSE,"flujo";"GASTOS_INCURRIDOS_1996",#N/A,FALSE,"flujo";"GASTOS_PROGRAMADOS_PARA_1997",#N/A,FALSE,"flujo";#N/A,#N/A,FALSE,"comparat";#N/A,#N/A,FALSE,"costos";#N/A,#N/A,FALSE,"proyctrol"}</definedName>
    <definedName name="sd" localSheetId="0" hidden="1">{"DETALLE_1996",#N/A,FALSE,"flujo";"DETALLE_1997",#N/A,FALSE,"flujo";"GASTOS_INCURRIDOS_1996",#N/A,FALSE,"flujo";"GASTOS_PROGRAMADOS_PARA_1997",#N/A,FALSE,"flujo";#N/A,#N/A,FALSE,"comparat";#N/A,#N/A,FALSE,"costos";#N/A,#N/A,FALSE,"proyctrol"}</definedName>
    <definedName name="sd" hidden="1">{"DETALLE_1996",#N/A,FALSE,"flujo";"DETALLE_1997",#N/A,FALSE,"flujo";"GASTOS_INCURRIDOS_1996",#N/A,FALSE,"flujo";"GASTOS_PROGRAMADOS_PARA_1997",#N/A,FALSE,"flujo";#N/A,#N/A,FALSE,"comparat";#N/A,#N/A,FALSE,"costos";#N/A,#N/A,FALSE,"proyctrol"}</definedName>
    <definedName name="SDA" localSheetId="5" hidden="1">{#N/A,#N/A,FALSE,"masez (10)";#N/A,#N/A,FALSE,"masez (7)";#N/A,#N/A,FALSE,"masez (6)";#N/A,#N/A,FALSE,"masez (5)";#N/A,#N/A,FALSE,"masez (4)";#N/A,#N/A,FALSE,"masez (3)";#N/A,#N/A,FALSE,"masez (2)";#N/A,#N/A,FALSE,"GME";#N/A,#N/A,FALSE,"masez"}</definedName>
    <definedName name="SDA" localSheetId="0" hidden="1">{#N/A,#N/A,FALSE,"masez (10)";#N/A,#N/A,FALSE,"masez (7)";#N/A,#N/A,FALSE,"masez (6)";#N/A,#N/A,FALSE,"masez (5)";#N/A,#N/A,FALSE,"masez (4)";#N/A,#N/A,FALSE,"masez (3)";#N/A,#N/A,FALSE,"masez (2)";#N/A,#N/A,FALSE,"GME";#N/A,#N/A,FALSE,"masez"}</definedName>
    <definedName name="SDA" hidden="1">{#N/A,#N/A,FALSE,"masez (10)";#N/A,#N/A,FALSE,"masez (7)";#N/A,#N/A,FALSE,"masez (6)";#N/A,#N/A,FALSE,"masez (5)";#N/A,#N/A,FALSE,"masez (4)";#N/A,#N/A,FALSE,"masez (3)";#N/A,#N/A,FALSE,"masez (2)";#N/A,#N/A,FALSE,"GME";#N/A,#N/A,FALSE,"masez"}</definedName>
    <definedName name="sdass" localSheetId="5" hidden="1">{#N/A,#N/A,FALSE,"masez (10)";#N/A,#N/A,FALSE,"masez (7)";#N/A,#N/A,FALSE,"masez (6)";#N/A,#N/A,FALSE,"masez (5)";#N/A,#N/A,FALSE,"masez (4)";#N/A,#N/A,FALSE,"masez (3)";#N/A,#N/A,FALSE,"masez (2)";#N/A,#N/A,FALSE,"GME";#N/A,#N/A,FALSE,"masez"}</definedName>
    <definedName name="sdass" localSheetId="0" hidden="1">{#N/A,#N/A,FALSE,"masez (10)";#N/A,#N/A,FALSE,"masez (7)";#N/A,#N/A,FALSE,"masez (6)";#N/A,#N/A,FALSE,"masez (5)";#N/A,#N/A,FALSE,"masez (4)";#N/A,#N/A,FALSE,"masez (3)";#N/A,#N/A,FALSE,"masez (2)";#N/A,#N/A,FALSE,"GME";#N/A,#N/A,FALSE,"masez"}</definedName>
    <definedName name="sdass" hidden="1">{#N/A,#N/A,FALSE,"masez (10)";#N/A,#N/A,FALSE,"masez (7)";#N/A,#N/A,FALSE,"masez (6)";#N/A,#N/A,FALSE,"masez (5)";#N/A,#N/A,FALSE,"masez (4)";#N/A,#N/A,FALSE,"masez (3)";#N/A,#N/A,FALSE,"masez (2)";#N/A,#N/A,FALSE,"GME";#N/A,#N/A,FALSE,"masez"}</definedName>
    <definedName name="sdd" localSheetId="0" hidden="1">{"MO(BASE)",#N/A,FALSE,"MO(BASE)";"MO(BASE)1",#N/A,FALSE,"MO(BASE)";"MO(BASE)2",#N/A,FALSE,"MO(BASE)"}</definedName>
    <definedName name="sdd" hidden="1">{"MO(BASE)",#N/A,FALSE,"MO(BASE)";"MO(BASE)1",#N/A,FALSE,"MO(BASE)";"MO(BASE)2",#N/A,FALSE,"MO(BASE)"}</definedName>
    <definedName name="sddf" localSheetId="5" hidden="1">{#N/A,#N/A,FALSE,"Total_OC015";#N/A,#N/A,FALSE,"ADMIN";#N/A,#N/A,FALSE,"PROCES";#N/A,#N/A,FALSE,"mecan";#N/A,#N/A,FALSE,"civil";#N/A,#N/A,FALSE,"CAÑER";#N/A,#N/A,FALSE,"ELEC";#N/A,#N/A,FALSE,"INSTR"}</definedName>
    <definedName name="sddf" localSheetId="0" hidden="1">{#N/A,#N/A,FALSE,"Total_OC015";#N/A,#N/A,FALSE,"ADMIN";#N/A,#N/A,FALSE,"PROCES";#N/A,#N/A,FALSE,"mecan";#N/A,#N/A,FALSE,"civil";#N/A,#N/A,FALSE,"CAÑER";#N/A,#N/A,FALSE,"ELEC";#N/A,#N/A,FALSE,"INSTR"}</definedName>
    <definedName name="sddf" hidden="1">{#N/A,#N/A,FALSE,"Total_OC015";#N/A,#N/A,FALSE,"ADMIN";#N/A,#N/A,FALSE,"PROCES";#N/A,#N/A,FALSE,"mecan";#N/A,#N/A,FALSE,"civil";#N/A,#N/A,FALSE,"CAÑER";#N/A,#N/A,FALSE,"ELEC";#N/A,#N/A,FALSE,"INSTR"}</definedName>
    <definedName name="sdf" localSheetId="5" hidden="1">{"DETALLE_1996",#N/A,FALSE,"flujo";"DETALLE_1997",#N/A,FALSE,"flujo";"GASTOS_INCURRIDOS_1996",#N/A,FALSE,"flujo";"GASTOS_PROGRAMADOS_PARA_1997",#N/A,FALSE,"flujo";#N/A,#N/A,FALSE,"comparat";#N/A,#N/A,FALSE,"costos";#N/A,#N/A,FALSE,"proyctrol"}</definedName>
    <definedName name="sdf" localSheetId="0" hidden="1">{"DETALLE_1996",#N/A,FALSE,"flujo";"DETALLE_1997",#N/A,FALSE,"flujo";"GASTOS_INCURRIDOS_1996",#N/A,FALSE,"flujo";"GASTOS_PROGRAMADOS_PARA_1997",#N/A,FALSE,"flujo";#N/A,#N/A,FALSE,"comparat";#N/A,#N/A,FALSE,"costos";#N/A,#N/A,FALSE,"proyctrol"}</definedName>
    <definedName name="sdf" hidden="1">{"DETALLE_1996",#N/A,FALSE,"flujo";"DETALLE_1997",#N/A,FALSE,"flujo";"GASTOS_INCURRIDOS_1996",#N/A,FALSE,"flujo";"GASTOS_PROGRAMADOS_PARA_1997",#N/A,FALSE,"flujo";#N/A,#N/A,FALSE,"comparat";#N/A,#N/A,FALSE,"costos";#N/A,#N/A,FALSE,"proyctrol"}</definedName>
    <definedName name="sdfaslk" hidden="1">{TRUE,TRUE,-1.25,-15.5,604.5,369,FALSE,FALSE,TRUE,TRUE,0,1,83,1,38,4,5,4,TRUE,TRUE,3,TRUE,1,TRUE,75,"Swvu.inputs._.raw._.data.","ACwvu.inputs._.raw._.data.",#N/A,FALSE,FALSE,0.5,0.5,0.5,0.5,2,"&amp;F","&amp;A&amp;RPage &amp;P",FALSE,FALSE,FALSE,FALSE,1,60,#N/A,#N/A,"=R1C61:R53C89","=C1:C5",#N/A,#N/A,FALSE,FALSE,FALSE,1,600,600,FALSE,FALSE,TRUE,TRUE,TRUE}</definedName>
    <definedName name="SDFCASDF" localSheetId="5" hidden="1">{#N/A,#N/A,FALSE,"Total_OC015";#N/A,#N/A,FALSE,"ADMIN";#N/A,#N/A,FALSE,"PROCES";#N/A,#N/A,FALSE,"mecan";#N/A,#N/A,FALSE,"civil";#N/A,#N/A,FALSE,"CAÑER";#N/A,#N/A,FALSE,"ELEC";#N/A,#N/A,FALSE,"INSTR"}</definedName>
    <definedName name="SDFCASDF" localSheetId="0" hidden="1">{#N/A,#N/A,FALSE,"Total_OC015";#N/A,#N/A,FALSE,"ADMIN";#N/A,#N/A,FALSE,"PROCES";#N/A,#N/A,FALSE,"mecan";#N/A,#N/A,FALSE,"civil";#N/A,#N/A,FALSE,"CAÑER";#N/A,#N/A,FALSE,"ELEC";#N/A,#N/A,FALSE,"INSTR"}</definedName>
    <definedName name="SDFCASDF" hidden="1">{#N/A,#N/A,FALSE,"Total_OC015";#N/A,#N/A,FALSE,"ADMIN";#N/A,#N/A,FALSE,"PROCES";#N/A,#N/A,FALSE,"mecan";#N/A,#N/A,FALSE,"civil";#N/A,#N/A,FALSE,"CAÑER";#N/A,#N/A,FALSE,"ELEC";#N/A,#N/A,FALSE,"INSTR"}</definedName>
    <definedName name="SDFGSD" hidden="1">'[7]Attach 4-18'!#REF!</definedName>
    <definedName name="SDFSDFAESD" localSheetId="5"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SDFSDFAESD" localSheetId="0"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SDFSDFAESD"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sdht" localSheetId="5" hidden="1">{"'resumen REV 3'!$B$1:$Q$69"}</definedName>
    <definedName name="sdht" localSheetId="0" hidden="1">{"'resumen REV 3'!$B$1:$Q$69"}</definedName>
    <definedName name="sdht" hidden="1">{"'resumen REV 3'!$B$1:$Q$69"}</definedName>
    <definedName name="sdjshs" hidden="1">{#N/A,#N/A,TRUE,"INGENIERIA";#N/A,#N/A,TRUE,"COMPRAS";#N/A,#N/A,TRUE,"DIRECCION";#N/A,#N/A,TRUE,"RESUMEN"}</definedName>
    <definedName name="SDKSD" localSheetId="5" hidden="1">{#N/A,#N/A,FALSE,"Total_OC015";#N/A,#N/A,FALSE,"ADMIN";#N/A,#N/A,FALSE,"PROCES";#N/A,#N/A,FALSE,"mecan";#N/A,#N/A,FALSE,"civil";#N/A,#N/A,FALSE,"CAÑER";#N/A,#N/A,FALSE,"ELEC";#N/A,#N/A,FALSE,"INSTR"}</definedName>
    <definedName name="SDKSD" localSheetId="0" hidden="1">{#N/A,#N/A,FALSE,"Total_OC015";#N/A,#N/A,FALSE,"ADMIN";#N/A,#N/A,FALSE,"PROCES";#N/A,#N/A,FALSE,"mecan";#N/A,#N/A,FALSE,"civil";#N/A,#N/A,FALSE,"CAÑER";#N/A,#N/A,FALSE,"ELEC";#N/A,#N/A,FALSE,"INSTR"}</definedName>
    <definedName name="SDKSD" hidden="1">{#N/A,#N/A,FALSE,"Total_OC015";#N/A,#N/A,FALSE,"ADMIN";#N/A,#N/A,FALSE,"PROCES";#N/A,#N/A,FALSE,"mecan";#N/A,#N/A,FALSE,"civil";#N/A,#N/A,FALSE,"CAÑER";#N/A,#N/A,FALSE,"ELEC";#N/A,#N/A,FALSE,"INSTR"}</definedName>
    <definedName name="sds" hidden="1">{#N/A,#N/A,TRUE,"INGENIERIA";#N/A,#N/A,TRUE,"COMPRAS";#N/A,#N/A,TRUE,"DIRECCION";#N/A,#N/A,TRUE,"RESUMEN"}</definedName>
    <definedName name="sdsd" localSheetId="5" hidden="1">{"DETALLE_1996",#N/A,FALSE,"flujo";"DETALLE_1997",#N/A,FALSE,"flujo";"GASTOS_INCURRIDOS_1996",#N/A,FALSE,"flujo";"GASTOS_PROGRAMADOS_PARA_1997",#N/A,FALSE,"flujo";#N/A,#N/A,FALSE,"comparat";#N/A,#N/A,FALSE,"costos";#N/A,#N/A,FALSE,"proyctrol"}</definedName>
    <definedName name="sdsd" localSheetId="0" hidden="1">{"DETALLE_1996",#N/A,FALSE,"flujo";"DETALLE_1997",#N/A,FALSE,"flujo";"GASTOS_INCURRIDOS_1996",#N/A,FALSE,"flujo";"GASTOS_PROGRAMADOS_PARA_1997",#N/A,FALSE,"flujo";#N/A,#N/A,FALSE,"comparat";#N/A,#N/A,FALSE,"costos";#N/A,#N/A,FALSE,"proyctrol"}</definedName>
    <definedName name="sdsd" hidden="1">{"DETALLE_1996",#N/A,FALSE,"flujo";"DETALLE_1997",#N/A,FALSE,"flujo";"GASTOS_INCURRIDOS_1996",#N/A,FALSE,"flujo";"GASTOS_PROGRAMADOS_PARA_1997",#N/A,FALSE,"flujo";#N/A,#N/A,FALSE,"comparat";#N/A,#N/A,FALSE,"costos";#N/A,#N/A,FALSE,"proyctrol"}</definedName>
    <definedName name="SDSDS" hidden="1">'[7]Attach 4-18'!#REF!</definedName>
    <definedName name="SDSDSDFSD" hidden="1">#REF!</definedName>
    <definedName name="sdsf" hidden="1">{#N/A,#N/A,TRUE,"INGENIERIA";#N/A,#N/A,TRUE,"COMPRAS";#N/A,#N/A,TRUE,"DIRECCION";#N/A,#N/A,TRUE,"RESUMEN"}</definedName>
    <definedName name="sdyhl" hidden="1">{#N/A,#N/A,TRUE,"1842CWN0"}</definedName>
    <definedName name="se" hidden="1">{#N/A,#N/A,FALSE,"A&amp;E";#N/A,#N/A,FALSE,"HighTop";#N/A,#N/A,FALSE,"JG";#N/A,#N/A,FALSE,"RI";#N/A,#N/A,FALSE,"woHT";#N/A,#N/A,FALSE,"woHT&amp;JG"}</definedName>
    <definedName name="seis"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seis"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seis"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sencount" hidden="1">1</definedName>
    <definedName name="SENGOAEÑHAER" localSheetId="5" hidden="1">{#N/A,#N/A,FALSE,"masez (10)";#N/A,#N/A,FALSE,"masez (7)";#N/A,#N/A,FALSE,"masez (6)";#N/A,#N/A,FALSE,"masez (5)";#N/A,#N/A,FALSE,"masez (4)";#N/A,#N/A,FALSE,"masez (3)";#N/A,#N/A,FALSE,"masez (2)";#N/A,#N/A,FALSE,"GME";#N/A,#N/A,FALSE,"masez"}</definedName>
    <definedName name="SENGOAEÑHAER" localSheetId="0" hidden="1">{#N/A,#N/A,FALSE,"masez (10)";#N/A,#N/A,FALSE,"masez (7)";#N/A,#N/A,FALSE,"masez (6)";#N/A,#N/A,FALSE,"masez (5)";#N/A,#N/A,FALSE,"masez (4)";#N/A,#N/A,FALSE,"masez (3)";#N/A,#N/A,FALSE,"masez (2)";#N/A,#N/A,FALSE,"GME";#N/A,#N/A,FALSE,"masez"}</definedName>
    <definedName name="SENGOAEÑHAER" hidden="1">{#N/A,#N/A,FALSE,"masez (10)";#N/A,#N/A,FALSE,"masez (7)";#N/A,#N/A,FALSE,"masez (6)";#N/A,#N/A,FALSE,"masez (5)";#N/A,#N/A,FALSE,"masez (4)";#N/A,#N/A,FALSE,"masez (3)";#N/A,#N/A,FALSE,"masez (2)";#N/A,#N/A,FALSE,"GME";#N/A,#N/A,FALSE,"masez"}</definedName>
    <definedName name="SET_CIV_DET">#REF!</definedName>
    <definedName name="SET_CIVIL_BAS">#REF!</definedName>
    <definedName name="SET_ELECM_BAS">#REF!</definedName>
    <definedName name="SET_ELECTRICO_BAS">#REF!</definedName>
    <definedName name="SET_ELECTRICO_DET">#REF!</definedName>
    <definedName name="SET_ELECTROM_DET">#REF!</definedName>
    <definedName name="SFDGA" hidden="1">#REF!</definedName>
    <definedName name="SFGAST5" localSheetId="5" hidden="1">{#N/A,#N/A,FALSE,"IC_Global";#N/A,#N/A,FALSE,"IC_Global (98-f)";#N/A,#N/A,FALSE,"Inc";#N/A,#N/A,FALSE,"CAMBIOS (2)";#N/A,#N/A,FALSE,"EXPL Inc.";#N/A,#N/A,FALSE,"HITOS98";#N/A,#N/A,FALSE,"CURVA ""S"" GLOBAL ";#N/A,#N/A,FALSE,"CURVA ""S"" 1998 "}</definedName>
    <definedName name="SFGAST5" localSheetId="0" hidden="1">{#N/A,#N/A,FALSE,"IC_Global";#N/A,#N/A,FALSE,"IC_Global (98-f)";#N/A,#N/A,FALSE,"Inc";#N/A,#N/A,FALSE,"CAMBIOS (2)";#N/A,#N/A,FALSE,"EXPL Inc.";#N/A,#N/A,FALSE,"HITOS98";#N/A,#N/A,FALSE,"CURVA ""S"" GLOBAL ";#N/A,#N/A,FALSE,"CURVA ""S"" 1998 "}</definedName>
    <definedName name="SFGAST5" hidden="1">{#N/A,#N/A,FALSE,"IC_Global";#N/A,#N/A,FALSE,"IC_Global (98-f)";#N/A,#N/A,FALSE,"Inc";#N/A,#N/A,FALSE,"CAMBIOS (2)";#N/A,#N/A,FALSE,"EXPL Inc.";#N/A,#N/A,FALSE,"HITOS98";#N/A,#N/A,FALSE,"CURVA ""S"" GLOBAL ";#N/A,#N/A,FALSE,"CURVA ""S"" 1998 "}</definedName>
    <definedName name="SFINTOTAL" localSheetId="5" hidden="1">{"DETALLE_1996",#N/A,FALSE,"flujo";"DETALLE_1997",#N/A,FALSE,"flujo";"GASTOS_INCURRIDOS_1996",#N/A,FALSE,"flujo";"GASTOS_PROGRAMADOS_PARA_1997",#N/A,FALSE,"flujo";#N/A,#N/A,FALSE,"comparat";#N/A,#N/A,FALSE,"costos";#N/A,#N/A,FALSE,"proyctrol"}</definedName>
    <definedName name="SFINTOTAL" localSheetId="0" hidden="1">{"DETALLE_1996",#N/A,FALSE,"flujo";"DETALLE_1997",#N/A,FALSE,"flujo";"GASTOS_INCURRIDOS_1996",#N/A,FALSE,"flujo";"GASTOS_PROGRAMADOS_PARA_1997",#N/A,FALSE,"flujo";#N/A,#N/A,FALSE,"comparat";#N/A,#N/A,FALSE,"costos";#N/A,#N/A,FALSE,"proyctrol"}</definedName>
    <definedName name="SFINTOTAL" hidden="1">{"DETALLE_1996",#N/A,FALSE,"flujo";"DETALLE_1997",#N/A,FALSE,"flujo";"GASTOS_INCURRIDOS_1996",#N/A,FALSE,"flujo";"GASTOS_PROGRAMADOS_PARA_1997",#N/A,FALSE,"flujo";#N/A,#N/A,FALSE,"comparat";#N/A,#N/A,FALSE,"costos";#N/A,#N/A,FALSE,"proyctrol"}</definedName>
    <definedName name="SFSTRT" localSheetId="5" hidden="1">{#N/A,#N/A,FALSE,"masez (10)";#N/A,#N/A,FALSE,"masez (7)";#N/A,#N/A,FALSE,"masez (6)";#N/A,#N/A,FALSE,"masez (5)";#N/A,#N/A,FALSE,"masez (4)";#N/A,#N/A,FALSE,"masez (3)";#N/A,#N/A,FALSE,"masez (2)";#N/A,#N/A,FALSE,"GME";#N/A,#N/A,FALSE,"masez"}</definedName>
    <definedName name="SFSTRT" localSheetId="0" hidden="1">{#N/A,#N/A,FALSE,"masez (10)";#N/A,#N/A,FALSE,"masez (7)";#N/A,#N/A,FALSE,"masez (6)";#N/A,#N/A,FALSE,"masez (5)";#N/A,#N/A,FALSE,"masez (4)";#N/A,#N/A,FALSE,"masez (3)";#N/A,#N/A,FALSE,"masez (2)";#N/A,#N/A,FALSE,"GME";#N/A,#N/A,FALSE,"masez"}</definedName>
    <definedName name="SFSTRT" hidden="1">{#N/A,#N/A,FALSE,"masez (10)";#N/A,#N/A,FALSE,"masez (7)";#N/A,#N/A,FALSE,"masez (6)";#N/A,#N/A,FALSE,"masez (5)";#N/A,#N/A,FALSE,"masez (4)";#N/A,#N/A,FALSE,"masez (3)";#N/A,#N/A,FALSE,"masez (2)";#N/A,#N/A,FALSE,"GME";#N/A,#N/A,FALSE,"masez"}</definedName>
    <definedName name="si"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sksdmfd" hidden="1">{#N/A,#N/A,TRUE,"1842CWN0"}</definedName>
    <definedName name="sksjsb" hidden="1">{#N/A,#N/A,TRUE,"INGENIERIA";#N/A,#N/A,TRUE,"COMPRAS";#N/A,#N/A,TRUE,"DIRECCION";#N/A,#N/A,TRUE,"RESUMEN"}</definedName>
    <definedName name="sksks" hidden="1">{#N/A,#N/A,TRUE,"1842CWN0"}</definedName>
    <definedName name="solver_adj" hidden="1">#REF!</definedName>
    <definedName name="solver_cvg" hidden="1">0.001</definedName>
    <definedName name="solver_drv" localSheetId="5" hidden="1">1</definedName>
    <definedName name="solver_drv" hidden="1">2</definedName>
    <definedName name="solver_est" localSheetId="5" hidden="1">1</definedName>
    <definedName name="solver_est" hidden="1">2</definedName>
    <definedName name="solver_itr" hidden="1">100</definedName>
    <definedName name="solver_lin" localSheetId="5" hidden="1">2</definedName>
    <definedName name="solver_lin" hidden="1">0</definedName>
    <definedName name="solver_neg" hidden="1">2</definedName>
    <definedName name="solver_num" hidden="1">0</definedName>
    <definedName name="solver_nwt" hidden="1">1</definedName>
    <definedName name="solver_opt" hidden="1">#REF!</definedName>
    <definedName name="solver_pre" hidden="1">0.000001</definedName>
    <definedName name="solver_scl" localSheetId="5" hidden="1">2</definedName>
    <definedName name="solver_scl" hidden="1">0</definedName>
    <definedName name="solver_sho" localSheetId="5" hidden="1">2</definedName>
    <definedName name="solver_sho" hidden="1">0</definedName>
    <definedName name="solver_tim" hidden="1">100</definedName>
    <definedName name="solver_tmp" hidden="1">#NULL!</definedName>
    <definedName name="solver_tol" hidden="1">0.05</definedName>
    <definedName name="solver_typ" localSheetId="5" hidden="1">3</definedName>
    <definedName name="solver_typ" hidden="1">2</definedName>
    <definedName name="solver_val" localSheetId="5" hidden="1">1.059</definedName>
    <definedName name="solver_val" hidden="1">0</definedName>
    <definedName name="SORT2" hidden="1">[43]Bajadas!$A$13:$E$33</definedName>
    <definedName name="spo"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ss" localSheetId="5" hidden="1">{#N/A,#N/A,FALSE,"masez (10)";#N/A,#N/A,FALSE,"masez (7)";#N/A,#N/A,FALSE,"masez (6)";#N/A,#N/A,FALSE,"masez (5)";#N/A,#N/A,FALSE,"masez (4)";#N/A,#N/A,FALSE,"masez (3)";#N/A,#N/A,FALSE,"masez (2)";#N/A,#N/A,FALSE,"GME";#N/A,#N/A,FALSE,"masez"}</definedName>
    <definedName name="ss" localSheetId="0" hidden="1">{#N/A,#N/A,FALSE,"masez (10)";#N/A,#N/A,FALSE,"masez (7)";#N/A,#N/A,FALSE,"masez (6)";#N/A,#N/A,FALSE,"masez (5)";#N/A,#N/A,FALSE,"masez (4)";#N/A,#N/A,FALSE,"masez (3)";#N/A,#N/A,FALSE,"masez (2)";#N/A,#N/A,FALSE,"GME";#N/A,#N/A,FALSE,"masez"}</definedName>
    <definedName name="ss" hidden="1">{#N/A,#N/A,FALSE,"masez (10)";#N/A,#N/A,FALSE,"masez (7)";#N/A,#N/A,FALSE,"masez (6)";#N/A,#N/A,FALSE,"masez (5)";#N/A,#N/A,FALSE,"masez (4)";#N/A,#N/A,FALSE,"masez (3)";#N/A,#N/A,FALSE,"masez (2)";#N/A,#N/A,FALSE,"GME";#N/A,#N/A,FALSE,"masez"}</definedName>
    <definedName name="ssdddd" hidden="1">{#N/A,#N/A,FALSE,"Total_OC015";#N/A,#N/A,FALSE,"ADMIN";#N/A,#N/A,FALSE,"PROCES";#N/A,#N/A,FALSE,"mecan";#N/A,#N/A,FALSE,"civil";#N/A,#N/A,FALSE,"CAÑER";#N/A,#N/A,FALSE,"ELEC";#N/A,#N/A,FALSE,"INSTR"}</definedName>
    <definedName name="ssddf" hidden="1">{#N/A,#N/A,TRUE,"INGENIERIA";#N/A,#N/A,TRUE,"COMPRAS";#N/A,#N/A,TRUE,"DIRECCION";#N/A,#N/A,TRUE,"RESUMEN"}</definedName>
    <definedName name="sss" localSheetId="5" hidden="1">{#N/A,#N/A,FALSE,"masez (10)";#N/A,#N/A,FALSE,"masez (7)";#N/A,#N/A,FALSE,"masez (6)";#N/A,#N/A,FALSE,"masez (5)";#N/A,#N/A,FALSE,"masez (4)";#N/A,#N/A,FALSE,"masez (3)";#N/A,#N/A,FALSE,"masez (2)";#N/A,#N/A,FALSE,"GME";#N/A,#N/A,FALSE,"masez"}</definedName>
    <definedName name="sss" localSheetId="0" hidden="1">{#N/A,#N/A,FALSE,"Graficos"}</definedName>
    <definedName name="sss" hidden="1">{#N/A,#N/A,FALSE,"Graficos"}</definedName>
    <definedName name="SSSDDSDSDS" localSheetId="5" hidden="1">{#N/A,#N/A,FALSE,"Total_OC015";#N/A,#N/A,FALSE,"ADMIN";#N/A,#N/A,FALSE,"PROCES";#N/A,#N/A,FALSE,"mecan";#N/A,#N/A,FALSE,"civil";#N/A,#N/A,FALSE,"CAÑER";#N/A,#N/A,FALSE,"ELEC";#N/A,#N/A,FALSE,"INSTR"}</definedName>
    <definedName name="SSSDDSDSDS" localSheetId="0" hidden="1">{#N/A,#N/A,FALSE,"Total_OC015";#N/A,#N/A,FALSE,"ADMIN";#N/A,#N/A,FALSE,"PROCES";#N/A,#N/A,FALSE,"mecan";#N/A,#N/A,FALSE,"civil";#N/A,#N/A,FALSE,"CAÑER";#N/A,#N/A,FALSE,"ELEC";#N/A,#N/A,FALSE,"INSTR"}</definedName>
    <definedName name="SSSDDSDSDS" hidden="1">{#N/A,#N/A,FALSE,"Total_OC015";#N/A,#N/A,FALSE,"ADMIN";#N/A,#N/A,FALSE,"PROCES";#N/A,#N/A,FALSE,"mecan";#N/A,#N/A,FALSE,"civil";#N/A,#N/A,FALSE,"CAÑER";#N/A,#N/A,FALSE,"ELEC";#N/A,#N/A,FALSE,"INSTR"}</definedName>
    <definedName name="ssss" localSheetId="5" hidden="1">'[4]GRAFICO A'!#REF!</definedName>
    <definedName name="ssss" localSheetId="0" hidden="1">{#N/A,#N/A,FALSE,"IC_Global";#N/A,#N/A,FALSE,"IC_Global (98-f)";#N/A,#N/A,FALSE,"Inc";#N/A,#N/A,FALSE,"CAMBIOS (2)";#N/A,#N/A,FALSE,"EXPL Inc.";#N/A,#N/A,FALSE,"HITOS98";#N/A,#N/A,FALSE,"CURVA ""S"" GLOBAL ";#N/A,#N/A,FALSE,"CURVA ""S"" 1998 "}</definedName>
    <definedName name="ssss" hidden="1">{#N/A,#N/A,FALSE,"IC_Global";#N/A,#N/A,FALSE,"IC_Global (98-f)";#N/A,#N/A,FALSE,"Inc";#N/A,#N/A,FALSE,"CAMBIOS (2)";#N/A,#N/A,FALSE,"EXPL Inc.";#N/A,#N/A,FALSE,"HITOS98";#N/A,#N/A,FALSE,"CURVA ""S"" GLOBAL ";#N/A,#N/A,FALSE,"CURVA ""S"" 1998 "}</definedName>
    <definedName name="sssss" localSheetId="5" hidden="1">{#N/A,#N/A,FALSE,"masez (10)";#N/A,#N/A,FALSE,"masez (7)";#N/A,#N/A,FALSE,"masez (6)";#N/A,#N/A,FALSE,"masez (5)";#N/A,#N/A,FALSE,"masez (4)";#N/A,#N/A,FALSE,"masez (3)";#N/A,#N/A,FALSE,"masez (2)";#N/A,#N/A,FALSE,"GME";#N/A,#N/A,FALSE,"masez"}</definedName>
    <definedName name="sssss" localSheetId="0" hidden="1">{#N/A,#N/A,FALSE,"masez (10)";#N/A,#N/A,FALSE,"masez (7)";#N/A,#N/A,FALSE,"masez (6)";#N/A,#N/A,FALSE,"masez (5)";#N/A,#N/A,FALSE,"masez (4)";#N/A,#N/A,FALSE,"masez (3)";#N/A,#N/A,FALSE,"masez (2)";#N/A,#N/A,FALSE,"GME";#N/A,#N/A,FALSE,"masez"}</definedName>
    <definedName name="sssss" hidden="1">{#N/A,#N/A,FALSE,"masez (10)";#N/A,#N/A,FALSE,"masez (7)";#N/A,#N/A,FALSE,"masez (6)";#N/A,#N/A,FALSE,"masez (5)";#N/A,#N/A,FALSE,"masez (4)";#N/A,#N/A,FALSE,"masez (3)";#N/A,#N/A,FALSE,"masez (2)";#N/A,#N/A,FALSE,"GME";#N/A,#N/A,FALSE,"masez"}</definedName>
    <definedName name="ssssss" hidden="1">{#N/A,#N/A,FALSE,"masez (10)";#N/A,#N/A,FALSE,"masez (7)";#N/A,#N/A,FALSE,"masez (6)";#N/A,#N/A,FALSE,"masez (5)";#N/A,#N/A,FALSE,"masez (4)";#N/A,#N/A,FALSE,"masez (3)";#N/A,#N/A,FALSE,"masez (2)";#N/A,#N/A,FALSE,"GME";#N/A,#N/A,FALSE,"masez"}</definedName>
    <definedName name="st" hidden="1">{"IS",#N/A,FALSE,"IS";"RPTIS",#N/A,FALSE,"RPTIS";"STATS",#N/A,FALSE,"STATS";"BS",#N/A,FALSE,"BS"}</definedName>
    <definedName name="str" hidden="1">{"summary1",#N/A,TRUE,"Comps";"summary2",#N/A,TRUE,"Comps";"summary3",#N/A,TRUE,"Comps"}</definedName>
    <definedName name="Stub" hidden="1">[37]MAIN!$I$11</definedName>
    <definedName name="su"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sumisn" localSheetId="0" hidden="1">{"DETALLE_1996",#N/A,FALSE,"flujo";"DETALLE_1997",#N/A,FALSE,"flujo";"GASTOS_INCURRIDOS_1996",#N/A,FALSE,"flujo";"GASTOS_PROGRAMADOS_PARA_1997",#N/A,FALSE,"flujo";#N/A,#N/A,FALSE,"comparat";#N/A,#N/A,FALSE,"costos";#N/A,#N/A,FALSE,"proyctrol"}</definedName>
    <definedName name="sumisn" hidden="1">{"DETALLE_1996",#N/A,FALSE,"flujo";"DETALLE_1997",#N/A,FALSE,"flujo";"GASTOS_INCURRIDOS_1996",#N/A,FALSE,"flujo";"GASTOS_PROGRAMADOS_PARA_1997",#N/A,FALSE,"flujo";#N/A,#N/A,FALSE,"comparat";#N/A,#N/A,FALSE,"costos";#N/A,#N/A,FALSE,"proyctrol"}</definedName>
    <definedName name="sw" hidden="1">{"test2",#N/A,TRUE,"Prices"}</definedName>
    <definedName name="sy" hidden="1">{TRUE,TRUE,-1.25,-15.5,604.5,369,FALSE,FALSE,TRUE,TRUE,0,1,83,1,38,4,5,4,TRUE,TRUE,3,TRUE,1,TRUE,75,"Swvu.inputs._.raw._.data.","ACwvu.inputs._.raw._.data.",#N/A,FALSE,FALSE,0.5,0.5,0.5,0.5,2,"&amp;F","&amp;A&amp;RPage &amp;P",FALSE,FALSE,FALSE,FALSE,1,60,#N/A,#N/A,"=R1C61:R53C89","=C1:C5",#N/A,#N/A,FALSE,FALSE,FALSE,1,600,600,FALSE,FALSE,TRUE,TRUE,TRUE}</definedName>
    <definedName name="t" hidden="1">{#N/A,#N/A,TRUE,"INGENIERIA";#N/A,#N/A,TRUE,"COMPRAS";#N/A,#N/A,TRUE,"DIRECCION";#N/A,#N/A,TRUE,"RESUMEN"}</definedName>
    <definedName name="Tabla_dos" hidden="1">{#N/A,#N/A,FALSE,"Total_OC015";#N/A,#N/A,FALSE,"ADMIN";#N/A,#N/A,FALSE,"PROCES";#N/A,#N/A,FALSE,"mecan";#N/A,#N/A,FALSE,"civil";#N/A,#N/A,FALSE,"CAÑER";#N/A,#N/A,FALSE,"ELEC";#N/A,#N/A,FALSE,"INSTR"}</definedName>
    <definedName name="Tableros" hidden="1">{#N/A,#N/A,TRUE,"1842CWN0"}</definedName>
    <definedName name="TEC"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TEC"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TEC"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testito"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testito"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testito"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thvf" hidden="1">{#N/A,#N/A,TRUE,"1842CWN0"}</definedName>
    <definedName name="tipo">#REF!</definedName>
    <definedName name="TIPOS">#REF!</definedName>
    <definedName name="_xlnm.Print_Titles" localSheetId="3">'DATABASE AND CURVES'!$1:$4</definedName>
    <definedName name="Títulos_a_imprimir_IM">#REF!</definedName>
    <definedName name="Toquepala" localSheetId="5" hidden="1">{#N/A,#N/A,FALSE,"Matrix";#N/A,#N/A,FALSE,"Executive";#N/A,#N/A,FALSE,"Summary"}</definedName>
    <definedName name="Toquepala" localSheetId="0" hidden="1">{#N/A,#N/A,FALSE,"Matrix";#N/A,#N/A,FALSE,"Executive";#N/A,#N/A,FALSE,"Summary"}</definedName>
    <definedName name="Toquepala" hidden="1">{#N/A,#N/A,FALSE,"Matrix";#N/A,#N/A,FALSE,"Executive";#N/A,#N/A,FALSE,"Summary"}</definedName>
    <definedName name="TOTAL_IN" hidden="1">{"Informes",#N/A,FALSE,"CA";"Informes",#N/A,FALSE,"CN";"Informes",#N/A,FALSE,"INVERSIONES";"Informes",#N/A,FALSE,"CN Oficial";"Informes",#N/A,FALSE,"CA Oficial";"Informes",#N/A,FALSE,"Res Datos Areas"}</definedName>
    <definedName name="TOTAL_INFORMES" hidden="1">{"Informes",#N/A,FALSE,"CA";"Informes",#N/A,FALSE,"CN";"Informes",#N/A,FALSE,"INVERSIONES";"Informes",#N/A,FALSE,"CN Oficial";"Informes",#N/A,FALSE,"CA Oficial";"Informes",#N/A,FALSE,"Res Datos Areas"}</definedName>
    <definedName name="tr" localSheetId="0" hidden="1">{"DETALLE_1996",#N/A,FALSE,"flujo";"DETALLE_1997",#N/A,FALSE,"flujo";"GASTOS_INCURRIDOS_1996",#N/A,FALSE,"flujo";"GASTOS_PROGRAMADOS_PARA_1997",#N/A,FALSE,"flujo";#N/A,#N/A,FALSE,"comparat";#N/A,#N/A,FALSE,"costos";#N/A,#N/A,FALSE,"proyctrol"}</definedName>
    <definedName name="tr" hidden="1">{"DETALLE_1996",#N/A,FALSE,"flujo";"DETALLE_1997",#N/A,FALSE,"flujo";"GASTOS_INCURRIDOS_1996",#N/A,FALSE,"flujo";"GASTOS_PROGRAMADOS_PARA_1997",#N/A,FALSE,"flujo";#N/A,#N/A,FALSE,"comparat";#N/A,#N/A,FALSE,"costos";#N/A,#N/A,FALSE,"proyctrol"}</definedName>
    <definedName name="trj" localSheetId="5" hidden="1">{"DETALLE_1996",#N/A,FALSE,"flujo";"DETALLE_1997",#N/A,FALSE,"flujo";"GASTOS_INCURRIDOS_1996",#N/A,FALSE,"flujo";"GASTOS_PROGRAMADOS_PARA_1997",#N/A,FALSE,"flujo";#N/A,#N/A,FALSE,"comparat";#N/A,#N/A,FALSE,"costos";#N/A,#N/A,FALSE,"proyctrol"}</definedName>
    <definedName name="trj" localSheetId="0" hidden="1">{"DETALLE_1996",#N/A,FALSE,"flujo";"DETALLE_1997",#N/A,FALSE,"flujo";"GASTOS_INCURRIDOS_1996",#N/A,FALSE,"flujo";"GASTOS_PROGRAMADOS_PARA_1997",#N/A,FALSE,"flujo";#N/A,#N/A,FALSE,"comparat";#N/A,#N/A,FALSE,"costos";#N/A,#N/A,FALSE,"proyctrol"}</definedName>
    <definedName name="trj" hidden="1">{"DETALLE_1996",#N/A,FALSE,"flujo";"DETALLE_1997",#N/A,FALSE,"flujo";"GASTOS_INCURRIDOS_1996",#N/A,FALSE,"flujo";"GASTOS_PROGRAMADOS_PARA_1997",#N/A,FALSE,"flujo";#N/A,#N/A,FALSE,"comparat";#N/A,#N/A,FALSE,"costos";#N/A,#N/A,FALSE,"proyctrol"}</definedName>
    <definedName name="TRYRT" hidden="1">{#N/A,#N/A,TRUE,"1842CWN0"}</definedName>
    <definedName name="tt" hidden="1">{#N/A,#N/A,FALSE,"Total_OC015";#N/A,#N/A,FALSE,"ADMIN";#N/A,#N/A,FALSE,"PROCES";#N/A,#N/A,FALSE,"mecan";#N/A,#N/A,FALSE,"civil";#N/A,#N/A,FALSE,"CAÑER";#N/A,#N/A,FALSE,"ELEC";#N/A,#N/A,FALSE,"INSTR"}</definedName>
    <definedName name="ttt" localSheetId="5"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ttt"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ttt"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tuut" localSheetId="5" hidden="1">{#N/A,#N/A,FALSE,"masez (10)";#N/A,#N/A,FALSE,"masez (7)";#N/A,#N/A,FALSE,"masez (6)";#N/A,#N/A,FALSE,"masez (5)";#N/A,#N/A,FALSE,"masez (4)";#N/A,#N/A,FALSE,"masez (3)";#N/A,#N/A,FALSE,"masez (2)";#N/A,#N/A,FALSE,"GME";#N/A,#N/A,FALSE,"masez"}</definedName>
    <definedName name="tuut" localSheetId="0" hidden="1">{#N/A,#N/A,FALSE,"masez (10)";#N/A,#N/A,FALSE,"masez (7)";#N/A,#N/A,FALSE,"masez (6)";#N/A,#N/A,FALSE,"masez (5)";#N/A,#N/A,FALSE,"masez (4)";#N/A,#N/A,FALSE,"masez (3)";#N/A,#N/A,FALSE,"masez (2)";#N/A,#N/A,FALSE,"GME";#N/A,#N/A,FALSE,"masez"}</definedName>
    <definedName name="tuut" hidden="1">{#N/A,#N/A,FALSE,"masez (10)";#N/A,#N/A,FALSE,"masez (7)";#N/A,#N/A,FALSE,"masez (6)";#N/A,#N/A,FALSE,"masez (5)";#N/A,#N/A,FALSE,"masez (4)";#N/A,#N/A,FALSE,"masez (3)";#N/A,#N/A,FALSE,"masez (2)";#N/A,#N/A,FALSE,"GME";#N/A,#N/A,FALSE,"masez"}</definedName>
    <definedName name="tynbdf" hidden="1">{#N/A,#N/A,TRUE,"1842CWN0"}</definedName>
    <definedName name="tyuitryj"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u" localSheetId="5" hidden="1">{"CI+GG(BASE)",#N/A,FALSE,"CI+GG(BASE)";"GG",#N/A,FALSE,"CI+GG(BASE)";"CI",#N/A,FALSE,"CI+GG(BASE)"}</definedName>
    <definedName name="u" localSheetId="0" hidden="1">{"CI+GG(BASE)",#N/A,FALSE,"CI+GG(BASE)";"GG",#N/A,FALSE,"CI+GG(BASE)";"CI",#N/A,FALSE,"CI+GG(BASE)"}</definedName>
    <definedName name="u" hidden="1">{"CI+GG(BASE)",#N/A,FALSE,"CI+GG(BASE)";"GG",#N/A,FALSE,"CI+GG(BASE)";"CI",#N/A,FALSE,"CI+GG(BASE)"}</definedName>
    <definedName name="ua" localSheetId="5" hidden="1">{"CI+GG(BASE)",#N/A,FALSE,"CI+GG(BASE)";"GG",#N/A,FALSE,"CI+GG(BASE)";"CI",#N/A,FALSE,"CI+GG(BASE)"}</definedName>
    <definedName name="ua" localSheetId="0" hidden="1">{"CI+GG(BASE)",#N/A,FALSE,"CI+GG(BASE)";"GG",#N/A,FALSE,"CI+GG(BASE)";"CI",#N/A,FALSE,"CI+GG(BASE)"}</definedName>
    <definedName name="ua" hidden="1">{"CI+GG(BASE)",#N/A,FALSE,"CI+GG(BASE)";"GG",#N/A,FALSE,"CI+GG(BASE)";"CI",#N/A,FALSE,"CI+GG(BASE)"}</definedName>
    <definedName name="uhmas" hidden="1">{#N/A,#N/A,TRUE,"1842CWN0"}</definedName>
    <definedName name="ui" localSheetId="5" hidden="1">{"DETALLE_1996",#N/A,FALSE,"flujo";"DETALLE_1997",#N/A,FALSE,"flujo";"GASTOS_INCURRIDOS_1996",#N/A,FALSE,"flujo";"GASTOS_PROGRAMADOS_PARA_1997",#N/A,FALSE,"flujo";#N/A,#N/A,FALSE,"comparat";#N/A,#N/A,FALSE,"costos";#N/A,#N/A,FALSE,"proyctrol"}</definedName>
    <definedName name="ui" localSheetId="0" hidden="1">{"DETALLE_1996",#N/A,FALSE,"flujo";"DETALLE_1997",#N/A,FALSE,"flujo";"GASTOS_INCURRIDOS_1996",#N/A,FALSE,"flujo";"GASTOS_PROGRAMADOS_PARA_1997",#N/A,FALSE,"flujo";#N/A,#N/A,FALSE,"comparat";#N/A,#N/A,FALSE,"costos";#N/A,#N/A,FALSE,"proyctrol"}</definedName>
    <definedName name="ui" hidden="1">{"DETALLE_1996",#N/A,FALSE,"flujo";"DETALLE_1997",#N/A,FALSE,"flujo";"GASTOS_INCURRIDOS_1996",#N/A,FALSE,"flujo";"GASTOS_PROGRAMADOS_PARA_1997",#N/A,FALSE,"flujo";#N/A,#N/A,FALSE,"comparat";#N/A,#N/A,FALSE,"costos";#N/A,#N/A,FALSE,"proyctrol"}</definedName>
    <definedName name="uil" localSheetId="5" hidden="1">{"DETALLE_1996",#N/A,FALSE,"flujo";"DETALLE_1997",#N/A,FALSE,"flujo";"GASTOS_INCURRIDOS_1996",#N/A,FALSE,"flujo";"GASTOS_PROGRAMADOS_PARA_1997",#N/A,FALSE,"flujo";#N/A,#N/A,FALSE,"comparat";#N/A,#N/A,FALSE,"costos";#N/A,#N/A,FALSE,"proyctrol"}</definedName>
    <definedName name="uil" localSheetId="0" hidden="1">{"DETALLE_1996",#N/A,FALSE,"flujo";"DETALLE_1997",#N/A,FALSE,"flujo";"GASTOS_INCURRIDOS_1996",#N/A,FALSE,"flujo";"GASTOS_PROGRAMADOS_PARA_1997",#N/A,FALSE,"flujo";#N/A,#N/A,FALSE,"comparat";#N/A,#N/A,FALSE,"costos";#N/A,#N/A,FALSE,"proyctrol"}</definedName>
    <definedName name="uil" hidden="1">{"DETALLE_1996",#N/A,FALSE,"flujo";"DETALLE_1997",#N/A,FALSE,"flujo";"GASTOS_INCURRIDOS_1996",#N/A,FALSE,"flujo";"GASTOS_PROGRAMADOS_PARA_1997",#N/A,FALSE,"flujo";#N/A,#N/A,FALSE,"comparat";#N/A,#N/A,FALSE,"costos";#N/A,#N/A,FALSE,"proyctrol"}</definedName>
    <definedName name="uiuiuu" localSheetId="5" hidden="1">{#N/A,#N/A,FALSE,"Total_OC015";#N/A,#N/A,FALSE,"ADMIN";#N/A,#N/A,FALSE,"PROCES";#N/A,#N/A,FALSE,"mecan";#N/A,#N/A,FALSE,"civil";#N/A,#N/A,FALSE,"CAÑER";#N/A,#N/A,FALSE,"ELEC";#N/A,#N/A,FALSE,"INSTR"}</definedName>
    <definedName name="uiuiuu" localSheetId="0" hidden="1">{#N/A,#N/A,FALSE,"Total_OC015";#N/A,#N/A,FALSE,"ADMIN";#N/A,#N/A,FALSE,"PROCES";#N/A,#N/A,FALSE,"mecan";#N/A,#N/A,FALSE,"civil";#N/A,#N/A,FALSE,"CAÑER";#N/A,#N/A,FALSE,"ELEC";#N/A,#N/A,FALSE,"INSTR"}</definedName>
    <definedName name="uiuiuu" hidden="1">{#N/A,#N/A,FALSE,"Total_OC015";#N/A,#N/A,FALSE,"ADMIN";#N/A,#N/A,FALSE,"PROCES";#N/A,#N/A,FALSE,"mecan";#N/A,#N/A,FALSE,"civil";#N/A,#N/A,FALSE,"CAÑER";#N/A,#N/A,FALSE,"ELEC";#N/A,#N/A,FALSE,"INSTR"}</definedName>
    <definedName name="ujd" hidden="1">{#N/A,#N/A,TRUE,"1842CWN0"}</definedName>
    <definedName name="UNI_AA_VERSION" hidden="1">150.1</definedName>
    <definedName name="UNI_FILT_END" hidden="1">8</definedName>
    <definedName name="UNI_FILT_OFFSPEC" hidden="1">2</definedName>
    <definedName name="UNI_FILT_ONSPEC" hidden="1">1</definedName>
    <definedName name="UNI_FILT_START" hidden="1">4</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ND" hidden="1">16384</definedName>
    <definedName name="UNI_RET_EQUIP" hidden="1">32768</definedName>
    <definedName name="UNI_RET_EVENT" hidden="1">4096</definedName>
    <definedName name="UNI_RET_OFFSPEC" hidden="1">512</definedName>
    <definedName name="UNI_RET_ONSPEC" hidden="1">256</definedName>
    <definedName name="UNI_RET_PROP" hidden="1">131072</definedName>
    <definedName name="UNI_RET_PROPDESC" hidden="1">262144</definedName>
    <definedName name="UNI_RET_SMPLPNT" hidden="1">65536</definedName>
    <definedName name="UNI_RET_SPECMAX" hidden="1">2048</definedName>
    <definedName name="UNI_RET_SPECMIN" hidden="1">1024</definedName>
    <definedName name="UNI_RET_START" hidden="1">8192</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DAD">#REF!</definedName>
    <definedName name="UNIDADYPF">#REF!</definedName>
    <definedName name="UNIFORMANCES1R4C3" hidden="1">[44]Sheet2!$C$4:$G$51</definedName>
    <definedName name="UNIFORMANCES1R8C2" hidden="1">[45]Sheet1!$B$8:$D$18</definedName>
    <definedName name="UNIFORMANCES1R8C9" hidden="1">[45]Sheet1!$I$8:$K$18</definedName>
    <definedName name="UNIFORMANCES2R8C1" hidden="1">'[46]tolva hora'!$A$8:$E$41</definedName>
    <definedName name="UNIFORMANCES3R20C8" hidden="1">[46]variables!$H$20:$H$23</definedName>
    <definedName name="UNITTON" localSheetId="5" hidden="1">{#N/A,#N/A,FALSE,"Costos_Elem_Hid";#N/A,#N/A,FALSE,"Costos_Elem_Hid";#N/A,#N/A,FALSE,"Costos_Elem_Hid"}</definedName>
    <definedName name="UNITTON" localSheetId="0" hidden="1">{#N/A,#N/A,FALSE,"Costos_Elem_Hid";#N/A,#N/A,FALSE,"Costos_Elem_Hid";#N/A,#N/A,FALSE,"Costos_Elem_Hid"}</definedName>
    <definedName name="UNITTON" hidden="1">{#N/A,#N/A,FALSE,"Costos_Elem_Hid";#N/A,#N/A,FALSE,"Costos_Elem_Hid";#N/A,#N/A,FALSE,"Costos_Elem_Hid"}</definedName>
    <definedName name="ursula" hidden="1">{"Side 1",#N/A,FALSE,"Hovedark";"Side 2",#N/A,FALSE,"Hovedark";"Cash Flow",#N/A,FALSE,"Hovedark";"Bagside DK",#N/A,FALSE,"Bagside";"Bidrag",#N/A,FALSE,"Bidrag";"Valuation",#N/A,FALSE,"Valuation";"Privatforbrug",#N/A,FALSE,"Macro";"Penetreing",#N/A,FALSE,"Oms. forv.";"Prod_Markeder",#N/A,FALSE,"Oms. forv.";"penetreing",#N/A,FALSE,"Penetrering"}</definedName>
    <definedName name="us">#REF!</definedName>
    <definedName name="uu" localSheetId="5" hidden="1">{#N/A,#N/A,FALSE,"Total_OC015";#N/A,#N/A,FALSE,"ADMIN";#N/A,#N/A,FALSE,"PROCES";#N/A,#N/A,FALSE,"mecan";#N/A,#N/A,FALSE,"civil";#N/A,#N/A,FALSE,"CAÑER";#N/A,#N/A,FALSE,"ELEC";#N/A,#N/A,FALSE,"INSTR"}</definedName>
    <definedName name="uu" localSheetId="0" hidden="1">{#N/A,#N/A,FALSE,"Total_OC015";#N/A,#N/A,FALSE,"ADMIN";#N/A,#N/A,FALSE,"PROCES";#N/A,#N/A,FALSE,"mecan";#N/A,#N/A,FALSE,"civil";#N/A,#N/A,FALSE,"CAÑER";#N/A,#N/A,FALSE,"ELEC";#N/A,#N/A,FALSE,"INSTR"}</definedName>
    <definedName name="uu" hidden="1">{#N/A,#N/A,FALSE,"Total_OC015";#N/A,#N/A,FALSE,"ADMIN";#N/A,#N/A,FALSE,"PROCES";#N/A,#N/A,FALSE,"mecan";#N/A,#N/A,FALSE,"civil";#N/A,#N/A,FALSE,"CAÑER";#N/A,#N/A,FALSE,"ELEC";#N/A,#N/A,FALSE,"INSTR"}</definedName>
    <definedName name="UUUULIIOKJUOIU" hidden="1">'[7]Attach 4-18'!#REF!</definedName>
    <definedName name="v" localSheetId="5" hidden="1">{"DETALLE_1996",#N/A,FALSE,"flujo";"DETALLE_1997",#N/A,FALSE,"flujo";"GASTOS_INCURRIDOS_1996",#N/A,FALSE,"flujo";"GASTOS_PROGRAMADOS_PARA_1997",#N/A,FALSE,"flujo";#N/A,#N/A,FALSE,"comparat";#N/A,#N/A,FALSE,"costos";#N/A,#N/A,FALSE,"proyctrol"}</definedName>
    <definedName name="v" localSheetId="0" hidden="1">{"DETALLE_1996",#N/A,FALSE,"flujo";"DETALLE_1997",#N/A,FALSE,"flujo";"GASTOS_INCURRIDOS_1996",#N/A,FALSE,"flujo";"GASTOS_PROGRAMADOS_PARA_1997",#N/A,FALSE,"flujo";#N/A,#N/A,FALSE,"comparat";#N/A,#N/A,FALSE,"costos";#N/A,#N/A,FALSE,"proyctrol"}</definedName>
    <definedName name="v" hidden="1">{"DETALLE_1996",#N/A,FALSE,"flujo";"DETALLE_1997",#N/A,FALSE,"flujo";"GASTOS_INCURRIDOS_1996",#N/A,FALSE,"flujo";"GASTOS_PROGRAMADOS_PARA_1997",#N/A,FALSE,"flujo";#N/A,#N/A,FALSE,"comparat";#N/A,#N/A,FALSE,"costos";#N/A,#N/A,FALSE,"proyctrol"}</definedName>
    <definedName name="vadassd"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vadsa"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VAL_B" localSheetId="5" hidden="1">{#N/A,#N/A,FALSE,"masez (10)";#N/A,#N/A,FALSE,"masez (7)";#N/A,#N/A,FALSE,"masez (6)";#N/A,#N/A,FALSE,"masez (5)";#N/A,#N/A,FALSE,"masez (4)";#N/A,#N/A,FALSE,"masez (3)";#N/A,#N/A,FALSE,"masez (2)";#N/A,#N/A,FALSE,"GME";#N/A,#N/A,FALSE,"masez"}</definedName>
    <definedName name="VAL_B" localSheetId="0" hidden="1">{#N/A,#N/A,FALSE,"masez (10)";#N/A,#N/A,FALSE,"masez (7)";#N/A,#N/A,FALSE,"masez (6)";#N/A,#N/A,FALSE,"masez (5)";#N/A,#N/A,FALSE,"masez (4)";#N/A,#N/A,FALSE,"masez (3)";#N/A,#N/A,FALSE,"masez (2)";#N/A,#N/A,FALSE,"GME";#N/A,#N/A,FALSE,"masez"}</definedName>
    <definedName name="VAL_B" hidden="1">{#N/A,#N/A,FALSE,"masez (10)";#N/A,#N/A,FALSE,"masez (7)";#N/A,#N/A,FALSE,"masez (6)";#N/A,#N/A,FALSE,"masez (5)";#N/A,#N/A,FALSE,"masez (4)";#N/A,#N/A,FALSE,"masez (3)";#N/A,#N/A,FALSE,"masez (2)";#N/A,#N/A,FALSE,"GME";#N/A,#N/A,FALSE,"masez"}</definedName>
    <definedName name="vall" hidden="1">{"mgmt forecast",#N/A,FALSE,"Mgmt Forecast";"dcf table",#N/A,FALSE,"Mgmt Forecast";"sensitivity",#N/A,FALSE,"Mgmt Forecast";"table inputs",#N/A,FALSE,"Mgmt Forecast";"calculations",#N/A,FALSE,"Mgmt Forecast"}</definedName>
    <definedName name="vasad" hidden="1">{"desarrollo",#N/A,FALSE,"Cámara Camión";"resumen",#N/A,FALSE,"Cámara Camión";"eqprod",#N/A,FALSE,"Cámara Camión"}</definedName>
    <definedName name="vavaas" hidden="1">{#N/A,#N/A,FALSE,"Total_OC015";#N/A,#N/A,FALSE,"ADMIN";#N/A,#N/A,FALSE,"PROCES";#N/A,#N/A,FALSE,"mecan";#N/A,#N/A,FALSE,"civil";#N/A,#N/A,FALSE,"CAÑER";#N/A,#N/A,FALSE,"ELEC";#N/A,#N/A,FALSE,"INSTR"}</definedName>
    <definedName name="vbge" localSheetId="0" hidden="1">{"MO(BASE)",#N/A,FALSE,"MO(BASE)";"MO(BASE)1",#N/A,FALSE,"MO(BASE)";"MO(BASE)2",#N/A,FALSE,"MO(BASE)"}</definedName>
    <definedName name="vbge" hidden="1">{"MO(BASE)",#N/A,FALSE,"MO(BASE)";"MO(BASE)1",#N/A,FALSE,"MO(BASE)";"MO(BASE)2",#N/A,FALSE,"MO(BASE)"}</definedName>
    <definedName name="vbn" localSheetId="5" hidden="1">{"DETALLE_1996",#N/A,FALSE,"flujo";"DETALLE_1997",#N/A,FALSE,"flujo";"GASTOS_INCURRIDOS_1996",#N/A,FALSE,"flujo";"GASTOS_PROGRAMADOS_PARA_1997",#N/A,FALSE,"flujo";#N/A,#N/A,FALSE,"comparat";#N/A,#N/A,FALSE,"costos";#N/A,#N/A,FALSE,"proyctrol"}</definedName>
    <definedName name="vbn" localSheetId="0" hidden="1">{"DETALLE_1996",#N/A,FALSE,"flujo";"DETALLE_1997",#N/A,FALSE,"flujo";"GASTOS_INCURRIDOS_1996",#N/A,FALSE,"flujo";"GASTOS_PROGRAMADOS_PARA_1997",#N/A,FALSE,"flujo";#N/A,#N/A,FALSE,"comparat";#N/A,#N/A,FALSE,"costos";#N/A,#N/A,FALSE,"proyctrol"}</definedName>
    <definedName name="vbn" hidden="1">{"DETALLE_1996",#N/A,FALSE,"flujo";"DETALLE_1997",#N/A,FALSE,"flujo";"GASTOS_INCURRIDOS_1996",#N/A,FALSE,"flujo";"GASTOS_PROGRAMADOS_PARA_1997",#N/A,FALSE,"flujo";#N/A,#N/A,FALSE,"comparat";#N/A,#N/A,FALSE,"costos";#N/A,#N/A,FALSE,"proyctrol"}</definedName>
    <definedName name="vcx" localSheetId="5" hidden="1">{"DETALLE_1996",#N/A,FALSE,"flujo";"DETALLE_1997",#N/A,FALSE,"flujo";"GASTOS_INCURRIDOS_1996",#N/A,FALSE,"flujo";"GASTOS_PROGRAMADOS_PARA_1997",#N/A,FALSE,"flujo";#N/A,#N/A,FALSE,"comparat";#N/A,#N/A,FALSE,"costos";#N/A,#N/A,FALSE,"proyctrol"}</definedName>
    <definedName name="vcx" localSheetId="0" hidden="1">{"DETALLE_1996",#N/A,FALSE,"flujo";"DETALLE_1997",#N/A,FALSE,"flujo";"GASTOS_INCURRIDOS_1996",#N/A,FALSE,"flujo";"GASTOS_PROGRAMADOS_PARA_1997",#N/A,FALSE,"flujo";#N/A,#N/A,FALSE,"comparat";#N/A,#N/A,FALSE,"costos";#N/A,#N/A,FALSE,"proyctrol"}</definedName>
    <definedName name="vcx" hidden="1">{"DETALLE_1996",#N/A,FALSE,"flujo";"DETALLE_1997",#N/A,FALSE,"flujo";"GASTOS_INCURRIDOS_1996",#N/A,FALSE,"flujo";"GASTOS_PROGRAMADOS_PARA_1997",#N/A,FALSE,"flujo";#N/A,#N/A,FALSE,"comparat";#N/A,#N/A,FALSE,"costos";#N/A,#N/A,FALSE,"proyctrol"}</definedName>
    <definedName name="VCXNVJHKKLYJ" localSheetId="5" hidden="1">{#N/A,#N/A,FALSE,"masez (10)";#N/A,#N/A,FALSE,"masez (7)";#N/A,#N/A,FALSE,"masez (6)";#N/A,#N/A,FALSE,"masez (5)";#N/A,#N/A,FALSE,"masez (4)";#N/A,#N/A,FALSE,"masez (3)";#N/A,#N/A,FALSE,"masez (2)";#N/A,#N/A,FALSE,"GME";#N/A,#N/A,FALSE,"masez"}</definedName>
    <definedName name="VCXNVJHKKLYJ" localSheetId="0" hidden="1">{#N/A,#N/A,FALSE,"masez (10)";#N/A,#N/A,FALSE,"masez (7)";#N/A,#N/A,FALSE,"masez (6)";#N/A,#N/A,FALSE,"masez (5)";#N/A,#N/A,FALSE,"masez (4)";#N/A,#N/A,FALSE,"masez (3)";#N/A,#N/A,FALSE,"masez (2)";#N/A,#N/A,FALSE,"GME";#N/A,#N/A,FALSE,"masez"}</definedName>
    <definedName name="VCXNVJHKKLYJ" hidden="1">{#N/A,#N/A,FALSE,"masez (10)";#N/A,#N/A,FALSE,"masez (7)";#N/A,#N/A,FALSE,"masez (6)";#N/A,#N/A,FALSE,"masez (5)";#N/A,#N/A,FALSE,"masez (4)";#N/A,#N/A,FALSE,"masez (3)";#N/A,#N/A,FALSE,"masez (2)";#N/A,#N/A,FALSE,"GME";#N/A,#N/A,FALSE,"masez"}</definedName>
    <definedName name="vdk" hidden="1">{#N/A,#N/A,TRUE,"1842CWN0"}</definedName>
    <definedName name="vdret4" localSheetId="0" hidden="1">{"MO(BASE)",#N/A,FALSE,"MO(BASE)";"MO(BASE)1",#N/A,FALSE,"MO(BASE)";"MO(BASE)2",#N/A,FALSE,"MO(BASE)"}</definedName>
    <definedName name="vdret4" hidden="1">{"MO(BASE)",#N/A,FALSE,"MO(BASE)";"MO(BASE)1",#N/A,FALSE,"MO(BASE)";"MO(BASE)2",#N/A,FALSE,"MO(BASE)"}</definedName>
    <definedName name="vdvavadva" hidden="1">{"FlujoGastos",#N/A,FALSE,"Base";"FlujoGastos",#N/A,FALSE,"Buzón Tren";"FlujoGastos",#N/A,FALSE,"Buzón Camión";"FlujoGastos",#N/A,FALSE,"LHD Camión";"FlujoGastos",#N/A,FALSE,"Cámara Camión"}</definedName>
    <definedName name="vero"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verti" localSheetId="5" hidden="1">{"desarrollo",#N/A,FALSE,"Cámara Camión";"resumen",#N/A,FALSE,"Cámara Camión";"eqprod",#N/A,FALSE,"Cámara Camión"}</definedName>
    <definedName name="verti" localSheetId="0" hidden="1">{"desarrollo",#N/A,FALSE,"Cámara Camión";"resumen",#N/A,FALSE,"Cámara Camión";"eqprod",#N/A,FALSE,"Cámara Camión"}</definedName>
    <definedName name="verti" hidden="1">{"desarrollo",#N/A,FALSE,"Cámara Camión";"resumen",#N/A,FALSE,"Cámara Camión";"eqprod",#N/A,FALSE,"Cámara Camión"}</definedName>
    <definedName name="vertical" localSheetId="5" hidden="1">{"desarrollo",#N/A,FALSE,"LHD Camión";"eqdllo",#N/A,FALSE,"LHD Camión";"eqprod",#N/A,FALSE,"LHD Camión";"Resumen",#N/A,FALSE,"LHD Camión"}</definedName>
    <definedName name="vertical" localSheetId="0" hidden="1">{"desarrollo",#N/A,FALSE,"LHD Camión";"eqdllo",#N/A,FALSE,"LHD Camión";"eqprod",#N/A,FALSE,"LHD Camión";"Resumen",#N/A,FALSE,"LHD Camión"}</definedName>
    <definedName name="vertical" hidden="1">{"desarrollo",#N/A,FALSE,"LHD Camión";"eqdllo",#N/A,FALSE,"LHD Camión";"eqprod",#N/A,FALSE,"LHD Camión";"Resumen",#N/A,FALSE,"LHD Camión"}</definedName>
    <definedName name="vfd" localSheetId="5" hidden="1">{#N/A,#N/A,FALSE,"Total_OC015";#N/A,#N/A,FALSE,"ADMIN";#N/A,#N/A,FALSE,"PROCES";#N/A,#N/A,FALSE,"mecan";#N/A,#N/A,FALSE,"civil";#N/A,#N/A,FALSE,"CAÑER";#N/A,#N/A,FALSE,"ELEC";#N/A,#N/A,FALSE,"INSTR"}</definedName>
    <definedName name="vfd" localSheetId="0" hidden="1">{#N/A,#N/A,FALSE,"Total_OC015";#N/A,#N/A,FALSE,"ADMIN";#N/A,#N/A,FALSE,"PROCES";#N/A,#N/A,FALSE,"mecan";#N/A,#N/A,FALSE,"civil";#N/A,#N/A,FALSE,"CAÑER";#N/A,#N/A,FALSE,"ELEC";#N/A,#N/A,FALSE,"INSTR"}</definedName>
    <definedName name="vfd" hidden="1">{#N/A,#N/A,FALSE,"Total_OC015";#N/A,#N/A,FALSE,"ADMIN";#N/A,#N/A,FALSE,"PROCES";#N/A,#N/A,FALSE,"mecan";#N/A,#N/A,FALSE,"civil";#N/A,#N/A,FALSE,"CAÑER";#N/A,#N/A,FALSE,"ELEC";#N/A,#N/A,FALSE,"INSTR"}</definedName>
    <definedName name="vfdreds" localSheetId="0" hidden="1">{"MO(BASE)",#N/A,FALSE,"MO(BASE)";"MO(BASE)1",#N/A,FALSE,"MO(BASE)";"MO(BASE)2",#N/A,FALSE,"MO(BASE)"}</definedName>
    <definedName name="vfdreds" hidden="1">{"MO(BASE)",#N/A,FALSE,"MO(BASE)";"MO(BASE)1",#N/A,FALSE,"MO(BASE)";"MO(BASE)2",#N/A,FALSE,"MO(BASE)"}</definedName>
    <definedName name="vff" localSheetId="5" hidden="1">{#N/A,#N/A,FALSE,"minas";#N/A,#N/A,FALSE,"Total_OC015";#N/A,#N/A,FALSE,"ADMIN";#N/A,#N/A,FALSE,"PROCES";#N/A,#N/A,FALSE,"civil";#N/A,#N/A,FALSE,"CAÑER";#N/A,#N/A,FALSE,"ELEC";#N/A,#N/A,FALSE,"INSTR";#N/A,#N/A,FALSE,"PDS";#N/A,#N/A,FALSE,"mecan"}</definedName>
    <definedName name="vff" localSheetId="0" hidden="1">{#N/A,#N/A,FALSE,"minas";#N/A,#N/A,FALSE,"Total_OC015";#N/A,#N/A,FALSE,"ADMIN";#N/A,#N/A,FALSE,"PROCES";#N/A,#N/A,FALSE,"civil";#N/A,#N/A,FALSE,"CAÑER";#N/A,#N/A,FALSE,"ELEC";#N/A,#N/A,FALSE,"INSTR";#N/A,#N/A,FALSE,"PDS";#N/A,#N/A,FALSE,"mecan"}</definedName>
    <definedName name="vff" hidden="1">{#N/A,#N/A,FALSE,"minas";#N/A,#N/A,FALSE,"Total_OC015";#N/A,#N/A,FALSE,"ADMIN";#N/A,#N/A,FALSE,"PROCES";#N/A,#N/A,FALSE,"civil";#N/A,#N/A,FALSE,"CAÑER";#N/A,#N/A,FALSE,"ELEC";#N/A,#N/A,FALSE,"INSTR";#N/A,#N/A,FALSE,"PDS";#N/A,#N/A,FALSE,"mecan"}</definedName>
    <definedName name="vgbn" hidden="1">{#N/A,#N/A,TRUE,"INGENIERIA";#N/A,#N/A,TRUE,"COMPRAS";#N/A,#N/A,TRUE,"DIRECCION";#N/A,#N/A,TRUE,"RESUMEN"}</definedName>
    <definedName name="VI" hidden="1">{#N/A,#N/A,FALSE,"GERAL";#N/A,#N/A,FALSE,"012-96";#N/A,#N/A,FALSE,"018-96";#N/A,#N/A,FALSE,"027-96";#N/A,#N/A,FALSE,"059-96";#N/A,#N/A,FALSE,"076-96";#N/A,#N/A,FALSE,"019-97";#N/A,#N/A,FALSE,"021-97";#N/A,#N/A,FALSE,"022-97";#N/A,#N/A,FALSE,"028-97"}</definedName>
    <definedName name="viio" localSheetId="5" hidden="1">{#N/A,#N/A,FALSE,"masez (10)";#N/A,#N/A,FALSE,"masez (7)";#N/A,#N/A,FALSE,"masez (6)";#N/A,#N/A,FALSE,"masez (5)";#N/A,#N/A,FALSE,"masez (4)";#N/A,#N/A,FALSE,"masez (3)";#N/A,#N/A,FALSE,"masez (2)";#N/A,#N/A,FALSE,"GME";#N/A,#N/A,FALSE,"masez"}</definedName>
    <definedName name="viio" localSheetId="0" hidden="1">{#N/A,#N/A,FALSE,"masez (10)";#N/A,#N/A,FALSE,"masez (7)";#N/A,#N/A,FALSE,"masez (6)";#N/A,#N/A,FALSE,"masez (5)";#N/A,#N/A,FALSE,"masez (4)";#N/A,#N/A,FALSE,"masez (3)";#N/A,#N/A,FALSE,"masez (2)";#N/A,#N/A,FALSE,"GME";#N/A,#N/A,FALSE,"masez"}</definedName>
    <definedName name="viio" hidden="1">{#N/A,#N/A,FALSE,"masez (10)";#N/A,#N/A,FALSE,"masez (7)";#N/A,#N/A,FALSE,"masez (6)";#N/A,#N/A,FALSE,"masez (5)";#N/A,#N/A,FALSE,"masez (4)";#N/A,#N/A,FALSE,"masez (3)";#N/A,#N/A,FALSE,"masez (2)";#N/A,#N/A,FALSE,"GME";#N/A,#N/A,FALSE,"masez"}</definedName>
    <definedName name="viuda" hidden="1">'[36]LIMA-CANTA'!#REF!</definedName>
    <definedName name="vlfhrv" hidden="1">{#N/A,#N/A,TRUE,"INGENIERIA";#N/A,#N/A,TRUE,"COMPRAS";#N/A,#N/A,TRUE,"DIRECCION";#N/A,#N/A,TRUE,"RESUMEN"}</definedName>
    <definedName name="vsaddsdvsdsds" hidden="1">{#N/A,#N/A,FALSE,"minas";#N/A,#N/A,FALSE,"Total_OC015";#N/A,#N/A,FALSE,"ADMIN";#N/A,#N/A,FALSE,"PROCES";#N/A,#N/A,FALSE,"civil";#N/A,#N/A,FALSE,"CAÑER";#N/A,#N/A,FALSE,"ELEC";#N/A,#N/A,FALSE,"INSTR";#N/A,#N/A,FALSE,"PDS";#N/A,#N/A,FALSE,"mecan"}</definedName>
    <definedName name="vsadvsavsvaaavaavsdv" hidden="1">{"op4",#N/A,FALSE,"Servicios";"eqdllo",#N/A,FALSE,"Buzón Tren";"eqprod",#N/A,FALSE,"Buzón Tren";"desarrollo",#N/A,FALSE,"Buzón Tren";"resumen",#N/A,FALSE,"Buzón Tren";"op3",#N/A,FALSE,"Servicios";"eqdllo",#N/A,FALSE,"Buzón Camión";"eqprod",#N/A,FALSE,"Buzón Camión";"desarrollo",#N/A,FALSE,"Buzón Camión";"resumen",#N/A,FALSE,"Buzón Camión";"op2",#N/A,FALSE,"Servicios";"eqdllo",#N/A,FALSE,"LHD Camión";"eqprod",#N/A,FALSE,"LHD Camión";"desarrollo",#N/A,FALSE,"LHD Camión";"Resumen",#N/A,FALSE,"LHD Camión";"op1",#N/A,FALSE,"Servicios";"eqdllo",#N/A,FALSE,"Cámara Camión";"eqprod",#N/A,FALSE,"Cámara Camión";"desarrollo",#N/A,FALSE,"Cámara Camión";"resumen",#N/A,FALSE,"Cámara Camión";"op5",#N/A,FALSE,"Servicios";"eqdllo",#N/A,FALSE,"Base";"eqprod",#N/A,FALSE,"Base";"desarrollo",#N/A,FALSE,"Base";"resumen",#N/A,FALSE,"Base";"FlujoGastos",#N/A,FALSE,"Base";"FlujoGastos",#N/A,FALSE,"Buzón Tren";"FlujoGastos",#N/A,FALSE,"Buzón Camión";"FlujoGastos",#N/A,FALSE,"LHD Camión";"FlujoGastos",#N/A,FALSE,"Cámara Camión";"resumen",#N/A,FALSE,"Resumen"}</definedName>
    <definedName name="VV" localSheetId="5" hidden="1">{"Sin detalle",#N/A,FALSE,"Flujo (redondeado)";"Detallado",#N/A,FALSE,"Flujo (redondeado)"}</definedName>
    <definedName name="VV" localSheetId="0" hidden="1">{"Sin detalle",#N/A,FALSE,"Flujo (redondeado)";"Detallado",#N/A,FALSE,"Flujo (redondeado)"}</definedName>
    <definedName name="VV" hidden="1">{"Sin detalle",#N/A,FALSE,"Flujo (redondeado)";"Detallado",#N/A,FALSE,"Flujo (redondeado)"}</definedName>
    <definedName name="vvc" hidden="1">{"DETALLE_1996",#N/A,FALSE,"flujo";"DETALLE_1997",#N/A,FALSE,"flujo";"GASTOS_INCURRIDOS_1996",#N/A,FALSE,"flujo";"GASTOS_PROGRAMADOS_PARA_1997",#N/A,FALSE,"flujo";#N/A,#N/A,FALSE,"comparat";#N/A,#N/A,FALSE,"costos";#N/A,#N/A,FALSE,"proyctrol"}</definedName>
    <definedName name="VVGHJ" localSheetId="5" hidden="1">{#N/A,#N/A,FALSE,"Graficos"}</definedName>
    <definedName name="VVGHJ" localSheetId="0" hidden="1">{#N/A,#N/A,FALSE,"Graficos"}</definedName>
    <definedName name="VVGHJ" hidden="1">{#N/A,#N/A,FALSE,"Graficos"}</definedName>
    <definedName name="VVGVHJ" localSheetId="5" hidden="1">{#N/A,#N/A,FALSE,"Graficos"}</definedName>
    <definedName name="VVGVHJ" localSheetId="0" hidden="1">{#N/A,#N/A,FALSE,"Graficos"}</definedName>
    <definedName name="VVGVHJ" hidden="1">{#N/A,#N/A,FALSE,"Graficos"}</definedName>
    <definedName name="vvv" localSheetId="5"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vvv" localSheetId="0"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vvv"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w" localSheetId="5" hidden="1">{"DETALLE_1996",#N/A,FALSE,"flujo";"DETALLE_1997",#N/A,FALSE,"flujo";"GASTOS_INCURRIDOS_1996",#N/A,FALSE,"flujo";"GASTOS_PROGRAMADOS_PARA_1997",#N/A,FALSE,"flujo";#N/A,#N/A,FALSE,"comparat";#N/A,#N/A,FALSE,"costos";#N/A,#N/A,FALSE,"proyctrol"}</definedName>
    <definedName name="w" localSheetId="0" hidden="1">{"DETALLE_1996",#N/A,FALSE,"flujo";"DETALLE_1997",#N/A,FALSE,"flujo";"GASTOS_INCURRIDOS_1996",#N/A,FALSE,"flujo";"GASTOS_PROGRAMADOS_PARA_1997",#N/A,FALSE,"flujo";#N/A,#N/A,FALSE,"comparat";#N/A,#N/A,FALSE,"costos";#N/A,#N/A,FALSE,"proyctrol"}</definedName>
    <definedName name="w" hidden="1">{"DETALLE_1996",#N/A,FALSE,"flujo";"DETALLE_1997",#N/A,FALSE,"flujo";"GASTOS_INCURRIDOS_1996",#N/A,FALSE,"flujo";"GASTOS_PROGRAMADOS_PARA_1997",#N/A,FALSE,"flujo";#N/A,#N/A,FALSE,"comparat";#N/A,#N/A,FALSE,"costos";#N/A,#N/A,FALSE,"proyctrol"}</definedName>
    <definedName name="w3r" localSheetId="0" hidden="1">{#N/A,#N/A,FALSE,"PEND INC";#N/A,#N/A,FALSE,"PEND MINM"}</definedName>
    <definedName name="w3r" hidden="1">{#N/A,#N/A,FALSE,"PEND INC";#N/A,#N/A,FALSE,"PEND MINM"}</definedName>
    <definedName name="we" localSheetId="0" hidden="1">{"MO(BASE)",#N/A,FALSE,"MO(BASE)";"MO(BASE)1",#N/A,FALSE,"MO(BASE)";"MO(BASE)2",#N/A,FALSE,"MO(BASE)"}</definedName>
    <definedName name="we" hidden="1">{"MO(BASE)",#N/A,FALSE,"MO(BASE)";"MO(BASE)1",#N/A,FALSE,"MO(BASE)";"MO(BASE)2",#N/A,FALSE,"MO(BASE)"}</definedName>
    <definedName name="weee" localSheetId="5" hidden="1">{#N/A,#N/A,FALSE,"minas";#N/A,#N/A,FALSE,"Total_OC015";#N/A,#N/A,FALSE,"ADMIN";#N/A,#N/A,FALSE,"PROCES";#N/A,#N/A,FALSE,"civil";#N/A,#N/A,FALSE,"CAÑER";#N/A,#N/A,FALSE,"ELEC";#N/A,#N/A,FALSE,"INSTR";#N/A,#N/A,FALSE,"PDS";#N/A,#N/A,FALSE,"mecan"}</definedName>
    <definedName name="weee" localSheetId="0" hidden="1">{#N/A,#N/A,FALSE,"minas";#N/A,#N/A,FALSE,"Total_OC015";#N/A,#N/A,FALSE,"ADMIN";#N/A,#N/A,FALSE,"PROCES";#N/A,#N/A,FALSE,"civil";#N/A,#N/A,FALSE,"CAÑER";#N/A,#N/A,FALSE,"ELEC";#N/A,#N/A,FALSE,"INSTR";#N/A,#N/A,FALSE,"PDS";#N/A,#N/A,FALSE,"mecan"}</definedName>
    <definedName name="weee" hidden="1">{#N/A,#N/A,FALSE,"minas";#N/A,#N/A,FALSE,"Total_OC015";#N/A,#N/A,FALSE,"ADMIN";#N/A,#N/A,FALSE,"PROCES";#N/A,#N/A,FALSE,"civil";#N/A,#N/A,FALSE,"CAÑER";#N/A,#N/A,FALSE,"ELEC";#N/A,#N/A,FALSE,"INSTR";#N/A,#N/A,FALSE,"PDS";#N/A,#N/A,FALSE,"mecan"}</definedName>
    <definedName name="wef" localSheetId="5" hidden="1">{#N/A,#N/A,FALSE,"minas";#N/A,#N/A,FALSE,"Total_OC015";#N/A,#N/A,FALSE,"ADMIN";#N/A,#N/A,FALSE,"PROCES";#N/A,#N/A,FALSE,"civil";#N/A,#N/A,FALSE,"CAÑER";#N/A,#N/A,FALSE,"ELEC";#N/A,#N/A,FALSE,"INSTR";#N/A,#N/A,FALSE,"PDS";#N/A,#N/A,FALSE,"mecan"}</definedName>
    <definedName name="wef" localSheetId="0" hidden="1">{#N/A,#N/A,FALSE,"minas";#N/A,#N/A,FALSE,"Total_OC015";#N/A,#N/A,FALSE,"ADMIN";#N/A,#N/A,FALSE,"PROCES";#N/A,#N/A,FALSE,"civil";#N/A,#N/A,FALSE,"CAÑER";#N/A,#N/A,FALSE,"ELEC";#N/A,#N/A,FALSE,"INSTR";#N/A,#N/A,FALSE,"PDS";#N/A,#N/A,FALSE,"mecan"}</definedName>
    <definedName name="wef" hidden="1">{#N/A,#N/A,FALSE,"minas";#N/A,#N/A,FALSE,"Total_OC015";#N/A,#N/A,FALSE,"ADMIN";#N/A,#N/A,FALSE,"PROCES";#N/A,#N/A,FALSE,"civil";#N/A,#N/A,FALSE,"CAÑER";#N/A,#N/A,FALSE,"ELEC";#N/A,#N/A,FALSE,"INSTR";#N/A,#N/A,FALSE,"PDS";#N/A,#N/A,FALSE,"mecan"}</definedName>
    <definedName name="wefw" localSheetId="5" hidden="1">{#N/A,#N/A,FALSE,"Total_OC015";#N/A,#N/A,FALSE,"ADMIN";#N/A,#N/A,FALSE,"PROCES";#N/A,#N/A,FALSE,"mecan";#N/A,#N/A,FALSE,"civil";#N/A,#N/A,FALSE,"CAÑER";#N/A,#N/A,FALSE,"ELEC";#N/A,#N/A,FALSE,"INSTR"}</definedName>
    <definedName name="wefw" localSheetId="0" hidden="1">{#N/A,#N/A,FALSE,"Total_OC015";#N/A,#N/A,FALSE,"ADMIN";#N/A,#N/A,FALSE,"PROCES";#N/A,#N/A,FALSE,"mecan";#N/A,#N/A,FALSE,"civil";#N/A,#N/A,FALSE,"CAÑER";#N/A,#N/A,FALSE,"ELEC";#N/A,#N/A,FALSE,"INSTR"}</definedName>
    <definedName name="wefw" hidden="1">{#N/A,#N/A,FALSE,"Total_OC015";#N/A,#N/A,FALSE,"ADMIN";#N/A,#N/A,FALSE,"PROCES";#N/A,#N/A,FALSE,"mecan";#N/A,#N/A,FALSE,"civil";#N/A,#N/A,FALSE,"CAÑER";#N/A,#N/A,FALSE,"ELEC";#N/A,#N/A,FALSE,"INSTR"}</definedName>
    <definedName name="wefwe" localSheetId="5" hidden="1">{#N/A,#N/A,FALSE,"Total_OC015";#N/A,#N/A,FALSE,"ADMIN";#N/A,#N/A,FALSE,"PROCES";#N/A,#N/A,FALSE,"mecan";#N/A,#N/A,FALSE,"civil";#N/A,#N/A,FALSE,"CAÑER";#N/A,#N/A,FALSE,"ELEC";#N/A,#N/A,FALSE,"INSTR"}</definedName>
    <definedName name="wefwe" localSheetId="0" hidden="1">{#N/A,#N/A,FALSE,"Total_OC015";#N/A,#N/A,FALSE,"ADMIN";#N/A,#N/A,FALSE,"PROCES";#N/A,#N/A,FALSE,"mecan";#N/A,#N/A,FALSE,"civil";#N/A,#N/A,FALSE,"CAÑER";#N/A,#N/A,FALSE,"ELEC";#N/A,#N/A,FALSE,"INSTR"}</definedName>
    <definedName name="wefwe" hidden="1">{#N/A,#N/A,FALSE,"Total_OC015";#N/A,#N/A,FALSE,"ADMIN";#N/A,#N/A,FALSE,"PROCES";#N/A,#N/A,FALSE,"mecan";#N/A,#N/A,FALSE,"civil";#N/A,#N/A,FALSE,"CAÑER";#N/A,#N/A,FALSE,"ELEC";#N/A,#N/A,FALSE,"INSTR"}</definedName>
    <definedName name="wefwef" localSheetId="5" hidden="1">{#N/A,#N/A,TRUE,"Est. de Fact.";#N/A,#N/A,TRUE,"Capitulo 19";#N/A,#N/A,TRUE,"Proyecto P855"}</definedName>
    <definedName name="wefwef" localSheetId="0" hidden="1">{#N/A,#N/A,TRUE,"Est. de Fact.";#N/A,#N/A,TRUE,"Capitulo 19";#N/A,#N/A,TRUE,"Proyecto P855"}</definedName>
    <definedName name="wefwef" hidden="1">{#N/A,#N/A,TRUE,"Est. de Fact.";#N/A,#N/A,TRUE,"Capitulo 19";#N/A,#N/A,TRUE,"Proyecto P855"}</definedName>
    <definedName name="WERT" localSheetId="5" hidden="1">{#N/A,#N/A,FALSE,"masez (10)";#N/A,#N/A,FALSE,"masez (7)";#N/A,#N/A,FALSE,"masez (6)";#N/A,#N/A,FALSE,"masez (5)";#N/A,#N/A,FALSE,"masez (4)";#N/A,#N/A,FALSE,"masez (3)";#N/A,#N/A,FALSE,"masez (2)";#N/A,#N/A,FALSE,"GME";#N/A,#N/A,FALSE,"masez"}</definedName>
    <definedName name="WERT" localSheetId="0" hidden="1">{#N/A,#N/A,FALSE,"masez (10)";#N/A,#N/A,FALSE,"masez (7)";#N/A,#N/A,FALSE,"masez (6)";#N/A,#N/A,FALSE,"masez (5)";#N/A,#N/A,FALSE,"masez (4)";#N/A,#N/A,FALSE,"masez (3)";#N/A,#N/A,FALSE,"masez (2)";#N/A,#N/A,FALSE,"GME";#N/A,#N/A,FALSE,"masez"}</definedName>
    <definedName name="WERT" hidden="1">{#N/A,#N/A,FALSE,"masez (10)";#N/A,#N/A,FALSE,"masez (7)";#N/A,#N/A,FALSE,"masez (6)";#N/A,#N/A,FALSE,"masez (5)";#N/A,#N/A,FALSE,"masez (4)";#N/A,#N/A,FALSE,"masez (3)";#N/A,#N/A,FALSE,"masez (2)";#N/A,#N/A,FALSE,"GME";#N/A,#N/A,FALSE,"masez"}</definedName>
    <definedName name="wesd" localSheetId="0" hidden="1">{#N/A,#N/A,FALSE,"PEND INC";#N/A,#N/A,FALSE,"PEND MINM"}</definedName>
    <definedName name="wesd" hidden="1">{#N/A,#N/A,FALSE,"PEND INC";#N/A,#N/A,FALSE,"PEND MINM"}</definedName>
    <definedName name="wewwe" localSheetId="5" hidden="1">{#N/A,#N/A,FALSE,"minas";#N/A,#N/A,FALSE,"Total_OC015";#N/A,#N/A,FALSE,"ADMIN";#N/A,#N/A,FALSE,"PROCES";#N/A,#N/A,FALSE,"civil";#N/A,#N/A,FALSE,"CAÑER";#N/A,#N/A,FALSE,"ELEC";#N/A,#N/A,FALSE,"INSTR";#N/A,#N/A,FALSE,"PDS";#N/A,#N/A,FALSE,"mecan"}</definedName>
    <definedName name="wewwe" localSheetId="0" hidden="1">{#N/A,#N/A,FALSE,"minas";#N/A,#N/A,FALSE,"Total_OC015";#N/A,#N/A,FALSE,"ADMIN";#N/A,#N/A,FALSE,"PROCES";#N/A,#N/A,FALSE,"civil";#N/A,#N/A,FALSE,"CAÑER";#N/A,#N/A,FALSE,"ELEC";#N/A,#N/A,FALSE,"INSTR";#N/A,#N/A,FALSE,"PDS";#N/A,#N/A,FALSE,"mecan"}</definedName>
    <definedName name="wewwe" hidden="1">{#N/A,#N/A,FALSE,"minas";#N/A,#N/A,FALSE,"Total_OC015";#N/A,#N/A,FALSE,"ADMIN";#N/A,#N/A,FALSE,"PROCES";#N/A,#N/A,FALSE,"civil";#N/A,#N/A,FALSE,"CAÑER";#N/A,#N/A,FALSE,"ELEC";#N/A,#N/A,FALSE,"INSTR";#N/A,#N/A,FALSE,"PDS";#N/A,#N/A,FALSE,"mecan"}</definedName>
    <definedName name="wq" localSheetId="5" hidden="1">{"Sin detalle",#N/A,FALSE,"Flujo (redondeado)";"Detallado",#N/A,FALSE,"Flujo (redondeado)"}</definedName>
    <definedName name="wq" localSheetId="0" hidden="1">{"Sin detalle",#N/A,FALSE,"Flujo (redondeado)";"Detallado",#N/A,FALSE,"Flujo (redondeado)"}</definedName>
    <definedName name="wq" hidden="1">{"Sin detalle",#N/A,FALSE,"Flujo (redondeado)";"Detallado",#N/A,FALSE,"Flujo (redondeado)"}</definedName>
    <definedName name="wra" hidden="1">'[36]LIMA-CANTA'!#REF!</definedName>
    <definedName name="wrn" localSheetId="5" hidden="1">{#N/A,#N/A,TRUE,"Est. de Fact.";#N/A,#N/A,TRUE,"Capitulo 19";#N/A,#N/A,TRUE,"Proyecto P855"}</definedName>
    <definedName name="wrn" localSheetId="0" hidden="1">{#N/A,#N/A,TRUE,"Est. de Fact.";#N/A,#N/A,TRUE,"Capitulo 19";#N/A,#N/A,TRUE,"Proyecto P855"}</definedName>
    <definedName name="wrn" hidden="1">{#N/A,#N/A,TRUE,"Est. de Fact.";#N/A,#N/A,TRUE,"Capitulo 19";#N/A,#N/A,TRUE,"Proyecto P855"}</definedName>
    <definedName name="wrn.02INFORME." hidden="1">{"NORMAL",#N/A,FALSE,"02"}</definedName>
    <definedName name="wrn.2." localSheetId="5" hidden="1">{"4",#N/A,FALSE,"Flujos Caja - Mon. 1999"}</definedName>
    <definedName name="wrn.2." localSheetId="0" hidden="1">{"4",#N/A,FALSE,"Flujos Caja - Mon. 1999"}</definedName>
    <definedName name="wrn.2." hidden="1">{"4",#N/A,FALSE,"Flujos Caja - Mon. 1999"}</definedName>
    <definedName name="wrn.ACTUALIZAÇÕES._.SPC." hidden="1">{#N/A,#N/A,FALSE,"INDICE";#N/A,#N/A,FALSE,"Memória actualização";#N/A,#N/A,FALSE,"ANEXO1";#N/A,#N/A,FALSE,"ANEXO2";#N/A,#N/A,FALSE,"ANÁLISE DE RECURSOS";#N/A,#N/A,FALSE,"MAPA DE QUANTIDADES"}</definedName>
    <definedName name="wrn.ALL." hidden="1">{#N/A,#N/A,FALSE,"DCF";#N/A,#N/A,FALSE,"WACC";#N/A,#N/A,FALSE,"Sales_EBIT";#N/A,#N/A,FALSE,"Capex_Depreciation";#N/A,#N/A,FALSE,"WC";#N/A,#N/A,FALSE,"Interest";#N/A,#N/A,FALSE,"Assumptions"}</definedName>
    <definedName name="wrn.All._.Company._.Analyses."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wrn.All._.Financials." hidden="1">{#N/A,#N/A,TRUE,"Assumptions";#N/A,#N/A,TRUE,"Op Projection";#N/A,#N/A,TRUE,"Capital";#N/A,#N/A,TRUE,"Income";#N/A,#N/A,TRUE,"Balance";#N/A,#N/A,TRUE,"Sources&amp;Uses"}</definedName>
    <definedName name="wrn.ALL.Ge" hidden="1">{#N/A,#N/A,FALSE,"DCF";#N/A,#N/A,FALSE,"WACC";#N/A,#N/A,FALSE,"Sales_EBIT";#N/A,#N/A,FALSE,"Capex_Depreciation";#N/A,#N/A,FALSE,"WC";#N/A,#N/A,FALSE,"Interest";#N/A,#N/A,FALSE,"Assumptions"}</definedName>
    <definedName name="wrn.All_Excl_Depr." hidden="1">{"Front_Page",#N/A,TRUE,"Front Page";#N/A,#N/A,TRUE,"Summary";#N/A,#N/A,TRUE,"GenAssump";#N/A,#N/A,TRUE,"Shut-down";"ProdAssump1_2000_2009",#N/A,TRUE,"ProdAssump";"ProdAssump2_2010_2019",#N/A,TRUE,"ProdAssump";"ProdAssump3_2000_2009",#N/A,TRUE,"ProdAssump";"ProdAssump4_2010_2019",#N/A,TRUE,"ProdAssump";"ProdAssump5_2000_2009",#N/A,TRUE,"ProdAssump";"ProdAssump6_2010_2019",#N/A,TRUE,"ProdAssump";"ProdAssump7_2000_2009",#N/A,TRUE,"ProdAssump";"ProdAssump8_2010_2019",#N/A,TRUE,"ProdAssump";"ProdAssump9_2000_2009",#N/A,TRUE,"ProdAssump";"ProdAssump10_2010_2019",#N/A,TRUE,"ProdAssump";"ProdAssump11_2000_2009",#N/A,TRUE,"ProdAssump";"ProdAssump12_2010_2019",#N/A,TRUE,"ProdAssump";"ProdAssump13_2000_2009",#N/A,TRUE,"ProdAssump";"ProdAssump14_2010_2019",#N/A,TRUE,"ProdAssump";"ProdAssump15_2000_2009",#N/A,TRUE,"ProdAssump";"ProdAssump16_2010_2019",#N/A,TRUE,"ProdAssump";"ProdAssumpTotal1",#N/A,TRUE,"ProdAssump";"ProdAssumpTotal2",#N/A,TRUE,"ProdAssump";"ProdQuantities1_2000_2009",#N/A,TRUE,"ProdAssump";"ProdQuantities2_2010_2019",#N/A,TRUE,"ProdAssump";"ProdQuantities3_2000_2009",#N/A,TRUE,"ProdAssump";"ProdQuantities4_2010_2019",#N/A,TRUE,"ProdAssump";"ProdQuantities5_2000_2009",#N/A,TRUE,"ProdAssump";"ProdQuantities6_2010_2019",#N/A,TRUE,"ProdAssump";"ProdQuantities7_2000_2009",#N/A,TRUE,"ProdAssump";"ProdQuantities8_2010_2019",#N/A,TRUE,"ProdAssump";"ProdQuantities9_2000_2009",#N/A,TRUE,"ProdAssump";"ProdQuantities10_2010_2019",#N/A,TRUE,"ProdAssump";"ProdQuantities11_2000_2009",#N/A,TRUE,"ProdAssump";"ProdQuantities12_2010_2019",#N/A,TRUE,"ProdAssump";"ProdQuantitiesTotal2000_2009",#N/A,TRUE,"ProdAssump";"ProdQuantitiesTotal2010_2019",#N/A,TRUE,"ProdAssump";"Capex1",#N/A,TRUE,"ProdAssump";"Capex2",#N/A,TRUE,"ProdAssump";"Capex3",#N/A,TRUE,"ProdAssump";"PLGGAAP1",#N/A,TRUE,"BS US GAAP";"PLGGAAP2",#N/A,TRUE,"BS US GAAP";"PLGGAAP3",#N/A,TRUE,"BS US GAAP";"PLGGAAP4",#N/A,TRUE,"BS US GAAP";"CFGGAAP1a",#N/A,TRUE,"BS US GAAP";"CFGGAAP2a",#N/A,TRUE,"BS US GAAP";"WCGGAAP1",#N/A,TRUE,"BS US GAAP";"WCGGAAP2",#N/A,TRUE,"BS US GAAP";"DebtGGAAP1",#N/A,TRUE,"BS US GAAP";"DebtGGAAP2",#N/A,TRUE,"BS US GAAP";"BSGGAAP1",#N/A,TRUE,"BS G GAAP";"BSGGAAP2",#N/A,TRUE,"BS G GAAP";"PLUSGAAP1",#N/A,TRUE,"P&amp;L US GAAP";"PLUSGAAP2",#N/A,TRUE,"P&amp;L US GAAP";"PLUSGAAP3",#N/A,TRUE,"P&amp;L US GAAP";"PLUSGAAP4",#N/A,TRUE,"P&amp;L US GAAP";"CFUSGAAP1a",#N/A,TRUE,"P&amp;L US GAAP";"CFUSGAAP2a",#N/A,TRUE,"P&amp;L US GAAP";"WCUSGAAP1",#N/A,TRUE,"P&amp;L US GAAP";"WCUSGAAP2",#N/A,TRUE,"P&amp;L US GAAP";"DebtUSGAAP1",#N/A,TRUE,"P&amp;L US GAAP";"DebtUSGAAP2",#N/A,TRUE,"P&amp;L US GAAP";"BSUSGAAP1",#N/A,TRUE,"P&amp;L US GAAP";"BSUSGAAP2",#N/A,TRUE,"P&amp;L US GAAP";"CFUSGAAP1",#N/A,TRUE,"CF US GAAP";"CFUSGAAP2",#N/A,TRUE,"CF US GAAP";"CFGGAAP1",#N/A,TRUE,"CF G GAAP";"CFGGAAP2",#N/A,TRUE,"CF G GAAP"}</definedName>
    <definedName name="wrn.All_ProdQuantities." hidden="1">{"ProdQuantities1_2000_2009",#N/A,FALSE,"ProdQuantities";"ProdQuantities2_2010_2019",#N/A,FALSE,"ProdQuantities";"ProdQuantities3_2000_2009",#N/A,FALSE,"ProdQuantities";"ProdQuantities4_2010_2019",#N/A,FALSE,"ProdQuantities";"ProdQuantities5_2000_2009",#N/A,FALSE,"ProdQuantities";"ProdQuantities6_2010_2019",#N/A,FALSE,"ProdQuantities";"ProdQuantities7_2000_2009",#N/A,FALSE,"ProdQuantities";"ProdQuantities8_2010_2019",#N/A,FALSE,"ProdQuantities";"ProdQuantities9_2000_2009",#N/A,FALSE,"ProdQuantities";"ProdQuantities10_2010_2019",#N/A,FALSE,"ProdQuantities";"ProdQuantities11_2000_2009",#N/A,FALSE,"ProdQuantities";"ProdQuantities12_2010_2019",#N/A,FALSE,"ProdQuantities";"ProdQuantitiesTotal2000_2009",#N/A,FALSE,"ProdQuantities";"ProdQuantitiesTotal2010_2019",#N/A,FALSE,"ProdQuantities"}</definedName>
    <definedName name="wrn.análise._.mensal." hidden="1">{#N/A,#N/A,FALSE,"F.ROSTO";#N/A,#N/A,FALSE,"REL.MENSAL";#N/A,#N/A,FALSE,"MAPA RESUMO";#N/A,#N/A,FALSE,"CORR.NAT.";#N/A,#N/A,FALSE,"ANEXO1";#N/A,#N/A,FALSE,"ANEXO2";#N/A,#N/A,FALSE,"CRON-FIN"}</definedName>
    <definedName name="wrn.annualpl." hidden="1">{#N/A,#N/A,FALSE,"Sheet1"}</definedName>
    <definedName name="wrn.annualpll." hidden="1">{#N/A,#N/A,FALSE,"Sheet1"}</definedName>
    <definedName name="wrn.ARA." localSheetId="5" hidden="1">{"ARA1",#N/A,FALSE,"ENG-ARA";"ARAhours",#N/A,FALSE,"ENG-ARA";"ARA$",#N/A,FALSE,"ENG-ARA"}</definedName>
    <definedName name="wrn.ARA." localSheetId="0" hidden="1">{"ARA1",#N/A,FALSE,"ENG-ARA";"ARAhours",#N/A,FALSE,"ENG-ARA";"ARA$",#N/A,FALSE,"ENG-ARA"}</definedName>
    <definedName name="wrn.ARA." hidden="1">{"ARA1",#N/A,FALSE,"ENG-ARA";"ARAhours",#N/A,FALSE,"ENG-ARA";"ARA$",#N/A,FALSE,"ENG-ARA"}</definedName>
    <definedName name="wrn.Asia."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B._.Reports." localSheetId="0" hidden="1">{"bprofit",#N/A,FALSE,"Reports (B)";"bcash",#N/A,FALSE,"Reports (B)";"bbsheet",#N/A,FALSE,"Reports (B)"}</definedName>
    <definedName name="wrn.B._.Reports." hidden="1">{"bprofit",#N/A,FALSE,"Reports (B)";"bcash",#N/A,FALSE,"Reports (B)";"bbsheet",#N/A,FALSE,"Reports (B)"}</definedName>
    <definedName name="wrn.back" hidden="1">{"Back Page",#N/A,FALSE,"Front and Back"}</definedName>
    <definedName name="wrn.Back._.Page." hidden="1">{"Back Page",#N/A,FALSE,"Front and Back"}</definedName>
    <definedName name="wrn.BalanceSheetGermanGAAP2000_2009." hidden="1">{"BSGGAAP1",#N/A,FALSE,"P&amp;L G GAAP"}</definedName>
    <definedName name="wrn.BalanceSheetGermanGAAP2010_2019." hidden="1">{"BSGGAAP2",#N/A,FALSE,"BS G GAAP"}</definedName>
    <definedName name="wrn.BalanceSheetUSGAAP2000_2009." hidden="1">{"BSUSGAAP1",#N/A,FALSE,"BS US GAAP"}</definedName>
    <definedName name="wrn.BalanceSheetUSGAAP2010_2019." hidden="1">{"BSUSGAAP2",#N/A,FALSE,"BS US GAAP"}</definedName>
    <definedName name="wrn.Barbara._.Modular._.Indirects." localSheetId="5" hidden="1">{#N/A,#N/A,FALSE,"COVER";#N/A,#N/A,FALSE,"RECAP";#N/A,#N/A,FALSE,"SANTA BARBARA NONMANUAL";#N/A,#N/A,FALSE,"CEQUIP";#N/A,#N/A,FALSE,"WRATE";#N/A,#N/A,FALSE,"INDIRECT";#N/A,#N/A,FALSE,"TRAIN";#N/A,#N/A,FALSE,"MANLOADED SCHEDULE"}</definedName>
    <definedName name="wrn.Barbara._.Modular._.Indirects." localSheetId="0" hidden="1">{#N/A,#N/A,FALSE,"COVER";#N/A,#N/A,FALSE,"RECAP";#N/A,#N/A,FALSE,"SANTA BARBARA NONMANUAL";#N/A,#N/A,FALSE,"CEQUIP";#N/A,#N/A,FALSE,"WRATE";#N/A,#N/A,FALSE,"INDIRECT";#N/A,#N/A,FALSE,"TRAIN";#N/A,#N/A,FALSE,"MANLOADED SCHEDULE"}</definedName>
    <definedName name="wrn.Barbara._.Modular._.Indirects." hidden="1">{#N/A,#N/A,FALSE,"COVER";#N/A,#N/A,FALSE,"RECAP";#N/A,#N/A,FALSE,"SANTA BARBARA NONMANUAL";#N/A,#N/A,FALSE,"CEQUIP";#N/A,#N/A,FALSE,"WRATE";#N/A,#N/A,FALSE,"INDIRECT";#N/A,#N/A,FALSE,"TRAIN";#N/A,#N/A,FALSE,"MANLOADED SCHEDULE"}</definedName>
    <definedName name="wrn.bechtel._.hours." localSheetId="5" hidden="1">{"bechtel1",#N/A,TRUE,"BECHTEL";"bechtelhours",#N/A,TRUE,"BECHTEL";"bechtel$",#N/A,TRUE,"BECHTEL"}</definedName>
    <definedName name="wrn.bechtel._.hours." localSheetId="0" hidden="1">{"bechtel1",#N/A,TRUE,"BECHTEL";"bechtelhours",#N/A,TRUE,"BECHTEL";"bechtel$",#N/A,TRUE,"BECHTEL"}</definedName>
    <definedName name="wrn.bechtel._.hours." hidden="1">{"bechtel1",#N/A,TRUE,"BECHTEL";"bechtelhours",#N/A,TRUE,"BECHTEL";"bechtel$",#N/A,TRUE,"BECHTEL"}</definedName>
    <definedName name="wrn.BEL." hidden="1">{"IS",#N/A,FALSE,"IS";"RPTIS",#N/A,FALSE,"RPTIS";"STATS",#N/A,FALSE,"STATS";"CELL",#N/A,FALSE,"CELL";"BS",#N/A,FALSE,"BS"}</definedName>
    <definedName name="wrn.C_G_Hele." hidden="1">{"Side 1",#N/A,FALSE,"Hovedark";"Side 2",#N/A,FALSE,"Hovedark";"Cash Flow",#N/A,FALSE,"Hovedark";"Butik_oms",#N/A,FALSE,"Omsætning";"Lande_oms",#N/A,FALSE,"Land";"Halvår",#N/A,FALSE,"Halvår";"Valuation",#N/A,FALSE,"Valuation";"DCF",#N/A,FALSE,"DCF";"Bidrag",#N/A,FALSE,"Bidrag";"Bagside DK",#N/A,FALSE,"Bagside"}</definedName>
    <definedName name="wrn.Camaracamion." localSheetId="5" hidden="1">{"desarrollo",#N/A,FALSE,"Cámara Camión";"resumen",#N/A,FALSE,"Cámara Camión";"eqprod",#N/A,FALSE,"Cámara Camión"}</definedName>
    <definedName name="wrn.Camaracamion." localSheetId="0" hidden="1">{"desarrollo",#N/A,FALSE,"Cámara Camión";"resumen",#N/A,FALSE,"Cámara Camión";"eqprod",#N/A,FALSE,"Cámara Camión"}</definedName>
    <definedName name="wrn.Camaracamion." hidden="1">{"desarrollo",#N/A,FALSE,"Cámara Camión";"resumen",#N/A,FALSE,"Cámara Camión";"eqprod",#N/A,FALSE,"Cámara Camión"}</definedName>
    <definedName name="wrn.Capex1." hidden="1">{"Capex1",#N/A,FALSE,"Capex"}</definedName>
    <definedName name="wrn.Capex2." hidden="1">{"Capex2",#N/A,FALSE,"Capex"}</definedName>
    <definedName name="wrn.Capex3." hidden="1">{"Capex3",#N/A,FALSE,"Capex"}</definedName>
    <definedName name="wrn.CashFlowGermanGAAP2000_2009." hidden="1">{"CFGGAAP1a",#N/A,FALSE,"CF G GAAP"}</definedName>
    <definedName name="wrn.CashFlowGermanGAAP2010_2019." hidden="1">{"CFGGAAP2a",#N/A,FALSE,"CF G GAAP"}</definedName>
    <definedName name="wrn.CashFlowUSGAAP2000_2009." hidden="1">{"CFUSGAAP1a",#N/A,FALSE,"CF US GAAP"}</definedName>
    <definedName name="wrn.CashFlowUSGAAP2009_2019." hidden="1">{"CFUSGAAP2a",#N/A,FALSE,"CF US GAAP"}</definedName>
    <definedName name="wrn.Central." hidden="1">{"Side 1",#N/A,FALSE,"Hovedark";"Side 2",#N/A,FALSE,"Hovedark";"Side 3",#N/A,FALSE,"Hovedark"}</definedName>
    <definedName name="wrn.CFGGAAPMSDW." hidden="1">{"CFGGAAP1",#N/A,FALSE,"P&amp;L G GAAP";"CFGGAAP2",#N/A,FALSE,"P&amp;L G GAAP"}</definedName>
    <definedName name="wrn.CIGG." localSheetId="5" hidden="1">{"CI+GG(BASE)",#N/A,FALSE,"CI+GG(BASE)";"GG",#N/A,FALSE,"CI+GG(BASE)";"CI",#N/A,FALSE,"CI+GG(BASE)"}</definedName>
    <definedName name="wrn.CIGG." localSheetId="0" hidden="1">{"CI+GG(BASE)",#N/A,FALSE,"CI+GG(BASE)";"GG",#N/A,FALSE,"CI+GG(BASE)";"CI",#N/A,FALSE,"CI+GG(BASE)"}</definedName>
    <definedName name="wrn.CIGG." hidden="1">{"CI+GG(BASE)",#N/A,FALSE,"CI+GG(BASE)";"GG",#N/A,FALSE,"CI+GG(BASE)";"CI",#N/A,FALSE,"CI+GG(BASE)"}</definedName>
    <definedName name="wrn.CIGG.b" localSheetId="5" hidden="1">{"CI+GG(BASE)",#N/A,FALSE,"CI+GG(BASE)";"GG",#N/A,FALSE,"CI+GG(BASE)";"CI",#N/A,FALSE,"CI+GG(BASE)"}</definedName>
    <definedName name="wrn.CIGG.b" localSheetId="0" hidden="1">{"CI+GG(BASE)",#N/A,FALSE,"CI+GG(BASE)";"GG",#N/A,FALSE,"CI+GG(BASE)";"CI",#N/A,FALSE,"CI+GG(BASE)"}</definedName>
    <definedName name="wrn.CIGG.b" hidden="1">{"CI+GG(BASE)",#N/A,FALSE,"CI+GG(BASE)";"GG",#N/A,FALSE,"CI+GG(BASE)";"CI",#N/A,FALSE,"CI+GG(BASE)"}</definedName>
    <definedName name="wrn.CIGG.c" localSheetId="5" hidden="1">{"CI+GG(BASE)",#N/A,FALSE,"CI+GG(BASE)";"GG",#N/A,FALSE,"CI+GG(BASE)";"CI",#N/A,FALSE,"CI+GG(BASE)"}</definedName>
    <definedName name="wrn.CIGG.c" localSheetId="0" hidden="1">{"CI+GG(BASE)",#N/A,FALSE,"CI+GG(BASE)";"GG",#N/A,FALSE,"CI+GG(BASE)";"CI",#N/A,FALSE,"CI+GG(BASE)"}</definedName>
    <definedName name="wrn.CIGG.c" hidden="1">{"CI+GG(BASE)",#N/A,FALSE,"CI+GG(BASE)";"GG",#N/A,FALSE,"CI+GG(BASE)";"CI",#N/A,FALSE,"CI+GG(BASE)"}</definedName>
    <definedName name="wrn.CIGG.d" localSheetId="5" hidden="1">{"CI+GG(BASE)",#N/A,FALSE,"CI+GG(BASE)";"GG",#N/A,FALSE,"CI+GG(BASE)";"CI",#N/A,FALSE,"CI+GG(BASE)"}</definedName>
    <definedName name="wrn.CIGG.d" localSheetId="0" hidden="1">{"CI+GG(BASE)",#N/A,FALSE,"CI+GG(BASE)";"GG",#N/A,FALSE,"CI+GG(BASE)";"CI",#N/A,FALSE,"CI+GG(BASE)"}</definedName>
    <definedName name="wrn.CIGG.d" hidden="1">{"CI+GG(BASE)",#N/A,FALSE,"CI+GG(BASE)";"GG",#N/A,FALSE,"CI+GG(BASE)";"CI",#N/A,FALSE,"CI+GG(BASE)"}</definedName>
    <definedName name="wrn.CIGGa" localSheetId="5" hidden="1">{"CI+GG(BASE)",#N/A,FALSE,"CI+GG(BASE)";"GG",#N/A,FALSE,"CI+GG(BASE)";"CI",#N/A,FALSE,"CI+GG(BASE)"}</definedName>
    <definedName name="wrn.CIGGa" localSheetId="0" hidden="1">{"CI+GG(BASE)",#N/A,FALSE,"CI+GG(BASE)";"GG",#N/A,FALSE,"CI+GG(BASE)";"CI",#N/A,FALSE,"CI+GG(BASE)"}</definedName>
    <definedName name="wrn.CIGGa" hidden="1">{"CI+GG(BASE)",#N/A,FALSE,"CI+GG(BASE)";"GG",#N/A,FALSE,"CI+GG(BASE)";"CI",#N/A,FALSE,"CI+GG(BASE)"}</definedName>
    <definedName name="wrn.civil._.works." hidden="1">{#N/A,#N/A,TRUE,"1842CWN0"}</definedName>
    <definedName name="wrn.CO." localSheetId="0" hidden="1">{#N/A,#N/A,FALSE,"datos_tecnicos";#N/A,#N/A,FALSE,"actividad";#N/A,#N/A,FALSE,"egastos"}</definedName>
    <definedName name="wrn.CO." hidden="1">{#N/A,#N/A,FALSE,"datos_tecnicos";#N/A,#N/A,FALSE,"actividad";#N/A,#N/A,FALSE,"egastos"}</definedName>
    <definedName name="wrn.compa." localSheetId="5" hidden="1">{"cuadro1",#N/A,FALSE,"periodos entre Opciones";"cuadro2",#N/A,FALSE,"periodos entre Opciones"}</definedName>
    <definedName name="wrn.compa." localSheetId="0" hidden="1">{"cuadro1",#N/A,FALSE,"periodos entre Opciones";"cuadro2",#N/A,FALSE,"periodos entre Opciones"}</definedName>
    <definedName name="wrn.compa." hidden="1">{"cuadro1",#N/A,FALSE,"periodos entre Opciones";"cuadro2",#N/A,FALSE,"periodos entre Opciones"}</definedName>
    <definedName name="wrn.Completo." localSheetId="5" hidden="1">{"Sin detalle",#N/A,FALSE,"Flujo (redondeado)";"Detallado",#N/A,FALSE,"Flujo (redondeado)"}</definedName>
    <definedName name="wrn.Completo." localSheetId="0" hidden="1">{"Sin detalle",#N/A,FALSE,"Flujo (redondeado)";"Detallado",#N/A,FALSE,"Flujo (redondeado)"}</definedName>
    <definedName name="wrn.Completo." hidden="1">{"Sin detalle",#N/A,FALSE,"Flujo (redondeado)";"Detallado",#N/A,FALSE,"Flujo (redondeado)"}</definedName>
    <definedName name="wrn.comps." hidden="1">{#N/A,#N/A,FALSE,"Comp"}</definedName>
    <definedName name="wrn.COMPUMAT." hidden="1">{#N/A,#N/A,FALSE,"SERIE_150";#N/A,#N/A,FALSE,"SERIE_600 "}</definedName>
    <definedName name="wrn.contribution." hidden="1">{#N/A,#N/A,FALSE,"Contribution Analysis"}</definedName>
    <definedName name="wrn.CONTROL._.ARCHIVO." localSheetId="5" hidden="1">{"Control_Consolidado",#N/A,FALSE,"Cons.";"Control_Tunel",#N/A,FALSE,"Cons.";"Control_Melip",#N/A,FALSE,"Cons.";"Control_Gualleco",#N/A,FALSE,"Cons.";"Control_Sara L",#N/A,FALSE,"Cons.";"Control_Quellon",#N/A,FALSE,"Cons.";"Control_Biolix",#N/A,FALSE,"Cons.";"Control_Oficina",#N/A,FALSE,"Cons.";"Control_Consorcio",#N/A,FALSE,"Cons."}</definedName>
    <definedName name="wrn.CONTROL._.ARCHIVO." localSheetId="0" hidden="1">{"Control_Consolidado",#N/A,FALSE,"Cons.";"Control_Tunel",#N/A,FALSE,"Cons.";"Control_Melip",#N/A,FALSE,"Cons.";"Control_Gualleco",#N/A,FALSE,"Cons.";"Control_Sara L",#N/A,FALSE,"Cons.";"Control_Quellon",#N/A,FALSE,"Cons.";"Control_Biolix",#N/A,FALSE,"Cons.";"Control_Oficina",#N/A,FALSE,"Cons.";"Control_Consorcio",#N/A,FALSE,"Cons."}</definedName>
    <definedName name="wrn.CONTROL._.ARCHIVO." hidden="1">{"Control_Consolidado",#N/A,FALSE,"Cons.";"Control_Tunel",#N/A,FALSE,"Cons.";"Control_Melip",#N/A,FALSE,"Cons.";"Control_Gualleco",#N/A,FALSE,"Cons.";"Control_Sara L",#N/A,FALSE,"Cons.";"Control_Quellon",#N/A,FALSE,"Cons.";"Control_Biolix",#N/A,FALSE,"Cons.";"Control_Oficina",#N/A,FALSE,"Cons.";"Control_Consorcio",#N/A,FALSE,"Cons."}</definedName>
    <definedName name="wrn.CorpB_Reports." localSheetId="0" hidden="1">{"CorpB_Profit",#N/A,FALSE,"Reports (B)";"CorpB_cash",#N/A,FALSE,"Reports (B)";"CorpB_Cash1",#N/A,FALSE,"Reports (B)";"CorpB_Bsheet",#N/A,FALSE,"Reports (B)"}</definedName>
    <definedName name="wrn.CorpB_Reports." hidden="1">{"CorpB_Profit",#N/A,FALSE,"Reports (B)";"CorpB_cash",#N/A,FALSE,"Reports (B)";"CorpB_Cash1",#N/A,FALSE,"Reports (B)";"CorpB_Bsheet",#N/A,FALSE,"Reports (B)"}</definedName>
    <definedName name="wrn.CorpRS_Reports." localSheetId="0" hidden="1">{"CorpRS_Profit",#N/A,FALSE,"Reports (RS)";"CorpRS_Cash",#N/A,FALSE,"Reports (RS)";"CorpRS_Cash1",#N/A,FALSE,"Reports (RS)";"CorpRS_Bsheet",#N/A,FALSE,"Reports (RS)"}</definedName>
    <definedName name="wrn.CorpRS_Reports." hidden="1">{"CorpRS_Profit",#N/A,FALSE,"Reports (RS)";"CorpRS_Cash",#N/A,FALSE,"Reports (RS)";"CorpRS_Cash1",#N/A,FALSE,"Reports (RS)";"CorpRS_Bsheet",#N/A,FALSE,"Reports (RS)"}</definedName>
    <definedName name="wrn.CORRECÇÃO._.DE._.BALANCETES." hidden="1">{#N/A,#N/A,FALSE,"F.ROSTO";#N/A,#N/A,FALSE,"REL.MENSAL";#N/A,#N/A,FALSE,"MAPA RESUMO";#N/A,#N/A,FALSE,"CORR.NAT.";#N/A,#N/A,FALSE,"ANEXO1";#N/A,#N/A,FALSE,"ANEXO2";#N/A,#N/A,FALSE,"CRON-FIN";#N/A,#N/A,FALSE,"GRAF-CI";#N/A,#N/A,FALSE,"Mapa de Adjudicações";#N/A,#N/A,FALSE,"Análise de Actividades"}</definedName>
    <definedName name="wrn.COSTOS._.INVERSIÓN." localSheetId="0" hidden="1">{#N/A,#N/A,FALSE,"Inversion EDP";#N/A,#N/A,FALSE,"Inversion ";#N/A,#N/A,FALSE,"Ing.";#N/A,#N/A,FALSE,"Adq";#N/A,#N/A,FALSE,"Constr";#N/A,#N/A,FALSE,"Administración"}</definedName>
    <definedName name="wrn.COSTOS._.INVERSIÓN." hidden="1">{#N/A,#N/A,FALSE,"Inversion EDP";#N/A,#N/A,FALSE,"Inversion ";#N/A,#N/A,FALSE,"Ing.";#N/A,#N/A,FALSE,"Adq";#N/A,#N/A,FALSE,"Constr";#N/A,#N/A,FALSE,"Administración"}</definedName>
    <definedName name="wrn.Cover." hidden="1">{"coverall",#N/A,FALSE,"Definitions";"cover1",#N/A,FALSE,"Definitions";"cover2",#N/A,FALSE,"Definitions";"cover3",#N/A,FALSE,"Definitions";"cover4",#N/A,FALSE,"Definitions";"cover5",#N/A,FALSE,"Definitions";"blank",#N/A,FALSE,"Definitions"}</definedName>
    <definedName name="wrn.CQCA._.Joint._.Venture." localSheetId="0" hidden="1">{"Report",#N/A,FALSE,"Cover";"Report",#N/A,FALSE,"Contents";"Report",#N/A,FALSE,"Executive Summary";"Report",#N/A,FALSE,"Safety Review";"Report",#N/A,FALSE,"Key Financial Targets";"Report",#N/A,FALSE,"Marketing Outlook";"Report",#N/A,FALSE,"Marketing Outlook (2)";"Report",#N/A,FALSE,"Operations Review";"Report",#N/A,FALSE,"Human Resource Review";"Report",#N/A,FALSE,"Variance Budget Ytd";"Report",#N/A,FALSE,"Variance Budget Ytd (JV)";"Report",#N/A,FALSE,"Variance Budget FY";"Report",#N/A,FALSE,"Variance Budget FY (JV)";"Report",#N/A,FALSE,"Income Statement";"Report",#N/A,FALSE,"Income Statement (JV)";"Report",#N/A,FALSE,"Revenue Analysis - FY";"Report",#N/A,FALSE,"Revenue Analysis - FY (JV)";"Report",#N/A,FALSE,"Cost Analysis - FY";"Report",#N/A,FALSE,"Cost Analysis - FY (JV)";"Report",#N/A,FALSE,"Financial Targets";"Report",#N/A,FALSE,"Financial Targets (JV)";"Report",#N/A,FALSE,"Environmental";"Report",#N/A,FALSE,"Production KPIs";"Report",#N/A,FALSE,"Production KPIs (1)";"Report",#N/A,FALSE,"Cost KPIs";"Report",#N/A,FALSE,"Cost KPIs (2)";"Report",#N/A,FALSE,"Asset KPIs";"Report",#N/A,FALSE,"Asset KPIs (2)";"Report",#N/A,FALSE,"Asset KPIs CAPEX";"Report",#N/A,FALSE,"Asset KPIs - CAPEX (2)";"Report",#N/A,FALSE,"Revenue KPIs";"Report",#N/A,FALSE,"Revenue KPIs (2)";"Report",#N/A,FALSE,"Safety KPIs";"Report",#N/A,FALSE,"People KPIs";"Report",#N/A,FALSE,"People KPIs (2)";"Report",#N/A,FALSE,"Debtors"}</definedName>
    <definedName name="wrn.CQCA._.Joint._.Venture." hidden="1">{"Report",#N/A,FALSE,"Cover";"Report",#N/A,FALSE,"Contents";"Report",#N/A,FALSE,"Executive Summary";"Report",#N/A,FALSE,"Safety Review";"Report",#N/A,FALSE,"Key Financial Targets";"Report",#N/A,FALSE,"Marketing Outlook";"Report",#N/A,FALSE,"Marketing Outlook (2)";"Report",#N/A,FALSE,"Operations Review";"Report",#N/A,FALSE,"Human Resource Review";"Report",#N/A,FALSE,"Variance Budget Ytd";"Report",#N/A,FALSE,"Variance Budget Ytd (JV)";"Report",#N/A,FALSE,"Variance Budget FY";"Report",#N/A,FALSE,"Variance Budget FY (JV)";"Report",#N/A,FALSE,"Income Statement";"Report",#N/A,FALSE,"Income Statement (JV)";"Report",#N/A,FALSE,"Revenue Analysis - FY";"Report",#N/A,FALSE,"Revenue Analysis - FY (JV)";"Report",#N/A,FALSE,"Cost Analysis - FY";"Report",#N/A,FALSE,"Cost Analysis - FY (JV)";"Report",#N/A,FALSE,"Financial Targets";"Report",#N/A,FALSE,"Financial Targets (JV)";"Report",#N/A,FALSE,"Environmental";"Report",#N/A,FALSE,"Production KPIs";"Report",#N/A,FALSE,"Production KPIs (1)";"Report",#N/A,FALSE,"Cost KPIs";"Report",#N/A,FALSE,"Cost KPIs (2)";"Report",#N/A,FALSE,"Asset KPIs";"Report",#N/A,FALSE,"Asset KPIs (2)";"Report",#N/A,FALSE,"Asset KPIs CAPEX";"Report",#N/A,FALSE,"Asset KPIs - CAPEX (2)";"Report",#N/A,FALSE,"Revenue KPIs";"Report",#N/A,FALSE,"Revenue KPIs (2)";"Report",#N/A,FALSE,"Safety KPIs";"Report",#N/A,FALSE,"People KPIs";"Report",#N/A,FALSE,"People KPIs (2)";"Report",#N/A,FALSE,"Debtors"}</definedName>
    <definedName name="wrn.csc." hidden="1">{"orixcsc",#N/A,FALSE,"ORIX CSC";"orixcsc2",#N/A,FALSE,"ORIX CSC"}</definedName>
    <definedName name="wrn.csc2." hidden="1">{#N/A,#N/A,FALSE,"ORIX CSC"}</definedName>
    <definedName name="wrn.d001." localSheetId="0" hidden="1">{#N/A,#N/A,FALSE,"Tapa";#N/A,#N/A,FALSE,"F005";#N/A,#N/A,FALSE,"F006";#N/A,#N/A,FALSE,"F007";#N/A,#N/A,FALSE,"F008";#N/A,#N/A,FALSE,"F009";#N/A,#N/A,FALSE,"F010";#N/A,#N/A,FALSE,"F011";#N/A,#N/A,FALSE,"F012";#N/A,#N/A,FALSE,"F013";#N/A,#N/A,FALSE,"F014";#N/A,#N/A,FALSE,"F015"}</definedName>
    <definedName name="wrn.d001." hidden="1">{#N/A,#N/A,FALSE,"Tapa";#N/A,#N/A,FALSE,"F005";#N/A,#N/A,FALSE,"F006";#N/A,#N/A,FALSE,"F007";#N/A,#N/A,FALSE,"F008";#N/A,#N/A,FALSE,"F009";#N/A,#N/A,FALSE,"F010";#N/A,#N/A,FALSE,"F011";#N/A,#N/A,FALSE,"F012";#N/A,#N/A,FALSE,"F013";#N/A,#N/A,FALSE,"F014";#N/A,#N/A,FALSE,"F015"}</definedName>
    <definedName name="wrn.Dahl." hidden="1">{"Resultat",#N/A,TRUE,"Hovedtal";"Balance",#N/A,TRUE,"Hovedtal";"Cash_Flow",#N/A,TRUE,"Hovedtal"}</definedName>
    <definedName name="wrn.database." hidden="1">{"subs",#N/A,FALSE,"database ";"proportional",#N/A,FALSE,"database "}</definedName>
    <definedName name="wrn.dcf." hidden="1">{"mgmt forecast",#N/A,FALSE,"Mgmt Forecast";"dcf table",#N/A,FALSE,"Mgmt Forecast";"sensitivity",#N/A,FALSE,"Mgmt Forecast";"table inputs",#N/A,FALSE,"Mgmt Forecast";"calculations",#N/A,FALSE,"Mgmt Forecast"}</definedName>
    <definedName name="wrn.dcf2" hidden="1">{"mgmt forecast",#N/A,FALSE,"Mgmt Forecast";"dcf table",#N/A,FALSE,"Mgmt Forecast";"sensitivity",#N/A,FALSE,"Mgmt Forecast";"table inputs",#N/A,FALSE,"Mgmt Forecast";"calculations",#N/A,FALSE,"Mgmt Forecast"}</definedName>
    <definedName name="wrn.dcf3" hidden="1">{"mgmt forecast",#N/A,FALSE,"Mgmt Forecast";"dcf table",#N/A,FALSE,"Mgmt Forecast";"sensitivity",#N/A,FALSE,"Mgmt Forecast";"table inputs",#N/A,FALSE,"Mgmt Forecast";"calculations",#N/A,FALSE,"Mgmt Forecast"}</definedName>
    <definedName name="wrn.dcf4" hidden="1">{"mgmt forecast",#N/A,FALSE,"Mgmt Forecast";"dcf table",#N/A,FALSE,"Mgmt Forecast";"sensitivity",#N/A,FALSE,"Mgmt Forecast";"table inputs",#N/A,FALSE,"Mgmt Forecast";"calculations",#N/A,FALSE,"Mgmt Forecast"}</definedName>
    <definedName name="wrn.dcf5" hidden="1">{"mgmt forecast",#N/A,FALSE,"Mgmt Forecast";"dcf table",#N/A,FALSE,"Mgmt Forecast";"sensitivity",#N/A,FALSE,"Mgmt Forecast";"table inputs",#N/A,FALSE,"Mgmt Forecast";"calculations",#N/A,FALSE,"Mgmt Forecast"}</definedName>
    <definedName name="wrn.DebtGermanGAAP2000_2009." hidden="1">{"DebtGGAAP1",#N/A,FALSE,"P&amp;L G GAAP"}</definedName>
    <definedName name="wrn.DebtGermanGAAP2010_2019." hidden="1">{"DebtGGAAP2",#N/A,FALSE,"P&amp;L G GAAP"}</definedName>
    <definedName name="wrn.DebtUSGAAP2000_2009." hidden="1">{"DebtUSGAAP1",#N/A,FALSE,"P&amp;L US GAAP"}</definedName>
    <definedName name="wrn.DebtUSGAAP2010_2019." hidden="1">{"DebtUSGAAP2",#N/A,FALSE,"P&amp;L US GAAP"}</definedName>
    <definedName name="wrn.DECIMAL." hidden="1">{"DECIMAL",#N/A,FALSE,"02"}</definedName>
    <definedName name="wrn.Delete" localSheetId="0" hidden="1">{"Report",#N/A,FALSE,"Cover";"Report",#N/A,FALSE,"Contents";"Report",#N/A,FALSE,"Executive Summary";"Report",#N/A,FALSE,"Safety Review";"Report",#N/A,FALSE,"Key Financial Targets";"Report",#N/A,FALSE,"Marketing Outlook";"Report",#N/A,FALSE,"Marketing Outlook (2)";"Report",#N/A,FALSE,"Operations Review";"Report",#N/A,FALSE,"Human Resource Review";"Report",#N/A,FALSE,"Variance Forecast Mo";"Report",#N/A,FALSE,"Variance Forecast (2)";"Report",#N/A,FALSE,"Variance from Budget";"Report",#N/A,FALSE,"Variance Budget Ytd";"Report",#N/A,FALSE,"Variance from Budget FY";"Report",#N/A,FALSE,"Variance Budget FY (2)";"Report",#N/A,FALSE,"Variance Previous Full Yr";"Report",#N/A,FALSE,"Variance Previous Full Yr (2)";"Report",#N/A,FALSE,"Income &amp; Cash Flow";"Report",#N/A,FALSE,"Balance Sheet";"Report",#N/A,FALSE,"ROC Analysis - Full Year";"Report",#N/A,FALSE,"Revenue Analysis - Full Yr";"Report",#N/A,FALSE,"Cost Analysis - Full Yr";"Report",#N/A,FALSE,"Cash Flow Analysis - FY";"Report",#N/A,FALSE,"Financial Targets";"Report",#N/A,FALSE,"Environmental";"Report",#N/A,FALSE,"Production KPIs (1)";"Report",#N/A,FALSE,"Production KPIs (2)";"Report",#N/A,FALSE,"Cost KPIs (1)";"Report",#N/A,FALSE,"Cost KPIs (2)";"Report",#N/A,FALSE,"Asset KPIs (1)";"Report",#N/A,FALSE,"Asset KPIs (2)";"Report",#N/A,FALSE,"Asset KPIs CAPEX";"Report",#N/A,FALSE,"Asset KPIs - CAPEX (2)";"Report",#N/A,FALSE,"Revenue KPIs";"Report",#N/A,FALSE,"Revenue KPIs (2)";"Report",#N/A,FALSE,"Safety KPIs";"Report",#N/A,FALSE,"People KPIs";"Report",#N/A,FALSE,"People KPIs (2)";"Report",#N/A,FALSE,"Finance KPIs";"Report",#N/A,FALSE,"Debtors";"Report",#N/A,FALSE,"Corporate Overhead YTD";"Report",#N/A,FALSE,"Marketing Costs"}</definedName>
    <definedName name="wrn.Delete" hidden="1">{"Report",#N/A,FALSE,"Cover";"Report",#N/A,FALSE,"Contents";"Report",#N/A,FALSE,"Executive Summary";"Report",#N/A,FALSE,"Safety Review";"Report",#N/A,FALSE,"Key Financial Targets";"Report",#N/A,FALSE,"Marketing Outlook";"Report",#N/A,FALSE,"Marketing Outlook (2)";"Report",#N/A,FALSE,"Operations Review";"Report",#N/A,FALSE,"Human Resource Review";"Report",#N/A,FALSE,"Variance Forecast Mo";"Report",#N/A,FALSE,"Variance Forecast (2)";"Report",#N/A,FALSE,"Variance from Budget";"Report",#N/A,FALSE,"Variance Budget Ytd";"Report",#N/A,FALSE,"Variance from Budget FY";"Report",#N/A,FALSE,"Variance Budget FY (2)";"Report",#N/A,FALSE,"Variance Previous Full Yr";"Report",#N/A,FALSE,"Variance Previous Full Yr (2)";"Report",#N/A,FALSE,"Income &amp; Cash Flow";"Report",#N/A,FALSE,"Balance Sheet";"Report",#N/A,FALSE,"ROC Analysis - Full Year";"Report",#N/A,FALSE,"Revenue Analysis - Full Yr";"Report",#N/A,FALSE,"Cost Analysis - Full Yr";"Report",#N/A,FALSE,"Cash Flow Analysis - FY";"Report",#N/A,FALSE,"Financial Targets";"Report",#N/A,FALSE,"Environmental";"Report",#N/A,FALSE,"Production KPIs (1)";"Report",#N/A,FALSE,"Production KPIs (2)";"Report",#N/A,FALSE,"Cost KPIs (1)";"Report",#N/A,FALSE,"Cost KPIs (2)";"Report",#N/A,FALSE,"Asset KPIs (1)";"Report",#N/A,FALSE,"Asset KPIs (2)";"Report",#N/A,FALSE,"Asset KPIs CAPEX";"Report",#N/A,FALSE,"Asset KPIs - CAPEX (2)";"Report",#N/A,FALSE,"Revenue KPIs";"Report",#N/A,FALSE,"Revenue KPIs (2)";"Report",#N/A,FALSE,"Safety KPIs";"Report",#N/A,FALSE,"People KPIs";"Report",#N/A,FALSE,"People KPIs (2)";"Report",#N/A,FALSE,"Finance KPIs";"Report",#N/A,FALSE,"Debtors";"Report",#N/A,FALSE,"Corporate Overhead YTD";"Report",#N/A,FALSE,"Marketing Costs"}</definedName>
    <definedName name="wrn.Delete2" localSheetId="0" hidden="1">{"Cover Page",#N/A,FALSE,"Cover";"Report",#N/A,FALSE,"Contents";"Report",#N/A,FALSE,"Executive Summary";"Calc",#N/A,FALSE,"Executive Summary";"Report",#N/A,FALSE,"Safety Review";"Calc",#N/A,FALSE,"Safety Review";"Report",#N/A,FALSE,"Key Financial Targets";"Calc",#N/A,FALSE,"Key Financial Targets";"Report",#N/A,FALSE,"Marketing Outlook";"Calc",#N/A,FALSE,"Marketing Outlook"}</definedName>
    <definedName name="wrn.Delete2" hidden="1">{"Cover Page",#N/A,FALSE,"Cover";"Report",#N/A,FALSE,"Contents";"Report",#N/A,FALSE,"Executive Summary";"Calc",#N/A,FALSE,"Executive Summary";"Report",#N/A,FALSE,"Safety Review";"Calc",#N/A,FALSE,"Safety Review";"Report",#N/A,FALSE,"Key Financial Targets";"Calc",#N/A,FALSE,"Key Financial Targets";"Report",#N/A,FALSE,"Marketing Outlook";"Calc",#N/A,FALSE,"Marketing Outlook"}</definedName>
    <definedName name="wrn.Detail." localSheetId="5" hidden="1">{#N/A,#N/A,FALSE,"Matrix";#N/A,#N/A,FALSE,"Executive";#N/A,#N/A,FALSE,"Summary";#N/A,#N/A,FALSE,"Office1";#N/A,#N/A,FALSE,"Office2";#N/A,#N/A,FALSE,"Office3";#N/A,#N/A,FALSE,"Office4";#N/A,#N/A,FALSE,"Office5";#N/A,#N/A,FALSE,"Office6";#N/A,#N/A,FALSE,"Office7";#N/A,#N/A,FALSE,"Labor"}</definedName>
    <definedName name="wrn.Detail." localSheetId="0" hidden="1">{#N/A,#N/A,FALSE,"Matrix";#N/A,#N/A,FALSE,"Executive";#N/A,#N/A,FALSE,"Summary";#N/A,#N/A,FALSE,"Office1";#N/A,#N/A,FALSE,"Office2";#N/A,#N/A,FALSE,"Office3";#N/A,#N/A,FALSE,"Office4";#N/A,#N/A,FALSE,"Office5";#N/A,#N/A,FALSE,"Office6";#N/A,#N/A,FALSE,"Office7";#N/A,#N/A,FALSE,"Labor"}</definedName>
    <definedName name="wrn.Detail." hidden="1">{#N/A,#N/A,FALSE,"Matrix";#N/A,#N/A,FALSE,"Executive";#N/A,#N/A,FALSE,"Summary";#N/A,#N/A,FALSE,"Office1";#N/A,#N/A,FALSE,"Office2";#N/A,#N/A,FALSE,"Office3";#N/A,#N/A,FALSE,"Office4";#N/A,#N/A,FALSE,"Office5";#N/A,#N/A,FALSE,"Office6";#N/A,#N/A,FALSE,"Office7";#N/A,#N/A,FALSE,"Labor"}</definedName>
    <definedName name="wrn.Detailed._.P._.and._.L." hidden="1">{"P and L Detail Page 1",#N/A,FALSE,"Data";"P and L Detail Page 2",#N/A,FALSE,"Data"}</definedName>
    <definedName name="wrn.Día._.API." localSheetId="5" hidden="1">{#N/A,#N/A,FALSE,"IC_Global";#N/A,#N/A,FALSE,"IC_Global (98-f)";#N/A,#N/A,FALSE,"Inc";#N/A,#N/A,FALSE,"CAMBIOS (2)";#N/A,#N/A,FALSE,"EXPL Inc.";#N/A,#N/A,FALSE,"HITOS98";#N/A,#N/A,FALSE,"CURVA ""S"" GLOBAL ";#N/A,#N/A,FALSE,"CURVA ""S"" 1998 "}</definedName>
    <definedName name="wrn.Día._.API." localSheetId="0" hidden="1">{#N/A,#N/A,FALSE,"IC_Global";#N/A,#N/A,FALSE,"IC_Global (98-f)";#N/A,#N/A,FALSE,"Inc";#N/A,#N/A,FALSE,"CAMBIOS (2)";#N/A,#N/A,FALSE,"EXPL Inc.";#N/A,#N/A,FALSE,"HITOS98";#N/A,#N/A,FALSE,"CURVA ""S"" GLOBAL ";#N/A,#N/A,FALSE,"CURVA ""S"" 1998 "}</definedName>
    <definedName name="wrn.Día._.API." hidden="1">{#N/A,#N/A,FALSE,"IC_Global";#N/A,#N/A,FALSE,"IC_Global (98-f)";#N/A,#N/A,FALSE,"Inc";#N/A,#N/A,FALSE,"CAMBIOS (2)";#N/A,#N/A,FALSE,"EXPL Inc.";#N/A,#N/A,FALSE,"HITOS98";#N/A,#N/A,FALSE,"CURVA ""S"" GLOBAL ";#N/A,#N/A,FALSE,"CURVA ""S"" 1998 "}</definedName>
    <definedName name="wrn.DIAGRAMAS._.DE._.DISPAROS." localSheetId="5" hidden="1">{#N/A,#N/A,FALSE,"Hoja1";#N/A,#N/A,FALSE,"Hoja2";#N/A,#N/A,FALSE,"Hoja3";#N/A,#N/A,FALSE,"Hoja4";#N/A,#N/A,FALSE,"Hoja5";#N/A,#N/A,FALSE,"Hoja6"}</definedName>
    <definedName name="wrn.DIAGRAMAS._.DE._.DISPAROS." localSheetId="0" hidden="1">{#N/A,#N/A,FALSE,"Hoja1";#N/A,#N/A,FALSE,"Hoja2";#N/A,#N/A,FALSE,"Hoja3";#N/A,#N/A,FALSE,"Hoja4";#N/A,#N/A,FALSE,"Hoja5";#N/A,#N/A,FALSE,"Hoja6"}</definedName>
    <definedName name="wrn.DIAGRAMAS._.DE._.DISPAROS." hidden="1">{#N/A,#N/A,FALSE,"Hoja1";#N/A,#N/A,FALSE,"Hoja2";#N/A,#N/A,FALSE,"Hoja3";#N/A,#N/A,FALSE,"Hoja4";#N/A,#N/A,FALSE,"Hoja5";#N/A,#N/A,FALSE,"Hoja6"}</definedName>
    <definedName name="wrn.DLH_hele." hidden="1">{"Side 1",#N/A,FALSE,"Hovedark";"Side 2",#N/A,FALSE,"Hovedark";"Cash Flow",#N/A,FALSE,"Hovedark";"Breakdown",#N/A,FALSE,"Breakdown";"Valuation",#N/A,FALSE,"Valuation";"Bidrag",#N/A,FALSE,"Bidrag"}</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l._.Indio._.Production._.Summary." localSheetId="5" hidden="1">{#N/A,#N/A,FALSE,"summary";#N/A,#N/A,FALSE,"SumGraph"}</definedName>
    <definedName name="wrn.El._.Indio._.Production._.Summary." localSheetId="0" hidden="1">{#N/A,#N/A,FALSE,"summary";#N/A,#N/A,FALSE,"SumGraph"}</definedName>
    <definedName name="wrn.El._.Indio._.Production._.Summary." hidden="1">{#N/A,#N/A,FALSE,"summary";#N/A,#N/A,FALSE,"SumGraph"}</definedName>
    <definedName name="wrn.Employee._.Efficiency." hidden="1">{"Employee Efficiency",#N/A,FALSE,"Benchmarking"}</definedName>
    <definedName name="wrn.ep10." localSheetId="5" hidden="1">{#N/A,#N/A,FALSE,"masez (10)";#N/A,#N/A,FALSE,"masez (7)";#N/A,#N/A,FALSE,"masez (6)";#N/A,#N/A,FALSE,"masez (5)";#N/A,#N/A,FALSE,"masez (4)";#N/A,#N/A,FALSE,"masez (3)";#N/A,#N/A,FALSE,"masez (2)";#N/A,#N/A,FALSE,"GME";#N/A,#N/A,FALSE,"masez"}</definedName>
    <definedName name="wrn.ep10." localSheetId="0" hidden="1">{#N/A,#N/A,FALSE,"masez (10)";#N/A,#N/A,FALSE,"masez (7)";#N/A,#N/A,FALSE,"masez (6)";#N/A,#N/A,FALSE,"masez (5)";#N/A,#N/A,FALSE,"masez (4)";#N/A,#N/A,FALSE,"masez (3)";#N/A,#N/A,FALSE,"masez (2)";#N/A,#N/A,FALSE,"GME";#N/A,#N/A,FALSE,"masez"}</definedName>
    <definedName name="wrn.ep10." hidden="1">{#N/A,#N/A,FALSE,"masez (10)";#N/A,#N/A,FALSE,"masez (7)";#N/A,#N/A,FALSE,"masez (6)";#N/A,#N/A,FALSE,"masez (5)";#N/A,#N/A,FALSE,"masez (4)";#N/A,#N/A,FALSE,"masez (3)";#N/A,#N/A,FALSE,"masez (2)";#N/A,#N/A,FALSE,"GME";#N/A,#N/A,FALSE,"masez"}</definedName>
    <definedName name="wrn.ep10.a" localSheetId="5" hidden="1">{#N/A,#N/A,FALSE,"masez (10)";#N/A,#N/A,FALSE,"masez (7)";#N/A,#N/A,FALSE,"masez (6)";#N/A,#N/A,FALSE,"masez (5)";#N/A,#N/A,FALSE,"masez (4)";#N/A,#N/A,FALSE,"masez (3)";#N/A,#N/A,FALSE,"masez (2)";#N/A,#N/A,FALSE,"GME";#N/A,#N/A,FALSE,"masez"}</definedName>
    <definedName name="wrn.ep10.a" localSheetId="0" hidden="1">{#N/A,#N/A,FALSE,"masez (10)";#N/A,#N/A,FALSE,"masez (7)";#N/A,#N/A,FALSE,"masez (6)";#N/A,#N/A,FALSE,"masez (5)";#N/A,#N/A,FALSE,"masez (4)";#N/A,#N/A,FALSE,"masez (3)";#N/A,#N/A,FALSE,"masez (2)";#N/A,#N/A,FALSE,"GME";#N/A,#N/A,FALSE,"masez"}</definedName>
    <definedName name="wrn.ep10.a" hidden="1">{#N/A,#N/A,FALSE,"masez (10)";#N/A,#N/A,FALSE,"masez (7)";#N/A,#N/A,FALSE,"masez (6)";#N/A,#N/A,FALSE,"masez (5)";#N/A,#N/A,FALSE,"masez (4)";#N/A,#N/A,FALSE,"masez (3)";#N/A,#N/A,FALSE,"masez (2)";#N/A,#N/A,FALSE,"GME";#N/A,#N/A,FALSE,"masez"}</definedName>
    <definedName name="wrn.ep10.b" localSheetId="5" hidden="1">{#N/A,#N/A,FALSE,"masez (10)";#N/A,#N/A,FALSE,"masez (7)";#N/A,#N/A,FALSE,"masez (6)";#N/A,#N/A,FALSE,"masez (5)";#N/A,#N/A,FALSE,"masez (4)";#N/A,#N/A,FALSE,"masez (3)";#N/A,#N/A,FALSE,"masez (2)";#N/A,#N/A,FALSE,"GME";#N/A,#N/A,FALSE,"masez"}</definedName>
    <definedName name="wrn.ep10.b" localSheetId="0" hidden="1">{#N/A,#N/A,FALSE,"masez (10)";#N/A,#N/A,FALSE,"masez (7)";#N/A,#N/A,FALSE,"masez (6)";#N/A,#N/A,FALSE,"masez (5)";#N/A,#N/A,FALSE,"masez (4)";#N/A,#N/A,FALSE,"masez (3)";#N/A,#N/A,FALSE,"masez (2)";#N/A,#N/A,FALSE,"GME";#N/A,#N/A,FALSE,"masez"}</definedName>
    <definedName name="wrn.ep10.b" hidden="1">{#N/A,#N/A,FALSE,"masez (10)";#N/A,#N/A,FALSE,"masez (7)";#N/A,#N/A,FALSE,"masez (6)";#N/A,#N/A,FALSE,"masez (5)";#N/A,#N/A,FALSE,"masez (4)";#N/A,#N/A,FALSE,"masez (3)";#N/A,#N/A,FALSE,"masez (2)";#N/A,#N/A,FALSE,"GME";#N/A,#N/A,FALSE,"masez"}</definedName>
    <definedName name="wrn.ep10.c" localSheetId="5" hidden="1">{#N/A,#N/A,FALSE,"masez (10)";#N/A,#N/A,FALSE,"masez (7)";#N/A,#N/A,FALSE,"masez (6)";#N/A,#N/A,FALSE,"masez (5)";#N/A,#N/A,FALSE,"masez (4)";#N/A,#N/A,FALSE,"masez (3)";#N/A,#N/A,FALSE,"masez (2)";#N/A,#N/A,FALSE,"GME";#N/A,#N/A,FALSE,"masez"}</definedName>
    <definedName name="wrn.ep10.c" localSheetId="0" hidden="1">{#N/A,#N/A,FALSE,"masez (10)";#N/A,#N/A,FALSE,"masez (7)";#N/A,#N/A,FALSE,"masez (6)";#N/A,#N/A,FALSE,"masez (5)";#N/A,#N/A,FALSE,"masez (4)";#N/A,#N/A,FALSE,"masez (3)";#N/A,#N/A,FALSE,"masez (2)";#N/A,#N/A,FALSE,"GME";#N/A,#N/A,FALSE,"masez"}</definedName>
    <definedName name="wrn.ep10.c" hidden="1">{#N/A,#N/A,FALSE,"masez (10)";#N/A,#N/A,FALSE,"masez (7)";#N/A,#N/A,FALSE,"masez (6)";#N/A,#N/A,FALSE,"masez (5)";#N/A,#N/A,FALSE,"masez (4)";#N/A,#N/A,FALSE,"masez (3)";#N/A,#N/A,FALSE,"masez (2)";#N/A,#N/A,FALSE,"GME";#N/A,#N/A,FALSE,"masez"}</definedName>
    <definedName name="wrn.ep10.d" localSheetId="5" hidden="1">{#N/A,#N/A,FALSE,"masez (10)";#N/A,#N/A,FALSE,"masez (7)";#N/A,#N/A,FALSE,"masez (6)";#N/A,#N/A,FALSE,"masez (5)";#N/A,#N/A,FALSE,"masez (4)";#N/A,#N/A,FALSE,"masez (3)";#N/A,#N/A,FALSE,"masez (2)";#N/A,#N/A,FALSE,"GME";#N/A,#N/A,FALSE,"masez"}</definedName>
    <definedName name="wrn.ep10.d" localSheetId="0" hidden="1">{#N/A,#N/A,FALSE,"masez (10)";#N/A,#N/A,FALSE,"masez (7)";#N/A,#N/A,FALSE,"masez (6)";#N/A,#N/A,FALSE,"masez (5)";#N/A,#N/A,FALSE,"masez (4)";#N/A,#N/A,FALSE,"masez (3)";#N/A,#N/A,FALSE,"masez (2)";#N/A,#N/A,FALSE,"GME";#N/A,#N/A,FALSE,"masez"}</definedName>
    <definedName name="wrn.ep10.d" hidden="1">{#N/A,#N/A,FALSE,"masez (10)";#N/A,#N/A,FALSE,"masez (7)";#N/A,#N/A,FALSE,"masez (6)";#N/A,#N/A,FALSE,"masez (5)";#N/A,#N/A,FALSE,"masez (4)";#N/A,#N/A,FALSE,"masez (3)";#N/A,#N/A,FALSE,"masez (2)";#N/A,#N/A,FALSE,"GME";#N/A,#N/A,FALSE,"masez"}</definedName>
    <definedName name="wrn.ESTALEIRO." hidden="1">{#N/A,#N/A,FALSE,"INDICE";#N/A,#N/A,FALSE,"MAPA RESUMO";#N/A,#N/A,FALSE,"C.MENS.ESTAL.";#N/A,#N/A,FALSE,"GRAF-MO";#N/A,#N/A,FALSE,"MO-INDIRECTA";#N/A,#N/A,FALSE,"MO-OUT.NAT.";#N/A,#N/A,FALSE,"S.E.M.";#N/A,#N/A,FALSE,"D.E.C.";#N/A,#N/A,FALSE,"ALUG.EQUIP.";#N/A,#N/A,FALSE,"MATER.";#N/A,#N/A,FALSE,"MD-ESTAL.";#N/A,#N/A,FALSE,"SUB-EMP.";#N/A,#N/A,FALSE,"O.ENCARG.";#N/A,#N/A,FALSE,"MO-DIRECTA"}</definedName>
    <definedName name="wrn.Europe."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Everything." hidden="1">{#N/A,#N/A,FALSE,"BNSF";#N/A,#N/A,FALSE,"KC";#N/A,#N/A,FALSE,"KCws";#N/A,#N/A,FALSE,"MergKC";#N/A,#N/A,FALSE,"CredStwKC";#N/A,#N/A,FALSE,"SP";#N/A,#N/A,FALSE,"SPws";#N/A,#N/A,FALSE,"MergSP";#N/A,#N/A,FALSE,"CredStwSP";#N/A,#N/A,FALSE,"SPbrkup";#N/A,#N/A,FALSE,"SPwBNSFws";#N/A,#N/A,FALSE,"MergSPwBNSF";#N/A,#N/A,FALSE,"CredStSPwBNSF (2)";#N/A,#N/A,FALSE,"SPwKCws (2)";#N/A,#N/A,FALSE,"MergSPwKC (2)";#N/A,#N/A,FALSE,"CredStKCwSP";#N/A,#N/A,FALSE,"ILL";#N/A,#N/A,FALSE,"SPwILLws";#N/A,#N/A,FALSE,"CredStILLwSP";#N/A,#N/A,FALSE,"MergSPwILL";#N/A,#N/A,FALSE,"CredStILLwSP";#N/A,#N/A,FALSE,"Conrail";#N/A,#N/A,FALSE,"CONws";#N/A,#N/A,FALSE,"MergCON";#N/A,#N/A,FALSE,"CredStwCON";#N/A,#N/A,FALSE,"SPwCONws ";#N/A,#N/A,FALSE,"MergSPwCON";#N/A,#N/A,FALSE,"CredStILLwCON";#N/A,#N/A,FALSE,"SPws (2)";#N/A,#N/A,FALSE,"MergSP (2)";#N/A,#N/A,FALSE,"CredStwSP (2)";#N/A,#N/A,FALSE,"CSX";#N/A,#N/A,FALSE,"CSXws";#N/A,#N/A,FALSE,"MergCSX";#N/A,#N/A,FALSE,"CredStwCSX";#N/A,#N/A,FALSE,"Norfolk";#N/A,#N/A,FALSE,"NORws";#N/A,#N/A,FALSE,"MergNOR";#N/A,#N/A,FALSE,"CredStwNOR";#N/A,#N/A,FALSE,"NORwCONws";#N/A,#N/A,FALSE,"MergNORwCON"}</definedName>
    <definedName name="wrn.fff." localSheetId="5" hidden="1">{#N/A,#N/A,FALSE,"Costos_Elem_Hid";#N/A,#N/A,FALSE,"Costos_Elem_Hid";#N/A,#N/A,FALSE,"Costos_Elem_Hid"}</definedName>
    <definedName name="wrn.fff." localSheetId="0" hidden="1">{#N/A,#N/A,FALSE,"Costos_Elem_Hid";#N/A,#N/A,FALSE,"Costos_Elem_Hid";#N/A,#N/A,FALSE,"Costos_Elem_Hid"}</definedName>
    <definedName name="wrn.fff." hidden="1">{#N/A,#N/A,FALSE,"Costos_Elem_Hid";#N/A,#N/A,FALSE,"Costos_Elem_Hid";#N/A,#N/A,FALSE,"Costos_Elem_Hid"}</definedName>
    <definedName name="wrn.Financial._.Output." hidden="1">{"P and L",#N/A,FALSE,"Financial Output";"Cashflow",#N/A,FALSE,"Financial Output";"Balance Sheet",#N/A,FALSE,"Financial Output"}</definedName>
    <definedName name="wrn.finmodel." hidden="1">{#N/A,#N/A,FALSE,"Fin Model"}</definedName>
    <definedName name="wrn.FinStatementsGGAAP." hidden="1">{"PLGGAAP1",#N/A,TRUE,"P&amp;L G GAAP";"PLGGAAP2",#N/A,TRUE,"P&amp;L G GAAP";"PLGGAAP3",#N/A,TRUE,"P&amp;L G GAAP";"PLGGAAP4",#N/A,TRUE,"P&amp;L G GAAP";"CFGGAAP1a",#N/A,TRUE,"P&amp;L G GAAP";"CFGGAAP2a",#N/A,TRUE,"P&amp;L G GAAP";"WCGGAAP1",#N/A,TRUE,"P&amp;L G GAAP";"WCGGAAP2",#N/A,TRUE,"P&amp;L G GAAP";"BSGGAAP1",#N/A,TRUE,"P&amp;L G GAAP";"BSGGAAP2",#N/A,TRUE,"P&amp;L G GAAP";"DebtGGAAP1",#N/A,TRUE,"P&amp;L G GAAP";"DebtGGAAP2",#N/A,TRUE,"P&amp;L G GAAP"}</definedName>
    <definedName name="wrn.FinStatementsUSGAAP." hidden="1">{"PLUSGAAP1",#N/A,TRUE,"P&amp;L US GAAP";"PLUSGAAP2",#N/A,TRUE,"P&amp;L US GAAP";"PLUSGAAP3",#N/A,TRUE,"P&amp;L US GAAP";"PLUSGAAP4",#N/A,TRUE,"P&amp;L US GAAP";"CFUSGAAP1a",#N/A,TRUE,"P&amp;L US GAAP";"CFUSGAAP2a",#N/A,TRUE,"P&amp;L US GAAP";"WCUSGAAP1",#N/A,TRUE,"P&amp;L US GAAP";"WCUSGAAP2",#N/A,TRUE,"P&amp;L US GAAP";"BSUSGAAP1",#N/A,TRUE,"P&amp;L US GAAP";"BSUSGAAP2",#N/A,TRUE,"P&amp;L US GAAP";"DebtUSGAAP1",#N/A,TRUE,"P&amp;L US GAAP";"DebtUSGAAP2",#N/A,TRUE,"P&amp;L US GAAP"}</definedName>
    <definedName name="wrn.Five._.Year._.Record." hidden="1">{"Five Year Record",#N/A,FALSE,"Front and Back"}</definedName>
    <definedName name="wrn.flash." localSheetId="0" hidden="1">{"Flash 1",#N/A,FALSE,"Flash";"Flash 2",#N/A,FALSE,"Escoria"}</definedName>
    <definedName name="wrn.flash." hidden="1">{"Flash 1",#N/A,FALSE,"Flash";"Flash 2",#N/A,FALSE,"Escoria"}</definedName>
    <definedName name="wrn.Flugger." hidden="1">{"Res_og_nøgle",#N/A,FALSE,"Hovedark";"Balance",#N/A,FALSE,"Hovedark";"Bagside_DK",#N/A,FALSE,"Bagside"}</definedName>
    <definedName name="wrn.flujos." localSheetId="5" hidden="1">{"FlujoGastos",#N/A,FALSE,"Base";"FlujoGastos",#N/A,FALSE,"Buzón Tren";"FlujoGastos",#N/A,FALSE,"Buzón Camión";"FlujoGastos",#N/A,FALSE,"LHD Camión";"FlujoGastos",#N/A,FALSE,"Cámara Camión"}</definedName>
    <definedName name="wrn.flujos." localSheetId="0" hidden="1">{"FlujoGastos",#N/A,FALSE,"Base";"FlujoGastos",#N/A,FALSE,"Buzón Tren";"FlujoGastos",#N/A,FALSE,"Buzón Camión";"FlujoGastos",#N/A,FALSE,"LHD Camión";"FlujoGastos",#N/A,FALSE,"Cámara Camión"}</definedName>
    <definedName name="wrn.flujos." hidden="1">{"FlujoGastos",#N/A,FALSE,"Base";"FlujoGastos",#N/A,FALSE,"Buzón Tren";"FlujoGastos",#N/A,FALSE,"Buzón Camión";"FlujoGastos",#N/A,FALSE,"LHD Camión";"FlujoGastos",#N/A,FALSE,"Cámara Camión"}</definedName>
    <definedName name="wrn.FORMATOS." hidden="1">{#N/A,#N/A,FALSE,"Formato No.2 ";#N/A,#N/A,FALSE,"Formato No.3A";#N/A,#N/A,FALSE,"Formato No. 3B";#N/A,#N/A,FALSE,"Formato No. 3C";#N/A,#N/A,FALSE,"Formato No. 4A";#N/A,#N/A,FALSE,"Formato No. 4B";#N/A,#N/A,FALSE,"Formato No. 4C (1)";#N/A,#N/A,FALSE,"Formato No. 4C (2)";#N/A,#N/A,FALSE,"Formato No. 4D";#N/A,#N/A,FALSE,"Formato No. 7 ";#N/A,#N/A,FALSE,"Formato No. 8";#N/A,#N/A,FALSE,"Formato No. 9";#N/A,#N/A,FALSE,"Formato No. 10";#N/A,#N/A,FALSE,"Formato No. 11";#N/A,#N/A,FALSE,"Formato No. 12";#N/A,#N/A,FALSE,"Formato No. 13";#N/A,#N/A,FALSE,"Formato No. 14";#N/A,#N/A,FALSE,"Formato No. 15 ";#N/A,#N/A,FALSE,"Formato No. 16";#N/A,#N/A,FALSE,"Formato No. 17";#N/A,#N/A,FALSE,"Formato No. 18";#N/A,#N/A,FALSE,"Formato No. 19"}</definedName>
    <definedName name="wrn.Forms." localSheetId="5" hidden="1">{#N/A,#N/A,FALSE,"E-1";#N/A,#N/A,FALSE,"E-2";#N/A,#N/A,FALSE,"F-1";#N/A,#N/A,FALSE,"F-2";#N/A,#N/A,FALSE,"F-3";#N/A,#N/A,FALSE,"F-4";#N/A,#N/A,FALSE,"F-5";#N/A,#N/A,FALSE,"F-6";#N/A,#N/A,FALSE,"Matrix"}</definedName>
    <definedName name="wrn.Forms." localSheetId="0" hidden="1">{#N/A,#N/A,FALSE,"E-1";#N/A,#N/A,FALSE,"E-2";#N/A,#N/A,FALSE,"F-1";#N/A,#N/A,FALSE,"F-2";#N/A,#N/A,FALSE,"F-3";#N/A,#N/A,FALSE,"F-4";#N/A,#N/A,FALSE,"F-5";#N/A,#N/A,FALSE,"F-6";#N/A,#N/A,FALSE,"Matrix"}</definedName>
    <definedName name="wrn.Forms." hidden="1">{#N/A,#N/A,FALSE,"E-1";#N/A,#N/A,FALSE,"E-2";#N/A,#N/A,FALSE,"F-1";#N/A,#N/A,FALSE,"F-2";#N/A,#N/A,FALSE,"F-3";#N/A,#N/A,FALSE,"F-4";#N/A,#N/A,FALSE,"F-5";#N/A,#N/A,FALSE,"F-6";#N/A,#N/A,FALSE,"Matrix"}</definedName>
    <definedName name="wrn.FORMULARIOS."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a"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a"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a"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B"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B"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B"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c"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c"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c"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d"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d"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ORMULARIOS.d"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wrn.Front._.Page." hidden="1">{"Front Page",#N/A,FALSE,"Front and Back"}</definedName>
    <definedName name="wrn.Front_Page." hidden="1">{"Front_Page",#N/A,FALSE,"Front Page"}</definedName>
    <definedName name="wrn.Full._.model." hidden="1">{"landexbravo",#N/A,FALSE,"Land (ex Bravo)";"Schenker_HO",#N/A,FALSE,"Schenker HO";"Landincbravo",#N/A,FALSE,"Land + Bravo";"Logistics",#N/A,FALSE,"Logistics";"Airandsea",#N/A,FALSE,"Air &amp; Sea";"Schenkgroup",#N/A,FALSE,"Schenker Group";"RaabKarcher",#N/A,FALSE,"Raab Karcher";"Brenntag",#N/A,FALSE,"Brenntag";"Interfer",#N/A,FALSE,"Interfer";"F_S",#N/A,FALSE,"F&amp;S";"Full_line",#N/A,FALSE,"Wholesale";"Auto_S",#N/A,FALSE,"Auto_S";"Otherco",#N/A,FALSE,"Other co";"Centraladmin",#N/A,FALSE,"Central Ad";"Consol_adj",#N/A,FALSE,"Consol adj";"Summary98",#N/A,FALSE,"Summary";"Bravo",#N/A,FALSE,"Bravo";"Offerletter",#N/A,FALSE,"Offer letter 1";"Front sheet",#N/A,FALSE,"Comments"}</definedName>
    <definedName name="wrn.Full._.Print._.Out."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REPORT." localSheetId="5" hidden="1">{#N/A,#N/A,FALSE,"US$";#N/A,#N/A,FALSE,"SUMMARY";#N/A,#N/A,FALSE,"DET.SUMM";#N/A,#N/A,FALSE,"BACK-UP";#N/A,#N/A,FALSE,"INDIRECTS";#N/A,#N/A,FALSE,"PARAMETERS";#N/A,#N/A,FALSE,"RATES"}</definedName>
    <definedName name="wrn.FULL._.REPORT." localSheetId="0" hidden="1">{#N/A,#N/A,FALSE,"US$";#N/A,#N/A,FALSE,"SUMMARY";#N/A,#N/A,FALSE,"DET.SUMM";#N/A,#N/A,FALSE,"BACK-UP";#N/A,#N/A,FALSE,"INDIRECTS";#N/A,#N/A,FALSE,"PARAMETERS";#N/A,#N/A,FALSE,"RATES"}</definedName>
    <definedName name="wrn.FULL._.REPORT." hidden="1">{#N/A,#N/A,FALSE,"US$";#N/A,#N/A,FALSE,"SUMMARY";#N/A,#N/A,FALSE,"DET.SUMM";#N/A,#N/A,FALSE,"BACK-UP";#N/A,#N/A,FALSE,"INDIRECTS";#N/A,#N/A,FALSE,"PARAMETERS";#N/A,#N/A,FALSE,"RATES"}</definedName>
    <definedName name="wrn.General_Model_Assumptions." hidden="1">{#N/A,#N/A,FALSE,"GenAssump"}</definedName>
    <definedName name="wrn.Geographic._.Trends." hidden="1">{"Geographic P1",#N/A,FALSE,"Division &amp; Geog"}</definedName>
    <definedName name="wrn.GERENCIA." hidden="1">{#N/A,#N/A,TRUE,"INGENIERIA";#N/A,#N/A,TRUE,"COMPRAS";#N/A,#N/A,TRUE,"DIRECCION";#N/A,#N/A,TRUE,"RESUMEN"}</definedName>
    <definedName name="wrn.GERENCIAL." localSheetId="0" hidden="1">{#N/A,#N/A,FALSE,"F006";#N/A,#N/A,FALSE,"F008";#N/A,#N/A,FALSE,"F020";#N/A,#N/A,FALSE,"F019"}</definedName>
    <definedName name="wrn.GERENCIAL." hidden="1">{#N/A,#N/A,FALSE,"F006";#N/A,#N/A,FALSE,"F008";#N/A,#N/A,FALSE,"F020";#N/A,#N/A,FALSE,"F019"}</definedName>
    <definedName name="wrn.Graficos." localSheetId="5" hidden="1">{"Graf_Carga Trab",#N/A,FALSE,"Grafi_Carga Trab";"Graf_Venta Flujo",#N/A,FALSE,"Grafi_Carga Trab"}</definedName>
    <definedName name="wrn.Graficos." localSheetId="0" hidden="1">{"Graf_Carga Trab",#N/A,FALSE,"Grafi_Carga Trab";"Graf_Venta Flujo",#N/A,FALSE,"Grafi_Carga Trab"}</definedName>
    <definedName name="wrn.Graficos." hidden="1">{"Graf_Carga Trab",#N/A,FALSE,"Grafi_Carga Trab";"Graf_Venta Flujo",#N/A,FALSE,"Grafi_Carga Trab"}</definedName>
    <definedName name="wrn.Hele." hidden="1">{"Side 1",#N/A,FALSE,"Hovedark";"Side 2",#N/A,FALSE,"Hovedark";"Cash Flow",#N/A,FALSE,"Hovedark";"Kvartaler",#N/A,FALSE,"Kvartaler";"Div_1",#N/A,FALSE,"Divisioner";"Div_2",#N/A,FALSE,"Divisioner";"Aggregeret",#N/A,FALSE,"Divisioner";"Oppsummering",#N/A,FALSE,"Divisioner";"Produkter",#N/A,FALSE,"Produkter";"Bakside",#N/A,FALSE,"Bagside"}</definedName>
    <definedName name="wrn.hjhj." localSheetId="5" hidden="1">{#N/A,#N/A,TRUE,"Costos_Subg_Hid"}</definedName>
    <definedName name="wrn.hjhj." localSheetId="0" hidden="1">{#N/A,#N/A,TRUE,"Costos_Subg_Hid"}</definedName>
    <definedName name="wrn.hjhj." hidden="1">{#N/A,#N/A,TRUE,"Costos_Subg_Hid"}</definedName>
    <definedName name="wrn.Impresión._.Versión." localSheetId="0" hidden="1">{"Gases Fugitivos",#N/A,TRUE,"Financiero";"Desarme",#N/A,TRUE,"Financiero";"Resumen Proyectos x Fase",#N/A,TRUE,"Financiero";"Resumen Total",#N/A,TRUE,"Financiero"}</definedName>
    <definedName name="wrn.Impresión._.Versión." hidden="1">{"Gases Fugitivos",#N/A,TRUE,"Financiero";"Desarme",#N/A,TRUE,"Financiero";"Resumen Proyectos x Fase",#N/A,TRUE,"Financiero";"Resumen Total",#N/A,TRUE,"Financiero"}</definedName>
    <definedName name="wrn.IMPRIME._.TODO." localSheetId="0" hidden="1">{#N/A,#N/A,FALSE,"ICP";#N/A,#N/A,FALSE,"ROC";#N/A,#N/A,FALSE,"HPP";#N/A,#N/A,FALSE,"CON";#N/A,#N/A,FALSE,"REQ";#N/A,#N/A,FALSE,"PROY";#N/A,#N/A,FALSE,"PIP";#N/A,#N/A,FALSE,"DPC";#N/A,#N/A,FALSE,"ESP";#N/A,#N/A,FALSE,"INP"}</definedName>
    <definedName name="wrn.IMPRIME._.TODO." hidden="1">{#N/A,#N/A,FALSE,"ICP";#N/A,#N/A,FALSE,"ROC";#N/A,#N/A,FALSE,"HPP";#N/A,#N/A,FALSE,"CON";#N/A,#N/A,FALSE,"REQ";#N/A,#N/A,FALSE,"PROY";#N/A,#N/A,FALSE,"PIP";#N/A,#N/A,FALSE,"DPC";#N/A,#N/A,FALSE,"ESP";#N/A,#N/A,FALSE,"INP"}</definedName>
    <definedName name="wrn.Income._.Statement." hidden="1">{#N/A,#N/A,FALSE,"Report Print"}</definedName>
    <definedName name="wrn.INDIRECTOS." hidden="1">{#N/A,#N/A,FALSE,"FASE81";#N/A,#N/A,FALSE,"FASE83";#N/A,#N/A,FALSE,"FASE85"}</definedName>
    <definedName name="wrn.Informe." localSheetId="0" hidden="1">{"Tapa Informe",#N/A,FALSE,"Informe 1";"Informe Hoja1",#N/A,FALSE,"Informe 1";"Informe Hoja2",#N/A,FALSE,"Informe 1"}</definedName>
    <definedName name="wrn.Informe." hidden="1">{"Tapa Informe",#N/A,FALSE,"Informe 1";"Informe Hoja1",#N/A,FALSE,"Informe 1";"Informe Hoja2",#N/A,FALSE,"Informe 1"}</definedName>
    <definedName name="wrn.Informe._.1." localSheetId="5"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wrn.Informe._.1." localSheetId="0"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wrn.Informe._.1." hidden="1">{"Informe 1_Consolidado",#N/A,FALSE,"Cons.";"Informe 1_Tunel",#N/A,FALSE,"Cons.";"Informe 1_Melip",#N/A,FALSE,"Cons.";"Informe 1_Guall",#N/A,FALSE,"Cons.";"Informe 1_Sara L",#N/A,FALSE,"Cons.";"Informe 1_Quellon",#N/A,FALSE,"Cons.";"Informe 1_Biolix",#N/A,FALSE,"Cons.";"Informe 1_Oficina",#N/A,FALSE,"Cons.";"Informe 1_Consorcio",#N/A,FALSE,"Cons."}</definedName>
    <definedName name="wrn.Informe._.2." localSheetId="5"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wrn.Informe._.2."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wrn.Informe._.2."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wrn.INFORME._.No.._.30." localSheetId="5" hidden="1">{#N/A,#N/A,FALSE,"DET-CAMB.";#N/A,#N/A,FALSE,"PRESUP.";#N/A,#N/A,FALSE,"RESUMEN";#N/A,#N/A,FALSE,"CT";#N/A,#N/A,FALSE,"PD";#N/A,#N/A,FALSE,"PR"}</definedName>
    <definedName name="wrn.INFORME._.No.._.30." localSheetId="0" hidden="1">{#N/A,#N/A,FALSE,"DET-CAMB.";#N/A,#N/A,FALSE,"PRESUP.";#N/A,#N/A,FALSE,"RESUMEN";#N/A,#N/A,FALSE,"CT";#N/A,#N/A,FALSE,"PD";#N/A,#N/A,FALSE,"PR"}</definedName>
    <definedName name="wrn.INFORME._.No.._.30." hidden="1">{#N/A,#N/A,FALSE,"DET-CAMB.";#N/A,#N/A,FALSE,"PRESUP.";#N/A,#N/A,FALSE,"RESUMEN";#N/A,#N/A,FALSE,"CT";#N/A,#N/A,FALSE,"PD";#N/A,#N/A,FALSE,"PR"}</definedName>
    <definedName name="wrn.INFORME_XPAND." localSheetId="5" hidden="1">{"DETALLE_1996",#N/A,FALSE,"flujo";"DETALLE_1997",#N/A,FALSE,"flujo";"GASTOS_INCURRIDOS_1996",#N/A,FALSE,"flujo";"GASTOS_PROGRAMADOS_PARA_1997",#N/A,FALSE,"flujo";#N/A,#N/A,FALSE,"comparat";#N/A,#N/A,FALSE,"costos";#N/A,#N/A,FALSE,"proyctrol"}</definedName>
    <definedName name="wrn.INFORME_XPAND." localSheetId="0" hidden="1">{"DETALLE_1996",#N/A,FALSE,"flujo";"DETALLE_1997",#N/A,FALSE,"flujo";"GASTOS_INCURRIDOS_1996",#N/A,FALSE,"flujo";"GASTOS_PROGRAMADOS_PARA_1997",#N/A,FALSE,"flujo";#N/A,#N/A,FALSE,"comparat";#N/A,#N/A,FALSE,"costos";#N/A,#N/A,FALSE,"proyctrol"}</definedName>
    <definedName name="wrn.INFORME_XPAND." hidden="1">{"DETALLE_1996",#N/A,FALSE,"flujo";"DETALLE_1997",#N/A,FALSE,"flujo";"GASTOS_INCURRIDOS_1996",#N/A,FALSE,"flujo";"GASTOS_PROGRAMADOS_PARA_1997",#N/A,FALSE,"flujo";#N/A,#N/A,FALSE,"comparat";#N/A,#N/A,FALSE,"costos";#N/A,#N/A,FALSE,"proyctrol"}</definedName>
    <definedName name="wrn.Informes." hidden="1">{#N/A,#N/A,FALSE,"CN Oficial RESUMIDA EXCanon";#N/A,#N/A,FALSE,"CN Oficial";#N/A,#N/A,FALSE,"CA Oficial";#N/A,#N/A,FALSE,"PLANTILLA";#N/A,#N/A,FALSE,"BAL";#N/A,#N/A,FALSE,"PT_Finanzas";#N/A,#N/A,FALSE,"INVERSIONES BIEN"}</definedName>
    <definedName name="wrn.INFORMETC.b" localSheetId="5" hidden="1">{#N/A,#N/A,FALSE,"TEC-01";#N/A,#N/A,FALSE,"TEC - 02";#N/A,#N/A,FALSE,"TEC - 03";#N/A,#N/A,FALSE,"TEC - 04";#N/A,#N/A,FALSE,"TEC-07";#N/A,#N/A,FALSE,"TEC-08";#N/A,#N/A,FALSE,"TEC - 09A";#N/A,#N/A,FALSE,"TEC - 09B";#N/A,#N/A,FALSE,"TEC - 09C";#N/A,#N/A,FALSE,"TEC - 10";#N/A,#N/A,FALSE,"TEC-11"}</definedName>
    <definedName name="wrn.INFORMETC.b" localSheetId="0" hidden="1">{#N/A,#N/A,FALSE,"TEC-01";#N/A,#N/A,FALSE,"TEC - 02";#N/A,#N/A,FALSE,"TEC - 03";#N/A,#N/A,FALSE,"TEC - 04";#N/A,#N/A,FALSE,"TEC-07";#N/A,#N/A,FALSE,"TEC-08";#N/A,#N/A,FALSE,"TEC - 09A";#N/A,#N/A,FALSE,"TEC - 09B";#N/A,#N/A,FALSE,"TEC - 09C";#N/A,#N/A,FALSE,"TEC - 10";#N/A,#N/A,FALSE,"TEC-11"}</definedName>
    <definedName name="wrn.INFORMETC.b" hidden="1">{#N/A,#N/A,FALSE,"TEC-01";#N/A,#N/A,FALSE,"TEC - 02";#N/A,#N/A,FALSE,"TEC - 03";#N/A,#N/A,FALSE,"TEC - 04";#N/A,#N/A,FALSE,"TEC-07";#N/A,#N/A,FALSE,"TEC-08";#N/A,#N/A,FALSE,"TEC - 09A";#N/A,#N/A,FALSE,"TEC - 09B";#N/A,#N/A,FALSE,"TEC - 09C";#N/A,#N/A,FALSE,"TEC - 10";#N/A,#N/A,FALSE,"TEC-11"}</definedName>
    <definedName name="wrn.INFORMETEC." localSheetId="5" hidden="1">{#N/A,#N/A,FALSE,"TEC-01";#N/A,#N/A,FALSE,"TEC - 02";#N/A,#N/A,FALSE,"TEC - 03";#N/A,#N/A,FALSE,"TEC - 04";#N/A,#N/A,FALSE,"TEC-07";#N/A,#N/A,FALSE,"TEC-08";#N/A,#N/A,FALSE,"TEC - 09A";#N/A,#N/A,FALSE,"TEC - 09B";#N/A,#N/A,FALSE,"TEC - 09C";#N/A,#N/A,FALSE,"TEC - 10";#N/A,#N/A,FALSE,"TEC-11"}</definedName>
    <definedName name="wrn.INFORMETEC." localSheetId="0" hidden="1">{#N/A,#N/A,FALSE,"TEC-01";#N/A,#N/A,FALSE,"TEC - 02";#N/A,#N/A,FALSE,"TEC - 03";#N/A,#N/A,FALSE,"TEC - 04";#N/A,#N/A,FALSE,"TEC-07";#N/A,#N/A,FALSE,"TEC-08";#N/A,#N/A,FALSE,"TEC - 09A";#N/A,#N/A,FALSE,"TEC - 09B";#N/A,#N/A,FALSE,"TEC - 09C";#N/A,#N/A,FALSE,"TEC - 10";#N/A,#N/A,FALSE,"TEC-11"}</definedName>
    <definedName name="wrn.INFORMETEC." hidden="1">{#N/A,#N/A,FALSE,"TEC-01";#N/A,#N/A,FALSE,"TEC - 02";#N/A,#N/A,FALSE,"TEC - 03";#N/A,#N/A,FALSE,"TEC - 04";#N/A,#N/A,FALSE,"TEC-07";#N/A,#N/A,FALSE,"TEC-08";#N/A,#N/A,FALSE,"TEC - 09A";#N/A,#N/A,FALSE,"TEC - 09B";#N/A,#N/A,FALSE,"TEC - 09C";#N/A,#N/A,FALSE,"TEC - 10";#N/A,#N/A,FALSE,"TEC-11"}</definedName>
    <definedName name="wrn.INFORMETEC.c" localSheetId="5" hidden="1">{#N/A,#N/A,FALSE,"TEC-01";#N/A,#N/A,FALSE,"TEC - 02";#N/A,#N/A,FALSE,"TEC - 03";#N/A,#N/A,FALSE,"TEC - 04";#N/A,#N/A,FALSE,"TEC-07";#N/A,#N/A,FALSE,"TEC-08";#N/A,#N/A,FALSE,"TEC - 09A";#N/A,#N/A,FALSE,"TEC - 09B";#N/A,#N/A,FALSE,"TEC - 09C";#N/A,#N/A,FALSE,"TEC - 10";#N/A,#N/A,FALSE,"TEC-11"}</definedName>
    <definedName name="wrn.INFORMETEC.c" localSheetId="0" hidden="1">{#N/A,#N/A,FALSE,"TEC-01";#N/A,#N/A,FALSE,"TEC - 02";#N/A,#N/A,FALSE,"TEC - 03";#N/A,#N/A,FALSE,"TEC - 04";#N/A,#N/A,FALSE,"TEC-07";#N/A,#N/A,FALSE,"TEC-08";#N/A,#N/A,FALSE,"TEC - 09A";#N/A,#N/A,FALSE,"TEC - 09B";#N/A,#N/A,FALSE,"TEC - 09C";#N/A,#N/A,FALSE,"TEC - 10";#N/A,#N/A,FALSE,"TEC-11"}</definedName>
    <definedName name="wrn.INFORMETEC.c" hidden="1">{#N/A,#N/A,FALSE,"TEC-01";#N/A,#N/A,FALSE,"TEC - 02";#N/A,#N/A,FALSE,"TEC - 03";#N/A,#N/A,FALSE,"TEC - 04";#N/A,#N/A,FALSE,"TEC-07";#N/A,#N/A,FALSE,"TEC-08";#N/A,#N/A,FALSE,"TEC - 09A";#N/A,#N/A,FALSE,"TEC - 09B";#N/A,#N/A,FALSE,"TEC - 09C";#N/A,#N/A,FALSE,"TEC - 10";#N/A,#N/A,FALSE,"TEC-11"}</definedName>
    <definedName name="wrn.INFORMETEC.d" localSheetId="5" hidden="1">{#N/A,#N/A,FALSE,"TEC-01";#N/A,#N/A,FALSE,"TEC - 02";#N/A,#N/A,FALSE,"TEC - 03";#N/A,#N/A,FALSE,"TEC - 04";#N/A,#N/A,FALSE,"TEC-07";#N/A,#N/A,FALSE,"TEC-08";#N/A,#N/A,FALSE,"TEC - 09A";#N/A,#N/A,FALSE,"TEC - 09B";#N/A,#N/A,FALSE,"TEC - 09C";#N/A,#N/A,FALSE,"TEC - 10";#N/A,#N/A,FALSE,"TEC-11"}</definedName>
    <definedName name="wrn.INFORMETEC.d" localSheetId="0" hidden="1">{#N/A,#N/A,FALSE,"TEC-01";#N/A,#N/A,FALSE,"TEC - 02";#N/A,#N/A,FALSE,"TEC - 03";#N/A,#N/A,FALSE,"TEC - 04";#N/A,#N/A,FALSE,"TEC-07";#N/A,#N/A,FALSE,"TEC-08";#N/A,#N/A,FALSE,"TEC - 09A";#N/A,#N/A,FALSE,"TEC - 09B";#N/A,#N/A,FALSE,"TEC - 09C";#N/A,#N/A,FALSE,"TEC - 10";#N/A,#N/A,FALSE,"TEC-11"}</definedName>
    <definedName name="wrn.INFORMETEC.d" hidden="1">{#N/A,#N/A,FALSE,"TEC-01";#N/A,#N/A,FALSE,"TEC - 02";#N/A,#N/A,FALSE,"TEC - 03";#N/A,#N/A,FALSE,"TEC - 04";#N/A,#N/A,FALSE,"TEC-07";#N/A,#N/A,FALSE,"TEC-08";#N/A,#N/A,FALSE,"TEC - 09A";#N/A,#N/A,FALSE,"TEC - 09B";#N/A,#N/A,FALSE,"TEC - 09C";#N/A,#N/A,FALSE,"TEC - 10";#N/A,#N/A,FALSE,"TEC-11"}</definedName>
    <definedName name="wrn.INFORMETECa" localSheetId="5" hidden="1">{#N/A,#N/A,FALSE,"TEC-01";#N/A,#N/A,FALSE,"TEC - 02";#N/A,#N/A,FALSE,"TEC - 03";#N/A,#N/A,FALSE,"TEC - 04";#N/A,#N/A,FALSE,"TEC-07";#N/A,#N/A,FALSE,"TEC-08";#N/A,#N/A,FALSE,"TEC - 09A";#N/A,#N/A,FALSE,"TEC - 09B";#N/A,#N/A,FALSE,"TEC - 09C";#N/A,#N/A,FALSE,"TEC - 10";#N/A,#N/A,FALSE,"TEC-11"}</definedName>
    <definedName name="wrn.INFORMETECa" localSheetId="0" hidden="1">{#N/A,#N/A,FALSE,"TEC-01";#N/A,#N/A,FALSE,"TEC - 02";#N/A,#N/A,FALSE,"TEC - 03";#N/A,#N/A,FALSE,"TEC - 04";#N/A,#N/A,FALSE,"TEC-07";#N/A,#N/A,FALSE,"TEC-08";#N/A,#N/A,FALSE,"TEC - 09A";#N/A,#N/A,FALSE,"TEC - 09B";#N/A,#N/A,FALSE,"TEC - 09C";#N/A,#N/A,FALSE,"TEC - 10";#N/A,#N/A,FALSE,"TEC-11"}</definedName>
    <definedName name="wrn.INFORMETECa" hidden="1">{#N/A,#N/A,FALSE,"TEC-01";#N/A,#N/A,FALSE,"TEC - 02";#N/A,#N/A,FALSE,"TEC - 03";#N/A,#N/A,FALSE,"TEC - 04";#N/A,#N/A,FALSE,"TEC-07";#N/A,#N/A,FALSE,"TEC-08";#N/A,#N/A,FALSE,"TEC - 09A";#N/A,#N/A,FALSE,"TEC - 09B";#N/A,#N/A,FALSE,"TEC - 09C";#N/A,#N/A,FALSE,"TEC - 10";#N/A,#N/A,FALSE,"TEC-11"}</definedName>
    <definedName name="wrn.international." hidden="1">{"sweden",#N/A,FALSE,"Sweden";"germany",#N/A,FALSE,"Germany";"portugal",#N/A,FALSE,"Portugal";"belgium",#N/A,FALSE,"Belgium";"japan",#N/A,FALSE,"Japan ";"italy",#N/A,FALSE,"Italy";"spain",#N/A,FALSE,"Spain";"korea",#N/A,FALSE,"Korea"}</definedName>
    <definedName name="wrn.InWear_Hele." hidden="1">{"Side 1",#N/A,FALSE,"Hovedark";"Side 2",#N/A,FALSE,"Hovedark";"Cash Flow",#N/A,FALSE,"Hovedark";"Valuation",#N/A,FALSE,"Valuation";"Bagside DK",#N/A,FALSE,"Bagside";"Overblik",#N/A,FALSE,"Butikker";"Egne_but",#N/A,FALSE,"Butikker";"Andet_salg",#N/A,FALSE,"Butikker";"Halvår",#N/A,FALSE,"Halvår";"Investeringer",#N/A,FALSE,"Investeringer"}</definedName>
    <definedName name="wrn.Jamo_Hele." hidden="1">{0,#N/A,FALSE,0;0,#N/A,FALSE,0;0,0,0,"Nl_x001A_ADSL (including wholesale)P_x000B_Total Lines_x0004_PSTNR_x0004_ISDNe_x0004_PSTN_x0004_ISDN _x000F_T";"Bagside DK",#N/A,FALSE,"Bagside";"Bidrag",#N/A,FALSE,"Bidrag";"Valuation",#N/A,FALSE,"Valuation";"Privatforbrug",#N/A,FALSE,"Macro";"Penetreing",#N/A,FALSE,"Oms. forv.";"Prod_Markeder",#N/A,FALSE,"Oms. forv.";"penetreing",#N/A,FALSE,"Penetrering"}</definedName>
    <definedName name="wrn.junk" localSheetId="0" hidden="1">{"Report",#N/A,FALSE,"Cover";"Report",#N/A,FALSE,"Contents";"Report",#N/A,FALSE,"Executive Summary";"Report",#N/A,FALSE,"Safety Review";"Report",#N/A,FALSE,"Key Financial Targets";"Report",#N/A,FALSE,"Marketing Outlook";"Report",#N/A,FALSE,"Marketing Outlook (2)";"Report",#N/A,FALSE,"Operations Review";"Report",#N/A,FALSE,"Human Resource Review";"Report",#N/A,FALSE,"Variance Budget Ytd";"Report",#N/A,FALSE,"Variance Budget Ytd (JV)";"Report",#N/A,FALSE,"Variance Budget FY";"Report",#N/A,FALSE,"Variance Budget FY (JV)";"Report",#N/A,FALSE,"Income Statement";"Report",#N/A,FALSE,"Income Statement (JV)";"Report",#N/A,FALSE,"Revenue Analysis - FY";"Report",#N/A,FALSE,"Revenue Analysis - FY (JV)";"Report",#N/A,FALSE,"Cost Analysis - FY";"Report",#N/A,FALSE,"Cost Analysis - FY (JV)";"Report",#N/A,FALSE,"Financial Targets";"Report",#N/A,FALSE,"Financial Targets (JV)";"Report",#N/A,FALSE,"Environmental";"Report",#N/A,FALSE,"Production KPIs";"Report",#N/A,FALSE,"Production KPIs (1)";"Report",#N/A,FALSE,"Cost KPIs";"Report",#N/A,FALSE,"Cost KPIs (2)";"Report",#N/A,FALSE,"Asset KPIs";"Report",#N/A,FALSE,"Asset KPIs (2)";"Report",#N/A,FALSE,"Asset KPIs CAPEX";"Report",#N/A,FALSE,"Asset KPIs - CAPEX (2)";"Report",#N/A,FALSE,"Revenue KPIs";"Report",#N/A,FALSE,"Revenue KPIs (2)";"Report",#N/A,FALSE,"Safety KPIs";"Report",#N/A,FALSE,"People KPIs";"Report",#N/A,FALSE,"People KPIs (2)";"Report",#N/A,FALSE,"Debtors"}</definedName>
    <definedName name="wrn.junk" hidden="1">{"Report",#N/A,FALSE,"Cover";"Report",#N/A,FALSE,"Contents";"Report",#N/A,FALSE,"Executive Summary";"Report",#N/A,FALSE,"Safety Review";"Report",#N/A,FALSE,"Key Financial Targets";"Report",#N/A,FALSE,"Marketing Outlook";"Report",#N/A,FALSE,"Marketing Outlook (2)";"Report",#N/A,FALSE,"Operations Review";"Report",#N/A,FALSE,"Human Resource Review";"Report",#N/A,FALSE,"Variance Budget Ytd";"Report",#N/A,FALSE,"Variance Budget Ytd (JV)";"Report",#N/A,FALSE,"Variance Budget FY";"Report",#N/A,FALSE,"Variance Budget FY (JV)";"Report",#N/A,FALSE,"Income Statement";"Report",#N/A,FALSE,"Income Statement (JV)";"Report",#N/A,FALSE,"Revenue Analysis - FY";"Report",#N/A,FALSE,"Revenue Analysis - FY (JV)";"Report",#N/A,FALSE,"Cost Analysis - FY";"Report",#N/A,FALSE,"Cost Analysis - FY (JV)";"Report",#N/A,FALSE,"Financial Targets";"Report",#N/A,FALSE,"Financial Targets (JV)";"Report",#N/A,FALSE,"Environmental";"Report",#N/A,FALSE,"Production KPIs";"Report",#N/A,FALSE,"Production KPIs (1)";"Report",#N/A,FALSE,"Cost KPIs";"Report",#N/A,FALSE,"Cost KPIs (2)";"Report",#N/A,FALSE,"Asset KPIs";"Report",#N/A,FALSE,"Asset KPIs (2)";"Report",#N/A,FALSE,"Asset KPIs CAPEX";"Report",#N/A,FALSE,"Asset KPIs - CAPEX (2)";"Report",#N/A,FALSE,"Revenue KPIs";"Report",#N/A,FALSE,"Revenue KPIs (2)";"Report",#N/A,FALSE,"Safety KPIs";"Report",#N/A,FALSE,"People KPIs";"Report",#N/A,FALSE,"People KPIs (2)";"Report",#N/A,FALSE,"Debtors"}</definedName>
    <definedName name="wrn.junk2" localSheetId="0" hidden="1">{"Report",#N/A,FALSE,"Cover";"Report",#N/A,FALSE,"Contents";"Report",#N/A,FALSE,"Executive Summary";"Report",#N/A,FALSE,"Safety Review";"Report",#N/A,FALSE,"Key Financial Targets";"Report",#N/A,FALSE,"Marketing Outlook";"Report",#N/A,FALSE,"Marketing Outlook (2)";"Report",#N/A,FALSE,"Operations Review";"Report",#N/A,FALSE,"Human Resource Review";"Report",#N/A,FALSE,"Variance Forecast Mo";"Report",#N/A,FALSE,"Variance Forecast (2)";"Report",#N/A,FALSE,"Variance from Budget";"Report",#N/A,FALSE,"Variance Budget Ytd";"Report",#N/A,FALSE,"Variance from Budget FY";"Report",#N/A,FALSE,"Variance Budget FY (2)";"Report",#N/A,FALSE,"Variance Previous Full Yr";"Report",#N/A,FALSE,"Variance Previous Full Yr (2)";"Report",#N/A,FALSE,"Income &amp; Cash Flow";"Report",#N/A,FALSE,"Balance Sheet";"Report",#N/A,FALSE,"ROC Analysis - Full Year";"Report",#N/A,FALSE,"Revenue Analysis - Full Yr";"Report",#N/A,FALSE,"Cost Analysis - Full Yr";"Report",#N/A,FALSE,"Cash Flow Analysis - FY";"Report",#N/A,FALSE,"Financial Targets";"Report",#N/A,FALSE,"Environmental";"Report",#N/A,FALSE,"Production KPIs (1)";"Report",#N/A,FALSE,"Production KPIs (2)";"Report",#N/A,FALSE,"Cost KPIs (1)";"Report",#N/A,FALSE,"Cost KPIs (2)";"Report",#N/A,FALSE,"Asset KPIs (1)";"Report",#N/A,FALSE,"Asset KPIs (2)";"Report",#N/A,FALSE,"Asset KPIs CAPEX";"Report",#N/A,FALSE,"Asset KPIs - CAPEX (2)";"Report",#N/A,FALSE,"Revenue KPIs";"Report",#N/A,FALSE,"Revenue KPIs (2)";"Report",#N/A,FALSE,"Safety KPIs";"Report",#N/A,FALSE,"People KPIs";"Report",#N/A,FALSE,"People KPIs (2)";"Report",#N/A,FALSE,"Finance KPIs";"Report",#N/A,FALSE,"Debtors";"Report",#N/A,FALSE,"Corporate Overhead YTD";"Report",#N/A,FALSE,"Marketing Costs"}</definedName>
    <definedName name="wrn.junk2" hidden="1">{"Report",#N/A,FALSE,"Cover";"Report",#N/A,FALSE,"Contents";"Report",#N/A,FALSE,"Executive Summary";"Report",#N/A,FALSE,"Safety Review";"Report",#N/A,FALSE,"Key Financial Targets";"Report",#N/A,FALSE,"Marketing Outlook";"Report",#N/A,FALSE,"Marketing Outlook (2)";"Report",#N/A,FALSE,"Operations Review";"Report",#N/A,FALSE,"Human Resource Review";"Report",#N/A,FALSE,"Variance Forecast Mo";"Report",#N/A,FALSE,"Variance Forecast (2)";"Report",#N/A,FALSE,"Variance from Budget";"Report",#N/A,FALSE,"Variance Budget Ytd";"Report",#N/A,FALSE,"Variance from Budget FY";"Report",#N/A,FALSE,"Variance Budget FY (2)";"Report",#N/A,FALSE,"Variance Previous Full Yr";"Report",#N/A,FALSE,"Variance Previous Full Yr (2)";"Report",#N/A,FALSE,"Income &amp; Cash Flow";"Report",#N/A,FALSE,"Balance Sheet";"Report",#N/A,FALSE,"ROC Analysis - Full Year";"Report",#N/A,FALSE,"Revenue Analysis - Full Yr";"Report",#N/A,FALSE,"Cost Analysis - Full Yr";"Report",#N/A,FALSE,"Cash Flow Analysis - FY";"Report",#N/A,FALSE,"Financial Targets";"Report",#N/A,FALSE,"Environmental";"Report",#N/A,FALSE,"Production KPIs (1)";"Report",#N/A,FALSE,"Production KPIs (2)";"Report",#N/A,FALSE,"Cost KPIs (1)";"Report",#N/A,FALSE,"Cost KPIs (2)";"Report",#N/A,FALSE,"Asset KPIs (1)";"Report",#N/A,FALSE,"Asset KPIs (2)";"Report",#N/A,FALSE,"Asset KPIs CAPEX";"Report",#N/A,FALSE,"Asset KPIs - CAPEX (2)";"Report",#N/A,FALSE,"Revenue KPIs";"Report",#N/A,FALSE,"Revenue KPIs (2)";"Report",#N/A,FALSE,"Safety KPIs";"Report",#N/A,FALSE,"People KPIs";"Report",#N/A,FALSE,"People KPIs (2)";"Report",#N/A,FALSE,"Finance KPIs";"Report",#N/A,FALSE,"Debtors";"Report",#N/A,FALSE,"Corporate Overhead YTD";"Report",#N/A,FALSE,"Marketing Costs"}</definedName>
    <definedName name="wrn.LHDCAMION." localSheetId="5" hidden="1">{"desarrollo",#N/A,FALSE,"LHD Camión";"eqdllo",#N/A,FALSE,"LHD Camión";"eqprod",#N/A,FALSE,"LHD Camión";"Resumen",#N/A,FALSE,"LHD Camión"}</definedName>
    <definedName name="wrn.LHDCAMION." localSheetId="0" hidden="1">{"desarrollo",#N/A,FALSE,"LHD Camión";"eqdllo",#N/A,FALSE,"LHD Camión";"eqprod",#N/A,FALSE,"LHD Camión";"Resumen",#N/A,FALSE,"LHD Camión"}</definedName>
    <definedName name="wrn.LHDCAMION." hidden="1">{"desarrollo",#N/A,FALSE,"LHD Camión";"eqdllo",#N/A,FALSE,"LHD Camión";"eqprod",#N/A,FALSE,"LHD Camión";"Resumen",#N/A,FALSE,"LHD Camión"}</definedName>
    <definedName name="wrn.Line._.Efficiency." hidden="1">{"Line Efficiency",#N/A,FALSE,"Benchmarking"}</definedName>
    <definedName name="wrn.Lista._.Eq.yMaq.." localSheetId="5" hidden="1">{#N/A,#N/A,FALSE,"Lista Eq.yMaq."}</definedName>
    <definedName name="wrn.Lista._.Eq.yMaq.." localSheetId="0" hidden="1">{#N/A,#N/A,FALSE,"Lista Eq.yMaq."}</definedName>
    <definedName name="wrn.Lista._.Eq.yMaq.." hidden="1">{#N/A,#N/A,FALSE,"Lista Eq.yMaq."}</definedName>
    <definedName name="wrn.LISTADO." localSheetId="5" hidden="1">{"Práctica","Práctica",FALSE,"Práctica"}</definedName>
    <definedName name="wrn.LISTADO." localSheetId="0" hidden="1">{"Práctica","Práctica",FALSE,"Práctica"}</definedName>
    <definedName name="wrn.LISTADO." hidden="1">{"Práctica","Práctica",FALSE,"Práctica"}</definedName>
    <definedName name="wrn.LISTADOC." hidden="1">{#N/A,#N/A,FALSE,"GENERAL";#N/A,#N/A,FALSE,"USP 1";#N/A,#N/A,FALSE,"USP 2";#N/A,#N/A,FALSE,"UTE"}</definedName>
    <definedName name="wrn.MO." localSheetId="5" hidden="1">{"MO(BASE)",#N/A,FALSE,"MO(BASE)";"MO(BASE)1",#N/A,FALSE,"MO(BASE)";"MO(BASE)2",#N/A,FALSE,"MO(BASE)"}</definedName>
    <definedName name="wrn.MO." localSheetId="0" hidden="1">{"MO(BASE)",#N/A,FALSE,"MO(BASE)";"MO(BASE)1",#N/A,FALSE,"MO(BASE)";"MO(BASE)2",#N/A,FALSE,"MO(BASE)"}</definedName>
    <definedName name="wrn.MO." hidden="1">{"MO(BASE)",#N/A,FALSE,"MO(BASE)";"MO(BASE)1",#N/A,FALSE,"MO(BASE)";"MO(BASE)2",#N/A,FALSE,"MO(BASE)"}</definedName>
    <definedName name="wrn.MO.b" localSheetId="5" hidden="1">{"MO(BASE)",#N/A,FALSE,"MO(BASE)";"MO(BASE)1",#N/A,FALSE,"MO(BASE)";"MO(BASE)2",#N/A,FALSE,"MO(BASE)"}</definedName>
    <definedName name="wrn.MO.b" localSheetId="0" hidden="1">{"MO(BASE)",#N/A,FALSE,"MO(BASE)";"MO(BASE)1",#N/A,FALSE,"MO(BASE)";"MO(BASE)2",#N/A,FALSE,"MO(BASE)"}</definedName>
    <definedName name="wrn.MO.b" hidden="1">{"MO(BASE)",#N/A,FALSE,"MO(BASE)";"MO(BASE)1",#N/A,FALSE,"MO(BASE)";"MO(BASE)2",#N/A,FALSE,"MO(BASE)"}</definedName>
    <definedName name="wrn.MO.c" localSheetId="5" hidden="1">{"MO(BASE)",#N/A,FALSE,"MO(BASE)";"MO(BASE)1",#N/A,FALSE,"MO(BASE)";"MO(BASE)2",#N/A,FALSE,"MO(BASE)"}</definedName>
    <definedName name="wrn.MO.c" localSheetId="0" hidden="1">{"MO(BASE)",#N/A,FALSE,"MO(BASE)";"MO(BASE)1",#N/A,FALSE,"MO(BASE)";"MO(BASE)2",#N/A,FALSE,"MO(BASE)"}</definedName>
    <definedName name="wrn.MO.c" hidden="1">{"MO(BASE)",#N/A,FALSE,"MO(BASE)";"MO(BASE)1",#N/A,FALSE,"MO(BASE)";"MO(BASE)2",#N/A,FALSE,"MO(BASE)"}</definedName>
    <definedName name="wrn.MO.d" localSheetId="5" hidden="1">{"MO(BASE)",#N/A,FALSE,"MO(BASE)";"MO(BASE)1",#N/A,FALSE,"MO(BASE)";"MO(BASE)2",#N/A,FALSE,"MO(BASE)"}</definedName>
    <definedName name="wrn.MO.d" localSheetId="0" hidden="1">{"MO(BASE)",#N/A,FALSE,"MO(BASE)";"MO(BASE)1",#N/A,FALSE,"MO(BASE)";"MO(BASE)2",#N/A,FALSE,"MO(BASE)"}</definedName>
    <definedName name="wrn.MO.d" hidden="1">{"MO(BASE)",#N/A,FALSE,"MO(BASE)";"MO(BASE)1",#N/A,FALSE,"MO(BASE)";"MO(BASE)2",#N/A,FALSE,"MO(BASE)"}</definedName>
    <definedName name="wrn.MOa" localSheetId="5" hidden="1">{"MO(BASE)",#N/A,FALSE,"MO(BASE)";"MO(BASE)1",#N/A,FALSE,"MO(BASE)";"MO(BASE)2",#N/A,FALSE,"MO(BASE)"}</definedName>
    <definedName name="wrn.MOa" localSheetId="0" hidden="1">{"MO(BASE)",#N/A,FALSE,"MO(BASE)";"MO(BASE)1",#N/A,FALSE,"MO(BASE)";"MO(BASE)2",#N/A,FALSE,"MO(BASE)"}</definedName>
    <definedName name="wrn.MOa" hidden="1">{"MO(BASE)",#N/A,FALSE,"MO(BASE)";"MO(BASE)1",#N/A,FALSE,"MO(BASE)";"MO(BASE)2",#N/A,FALSE,"MO(BASE)"}</definedName>
    <definedName name="wrn.MONEDA._.99." localSheetId="5" hidden="1">{"3",#N/A,FALSE,"Flujos Caja - Mon. 1999";"INGRESOS MONEDA 1999",#N/A,FALSE,"Flujos Caja - Mon. 1999"}</definedName>
    <definedName name="wrn.MONEDA._.99." localSheetId="0" hidden="1">{"3",#N/A,FALSE,"Flujos Caja - Mon. 1999";"INGRESOS MONEDA 1999",#N/A,FALSE,"Flujos Caja - Mon. 1999"}</definedName>
    <definedName name="wrn.MONEDA._.99." hidden="1">{"3",#N/A,FALSE,"Flujos Caja - Mon. 1999";"INGRESOS MONEDA 1999",#N/A,FALSE,"Flujos Caja - Mon. 1999"}</definedName>
    <definedName name="wrn.Monthly._.Business._.Performance._.Review." localSheetId="0" hidden="1">{"Report",#N/A,FALSE,"Cover";"Report",#N/A,FALSE,"Contents";"Report",#N/A,FALSE,"Executive Summary";"Report",#N/A,FALSE,"Safety Review";"Report",#N/A,FALSE,"Key Financial Targets";"Report",#N/A,FALSE,"Marketing Outlook";"Report",#N/A,FALSE,"Marketing Outlook (2)";"Report",#N/A,FALSE,"Operations Review";"Report",#N/A,FALSE,"Human Resource Review";"Report",#N/A,FALSE,"Variance Forecast Mo";"Report",#N/A,FALSE,"Variance Forecast (2)";"Report",#N/A,FALSE,"Variance from Budget";"Report",#N/A,FALSE,"Variance Budget Ytd";"Report",#N/A,FALSE,"Variance from Budget FY";"Report",#N/A,FALSE,"Variance Budget FY (2)";"Report",#N/A,FALSE,"Variance Previous Full Yr";"Report",#N/A,FALSE,"Variance Previous Full Yr (2)";"Report",#N/A,FALSE,"Income &amp; Cash Flow";"Report",#N/A,FALSE,"Balance Sheet";"Report",#N/A,FALSE,"ROC Analysis - Full Year";"Report",#N/A,FALSE,"Revenue Analysis - Full Yr";"Report",#N/A,FALSE,"Cost Analysis - Full Yr";"Report",#N/A,FALSE,"Cash Flow Analysis - FY";"Report",#N/A,FALSE,"Financial Targets";"Report",#N/A,FALSE,"Environmental";"Report",#N/A,FALSE,"Production KPIs (1)";"Report",#N/A,FALSE,"Production KPIs (2)";"Report",#N/A,FALSE,"Cost KPIs (1)";"Report",#N/A,FALSE,"Cost KPIs (2)";"Report",#N/A,FALSE,"Asset KPIs (1)";"Report",#N/A,FALSE,"Asset KPIs (2)";"Report",#N/A,FALSE,"Asset KPIs CAPEX";"Report",#N/A,FALSE,"Asset KPIs - CAPEX (2)";"Report",#N/A,FALSE,"Revenue KPIs";"Report",#N/A,FALSE,"Revenue KPIs (2)";"Report",#N/A,FALSE,"Safety KPIs";"Report",#N/A,FALSE,"People KPIs";"Report",#N/A,FALSE,"People KPIs (2)";"Report",#N/A,FALSE,"Finance KPIs";"Report",#N/A,FALSE,"Debtors";"Report",#N/A,FALSE,"Corporate Overhead YTD";"Report",#N/A,FALSE,"Marketing Costs"}</definedName>
    <definedName name="wrn.Monthly._.Business._.Performance._.Review." hidden="1">{"Report",#N/A,FALSE,"Cover";"Report",#N/A,FALSE,"Contents";"Report",#N/A,FALSE,"Executive Summary";"Report",#N/A,FALSE,"Safety Review";"Report",#N/A,FALSE,"Key Financial Targets";"Report",#N/A,FALSE,"Marketing Outlook";"Report",#N/A,FALSE,"Marketing Outlook (2)";"Report",#N/A,FALSE,"Operations Review";"Report",#N/A,FALSE,"Human Resource Review";"Report",#N/A,FALSE,"Variance Forecast Mo";"Report",#N/A,FALSE,"Variance Forecast (2)";"Report",#N/A,FALSE,"Variance from Budget";"Report",#N/A,FALSE,"Variance Budget Ytd";"Report",#N/A,FALSE,"Variance from Budget FY";"Report",#N/A,FALSE,"Variance Budget FY (2)";"Report",#N/A,FALSE,"Variance Previous Full Yr";"Report",#N/A,FALSE,"Variance Previous Full Yr (2)";"Report",#N/A,FALSE,"Income &amp; Cash Flow";"Report",#N/A,FALSE,"Balance Sheet";"Report",#N/A,FALSE,"ROC Analysis - Full Year";"Report",#N/A,FALSE,"Revenue Analysis - Full Yr";"Report",#N/A,FALSE,"Cost Analysis - Full Yr";"Report",#N/A,FALSE,"Cash Flow Analysis - FY";"Report",#N/A,FALSE,"Financial Targets";"Report",#N/A,FALSE,"Environmental";"Report",#N/A,FALSE,"Production KPIs (1)";"Report",#N/A,FALSE,"Production KPIs (2)";"Report",#N/A,FALSE,"Cost KPIs (1)";"Report",#N/A,FALSE,"Cost KPIs (2)";"Report",#N/A,FALSE,"Asset KPIs (1)";"Report",#N/A,FALSE,"Asset KPIs (2)";"Report",#N/A,FALSE,"Asset KPIs CAPEX";"Report",#N/A,FALSE,"Asset KPIs - CAPEX (2)";"Report",#N/A,FALSE,"Revenue KPIs";"Report",#N/A,FALSE,"Revenue KPIs (2)";"Report",#N/A,FALSE,"Safety KPIs";"Report",#N/A,FALSE,"People KPIs";"Report",#N/A,FALSE,"People KPIs (2)";"Report",#N/A,FALSE,"Finance KPIs";"Report",#N/A,FALSE,"Debtors";"Report",#N/A,FALSE,"Corporate Overhead YTD";"Report",#N/A,FALSE,"Marketing Costs"}</definedName>
    <definedName name="wrn.Monthly._.Business._.Report." localSheetId="0" hidden="1">{"Cover Page",#N/A,FALSE,"Cover";"Report",#N/A,FALSE,"Contents";"Report",#N/A,FALSE,"Executive Summary";"Calc",#N/A,FALSE,"Executive Summary";"Report",#N/A,FALSE,"Safety Review";"Calc",#N/A,FALSE,"Safety Review";"Report",#N/A,FALSE,"Key Financial Targets";"Calc",#N/A,FALSE,"Key Financial Targets";"Report",#N/A,FALSE,"Marketing Outlook";"Calc",#N/A,FALSE,"Marketing Outlook"}</definedName>
    <definedName name="wrn.Monthly._.Business._.Report." hidden="1">{"Cover Page",#N/A,FALSE,"Cover";"Report",#N/A,FALSE,"Contents";"Report",#N/A,FALSE,"Executive Summary";"Calc",#N/A,FALSE,"Executive Summary";"Report",#N/A,FALSE,"Safety Review";"Calc",#N/A,FALSE,"Safety Review";"Report",#N/A,FALSE,"Key Financial Targets";"Calc",#N/A,FALSE,"Key Financial Targets";"Report",#N/A,FALSE,"Marketing Outlook";"Calc",#N/A,FALSE,"Marketing Outlook"}</definedName>
    <definedName name="wrn.MONTHLY._.REPORT." hidden="1">{#N/A,#N/A,FALSE,"COVER 1";#N/A,#N/A,FALSE,"INTEREST";#N/A,#N/A,FALSE,"PFSR";#N/A,#N/A,FALSE,"INVOICES";#N/A,#N/A,FALSE,"COVER 2";#N/A,#N/A,FALSE,"CFSR"}</definedName>
    <definedName name="wrn.Nelson._.Summary." localSheetId="5" hidden="1">{#N/A,#N/A,FALSE,"subcontract"}</definedName>
    <definedName name="wrn.Nelson._.Summary." localSheetId="0" hidden="1">{#N/A,#N/A,FALSE,"subcontract"}</definedName>
    <definedName name="wrn.Nelson._.Summary." hidden="1">{#N/A,#N/A,FALSE,"subcontract"}</definedName>
    <definedName name="wrn.new." localSheetId="5" hidden="1">{"Summary",#N/A,TRUE,"SUM";#N/A,#N/A,TRUE,"HO-TOTAL";"Field Services",#N/A,TRUE,"Fld Svcs";"Expat Schedule",#N/A,TRUE,"EXPAT Policy";"Expat Rates",#N/A,TRUE,"Expat Rates&amp;TAX";"Expat Policy",#N/A,TRUE,"EXPAT Policy";"Expat Assignment",#N/A,TRUE,"EXPAT Policy";"TCN Rates",#N/A,TRUE,"Toronto Rates&amp;TAX";"Santiago Rates",#N/A,TRUE,"Santiago Rates&amp;TAX"}</definedName>
    <definedName name="wrn.new." localSheetId="0" hidden="1">{"Summary",#N/A,TRUE,"SUM";#N/A,#N/A,TRUE,"HO-TOTAL";"Field Services",#N/A,TRUE,"Fld Svcs";"Expat Schedule",#N/A,TRUE,"EXPAT Policy";"Expat Rates",#N/A,TRUE,"Expat Rates&amp;TAX";"Expat Policy",#N/A,TRUE,"EXPAT Policy";"Expat Assignment",#N/A,TRUE,"EXPAT Policy";"TCN Rates",#N/A,TRUE,"Toronto Rates&amp;TAX";"Santiago Rates",#N/A,TRUE,"Santiago Rates&amp;TAX"}</definedName>
    <definedName name="wrn.new." hidden="1">{"Summary",#N/A,TRUE,"SUM";#N/A,#N/A,TRUE,"HO-TOTAL";"Field Services",#N/A,TRUE,"Fld Svcs";"Expat Schedule",#N/A,TRUE,"EXPAT Policy";"Expat Rates",#N/A,TRUE,"Expat Rates&amp;TAX";"Expat Policy",#N/A,TRUE,"EXPAT Policy";"Expat Assignment",#N/A,TRUE,"EXPAT Policy";"TCN Rates",#N/A,TRUE,"Toronto Rates&amp;TAX";"Santiago Rates",#N/A,TRUE,"Santiago Rates&amp;TAX"}</definedName>
    <definedName name="wrn.old" hidden="1">{#N/A,#N/A,FALSE,"DCF";#N/A,#N/A,FALSE,"WACC";#N/A,#N/A,FALSE,"Sales_EBIT";#N/A,#N/A,FALSE,"Capex_Depreciation";#N/A,#N/A,FALSE,"WC";#N/A,#N/A,FALSE,"Interest";#N/A,#N/A,FALSE,"Assumptions"}</definedName>
    <definedName name="wrn.op1." localSheetId="5" hidden="1">{"cuadro1",#N/A,FALSE,"Cam buz camión Opción 1";"cuadro2",#N/A,FALSE,"Cam buz camión Opción 1";"cuadro3",#N/A,FALSE,"Cam buz camión Opción 1";"cuadro4",#N/A,FALSE,"Cam buz camión Opción 1";"cuadro5",#N/A,FALSE,"Cam buz camión Opción 1"}</definedName>
    <definedName name="wrn.op1." localSheetId="0" hidden="1">{"cuadro1",#N/A,FALSE,"Cam buz camión Opción 1";"cuadro2",#N/A,FALSE,"Cam buz camión Opción 1";"cuadro3",#N/A,FALSE,"Cam buz camión Opción 1";"cuadro4",#N/A,FALSE,"Cam buz camión Opción 1";"cuadro5",#N/A,FALSE,"Cam buz camión Opción 1"}</definedName>
    <definedName name="wrn.op1." hidden="1">{"cuadro1",#N/A,FALSE,"Cam buz camión Opción 1";"cuadro2",#N/A,FALSE,"Cam buz camión Opción 1";"cuadro3",#N/A,FALSE,"Cam buz camión Opción 1";"cuadro4",#N/A,FALSE,"Cam buz camión Opción 1";"cuadro5",#N/A,FALSE,"Cam buz camión Opción 1"}</definedName>
    <definedName name="wrn.op2" localSheetId="5" hidden="1">{"cuadro1",#N/A,FALSE,"Buzon Camion Opción 3";"cuadro2",#N/A,FALSE,"Buzon Camion Opción 3";"cuadro3",#N/A,FALSE,"Buzon Camion Opción 3";"cuadro4",#N/A,FALSE,"Buzon Camion Opción 3"}</definedName>
    <definedName name="wrn.op2" localSheetId="0" hidden="1">{"cuadro1",#N/A,FALSE,"Buzon Camion Opción 3";"cuadro2",#N/A,FALSE,"Buzon Camion Opción 3";"cuadro3",#N/A,FALSE,"Buzon Camion Opción 3";"cuadro4",#N/A,FALSE,"Buzon Camion Opción 3"}</definedName>
    <definedName name="wrn.op2" hidden="1">{"cuadro1",#N/A,FALSE,"Buzon Camion Opción 3";"cuadro2",#N/A,FALSE,"Buzon Camion Opción 3";"cuadro3",#N/A,FALSE,"Buzon Camion Opción 3";"cuadro4",#N/A,FALSE,"Buzon Camion Opción 3"}</definedName>
    <definedName name="wrn.op2." localSheetId="5" hidden="1">{"cuadro1",#N/A,FALSE,"LHD CAMION Opción 2";"cuadro2",#N/A,FALSE,"LHD CAMION Opción 2";"cuadro3",#N/A,FALSE,"LHD CAMION Opción 2";"cuadro4",#N/A,FALSE,"LHD CAMION Opción 2"}</definedName>
    <definedName name="wrn.op2." localSheetId="0" hidden="1">{"cuadro1",#N/A,FALSE,"LHD CAMION Opción 2";"cuadro2",#N/A,FALSE,"LHD CAMION Opción 2";"cuadro3",#N/A,FALSE,"LHD CAMION Opción 2";"cuadro4",#N/A,FALSE,"LHD CAMION Opción 2"}</definedName>
    <definedName name="wrn.op2." hidden="1">{"cuadro1",#N/A,FALSE,"LHD CAMION Opción 2";"cuadro2",#N/A,FALSE,"LHD CAMION Opción 2";"cuadro3",#N/A,FALSE,"LHD CAMION Opción 2";"cuadro4",#N/A,FALSE,"LHD CAMION Opción 2"}</definedName>
    <definedName name="wrn.op3." localSheetId="5" hidden="1">{"cuadro1",#N/A,FALSE,"Buzon Camion Opción 3";"cuadro2",#N/A,FALSE,"Buzon Camion Opción 3";"cuadro3",#N/A,FALSE,"Buzon Camion Opción 3";"cuadro4",#N/A,FALSE,"Buzon Camion Opción 3"}</definedName>
    <definedName name="wrn.op3." localSheetId="0" hidden="1">{"cuadro1",#N/A,FALSE,"Buzon Camion Opción 3";"cuadro2",#N/A,FALSE,"Buzon Camion Opción 3";"cuadro3",#N/A,FALSE,"Buzon Camion Opción 3";"cuadro4",#N/A,FALSE,"Buzon Camion Opción 3"}</definedName>
    <definedName name="wrn.op3." hidden="1">{"cuadro1",#N/A,FALSE,"Buzon Camion Opción 3";"cuadro2",#N/A,FALSE,"Buzon Camion Opción 3";"cuadro3",#N/A,FALSE,"Buzon Camion Opción 3";"cuadro4",#N/A,FALSE,"Buzon Camion Opción 3"}</definedName>
    <definedName name="wrn.op4." localSheetId="5" hidden="1">{"cuadro1",#N/A,FALSE,"Buzon FFCC Opción 4";"cuadro2",#N/A,FALSE,"Buzon FFCC Opción 4";"cuadro3",#N/A,FALSE,"Buzon FFCC Opción 4";"cuadro4",#N/A,FALSE,"Buzon FFCC Opción 4"}</definedName>
    <definedName name="wrn.op4." localSheetId="0" hidden="1">{"cuadro1",#N/A,FALSE,"Buzon FFCC Opción 4";"cuadro2",#N/A,FALSE,"Buzon FFCC Opción 4";"cuadro3",#N/A,FALSE,"Buzon FFCC Opción 4";"cuadro4",#N/A,FALSE,"Buzon FFCC Opción 4"}</definedName>
    <definedName name="wrn.op4." hidden="1">{"cuadro1",#N/A,FALSE,"Buzon FFCC Opción 4";"cuadro2",#N/A,FALSE,"Buzon FFCC Opción 4";"cuadro3",#N/A,FALSE,"Buzon FFCC Opción 4";"cuadro4",#N/A,FALSE,"Buzon FFCC Opción 4"}</definedName>
    <definedName name="wrn.op5." localSheetId="5" hidden="1">{"cuadro1",#N/A,FALSE,"Camara buz ffcc Opción 5";"cuadro2",#N/A,FALSE,"Camara buz ffcc Opción 5";"cuadro3",#N/A,FALSE,"Camara buz ffcc Opción 5";"cuadro4",#N/A,FALSE,"Camara buz ffcc Opción 5"}</definedName>
    <definedName name="wrn.op5." localSheetId="0" hidden="1">{"cuadro1",#N/A,FALSE,"Camara buz ffcc Opción 5";"cuadro2",#N/A,FALSE,"Camara buz ffcc Opción 5";"cuadro3",#N/A,FALSE,"Camara buz ffcc Opción 5";"cuadro4",#N/A,FALSE,"Camara buz ffcc Opción 5"}</definedName>
    <definedName name="wrn.op5." hidden="1">{"cuadro1",#N/A,FALSE,"Camara buz ffcc Opción 5";"cuadro2",#N/A,FALSE,"Camara buz ffcc Opción 5";"cuadro3",#N/A,FALSE,"Camara buz ffcc Opción 5";"cuadro4",#N/A,FALSE,"Camara buz ffcc Opción 5"}</definedName>
    <definedName name="wrn.Output."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wrn.page57to67." hidden="1">{#N/A,#N/A,FALSE,"57";#N/A,#N/A,FALSE,"58";#N/A,#N/A,FALSE,"59";#N/A,#N/A,FALSE,"60";#N/A,#N/A,FALSE,"60A";#N/A,#N/A,FALSE,"61";#N/A,#N/A,FALSE,"62";#N/A,#N/A,FALSE,"63";#N/A,#N/A,FALSE,"63A";#N/A,#N/A,FALSE,"64";#N/A,#N/A,FALSE,"65";#N/A,#N/A,FALSE,"66";#N/A,#N/A,FALSE,"67"}</definedName>
    <definedName name="wrn.Pages._.1._.to._.11." localSheetId="0" hidden="1">{#N/A,#N/A,FALSE,"Cover";#N/A,#N/A,FALSE,"Contents";#N/A,#N/A,FALSE,"Exec Sum";#N/A,#N/A,FALSE,"Operations";#N/A,#N/A,FALSE,"Operations 2";#N/A,#N/A,FALSE,"Cost - YTD";#N/A,#N/A,FALSE,"Cost - Full";#N/A,#N/A,FALSE,"Income Stmt";#N/A,#N/A,FALSE,"Profit Margin";#N/A,#N/A,FALSE,"Variance Profit";#N/A,#N/A,FALSE,"EVA"}</definedName>
    <definedName name="wrn.Pages._.1._.to._.11." hidden="1">{#N/A,#N/A,FALSE,"Cover";#N/A,#N/A,FALSE,"Contents";#N/A,#N/A,FALSE,"Exec Sum";#N/A,#N/A,FALSE,"Operations";#N/A,#N/A,FALSE,"Operations 2";#N/A,#N/A,FALSE,"Cost - YTD";#N/A,#N/A,FALSE,"Cost - Full";#N/A,#N/A,FALSE,"Income Stmt";#N/A,#N/A,FALSE,"Profit Margin";#N/A,#N/A,FALSE,"Variance Profit";#N/A,#N/A,FALSE,"EVA"}</definedName>
    <definedName name="wrn.Pages._.12._.to._.21." localSheetId="0" hidden="1">{#N/A,#N/A,FALSE,"Safety";#N/A,#N/A,FALSE,"Quality";#N/A,#N/A,FALSE,"Inventory";#N/A,#N/A,FALSE,"Asset Use";#N/A,#N/A,FALSE,"Stripping";#N/A,#N/A,FALSE,"Stripping 2 ";#N/A,#N/A,FALSE,"Extraction";#N/A,#N/A,FALSE,"Processing";#N/A,#N/A,FALSE,"Despatch";#N/A,#N/A,FALSE,"Environment";#N/A,#N/A,FALSE,"Environment 2"}</definedName>
    <definedName name="wrn.Pages._.12._.to._.21." hidden="1">{#N/A,#N/A,FALSE,"Safety";#N/A,#N/A,FALSE,"Quality";#N/A,#N/A,FALSE,"Inventory";#N/A,#N/A,FALSE,"Asset Use";#N/A,#N/A,FALSE,"Stripping";#N/A,#N/A,FALSE,"Stripping 2 ";#N/A,#N/A,FALSE,"Extraction";#N/A,#N/A,FALSE,"Processing";#N/A,#N/A,FALSE,"Despatch";#N/A,#N/A,FALSE,"Environment";#N/A,#N/A,FALSE,"Environment 2"}</definedName>
    <definedName name="wrn.Pages._.22._.to._.End." localSheetId="0" hidden="1">{#N/A,#N/A,FALSE,"Maintain";#N/A,#N/A,FALSE,"Personnel";#N/A,#N/A,FALSE,"Labour";#N/A,#N/A,FALSE,"Control Costs";#N/A,#N/A,FALSE,"Quality Assurance";#N/A,#N/A,FALSE,"Quality Comments"}</definedName>
    <definedName name="wrn.Pages._.22._.to._.End." hidden="1">{#N/A,#N/A,FALSE,"Maintain";#N/A,#N/A,FALSE,"Personnel";#N/A,#N/A,FALSE,"Labour";#N/A,#N/A,FALSE,"Control Costs";#N/A,#N/A,FALSE,"Quality Assurance";#N/A,#N/A,FALSE,"Quality Comments"}</definedName>
    <definedName name="wrn.Pages._.28._.to._.50."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51._.to._.66." hidden="1">{#N/A,#N/A,FALSE,"51";#N/A,#N/A,FALSE,"52";#N/A,#N/A,FALSE,"53";#N/A,#N/A,FALSE,"54";#N/A,#N/A,FALSE,"55";#N/A,#N/A,FALSE,"55A";#N/A,#N/A,FALSE,"56";#N/A,#N/A,FALSE,"57";#N/A,#N/A,FALSE,"57A";#N/A,#N/A,FALSE,"58";#N/A,#N/A,FALSE,"59";#N/A,#N/A,FALSE,"60";#N/A,#N/A,FALSE,"60A";#N/A,#N/A,FALSE,"61";#N/A,#N/A,FALSE,"62";#N/A,#N/A,FALSE,"63";#N/A,#N/A,FALSE,"63A";#N/A,#N/A,FALSE,"64";#N/A,#N/A,FALSE,"65";#N/A,#N/A,FALSE,"66"}</definedName>
    <definedName name="wrn.pages._.88._.to._.end."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RTIAL._.REPORT." localSheetId="5" hidden="1">{#N/A,#N/A,FALSE,"US$";#N/A,#N/A,FALSE,"SUMMARY";#N/A,#N/A,FALSE,"DET.SUMM";#N/A,#N/A,FALSE,"BACK-UP";#N/A,#N/A,FALSE,"INDIRECTS"}</definedName>
    <definedName name="wrn.PARTIAL._.REPORT." localSheetId="0" hidden="1">{#N/A,#N/A,FALSE,"US$";#N/A,#N/A,FALSE,"SUMMARY";#N/A,#N/A,FALSE,"DET.SUMM";#N/A,#N/A,FALSE,"BACK-UP";#N/A,#N/A,FALSE,"INDIRECTS"}</definedName>
    <definedName name="wrn.PARTIAL._.REPORT." hidden="1">{#N/A,#N/A,FALSE,"US$";#N/A,#N/A,FALSE,"SUMMARY";#N/A,#N/A,FALSE,"DET.SUMM";#N/A,#N/A,FALSE,"BACK-UP";#N/A,#N/A,FALSE,"INDIRECTS"}</definedName>
    <definedName name="wrn.PENDENCIAS." hidden="1">{#N/A,#N/A,FALSE,"GERAL";#N/A,#N/A,FALSE,"012-96";#N/A,#N/A,FALSE,"018-96";#N/A,#N/A,FALSE,"027-96";#N/A,#N/A,FALSE,"059-96";#N/A,#N/A,FALSE,"076-96";#N/A,#N/A,FALSE,"019-97";#N/A,#N/A,FALSE,"021-97";#N/A,#N/A,FALSE,"022-97";#N/A,#N/A,FALSE,"028-97"}</definedName>
    <definedName name="wrn.pendientes." localSheetId="5" hidden="1">{#N/A,#N/A,FALSE,"PEND INC";#N/A,#N/A,FALSE,"PEND MINM"}</definedName>
    <definedName name="wrn.pendientes." localSheetId="0" hidden="1">{#N/A,#N/A,FALSE,"PEND INC";#N/A,#N/A,FALSE,"PEND MINM"}</definedName>
    <definedName name="wrn.pendientes." hidden="1">{#N/A,#N/A,FALSE,"PEND INC";#N/A,#N/A,FALSE,"PEND MINM"}</definedName>
    <definedName name="wrn.pendientes.b" localSheetId="5" hidden="1">{#N/A,#N/A,FALSE,"PEND INC";#N/A,#N/A,FALSE,"PEND MINM"}</definedName>
    <definedName name="wrn.pendientes.b" localSheetId="0" hidden="1">{#N/A,#N/A,FALSE,"PEND INC";#N/A,#N/A,FALSE,"PEND MINM"}</definedName>
    <definedName name="wrn.pendientes.b" hidden="1">{#N/A,#N/A,FALSE,"PEND INC";#N/A,#N/A,FALSE,"PEND MINM"}</definedName>
    <definedName name="wrn.pendientes.c" localSheetId="5" hidden="1">{#N/A,#N/A,FALSE,"PEND INC";#N/A,#N/A,FALSE,"PEND MINM"}</definedName>
    <definedName name="wrn.pendientes.c" localSheetId="0" hidden="1">{#N/A,#N/A,FALSE,"PEND INC";#N/A,#N/A,FALSE,"PEND MINM"}</definedName>
    <definedName name="wrn.pendientes.c" hidden="1">{#N/A,#N/A,FALSE,"PEND INC";#N/A,#N/A,FALSE,"PEND MINM"}</definedName>
    <definedName name="wrn.pendientes.d" localSheetId="5" hidden="1">{#N/A,#N/A,FALSE,"PEND INC";#N/A,#N/A,FALSE,"PEND MINM"}</definedName>
    <definedName name="wrn.pendientes.d" localSheetId="0" hidden="1">{#N/A,#N/A,FALSE,"PEND INC";#N/A,#N/A,FALSE,"PEND MINM"}</definedName>
    <definedName name="wrn.pendientes.d" hidden="1">{#N/A,#N/A,FALSE,"PEND INC";#N/A,#N/A,FALSE,"PEND MINM"}</definedName>
    <definedName name="wrn.pendientesa" localSheetId="5" hidden="1">{#N/A,#N/A,FALSE,"PEND INC";#N/A,#N/A,FALSE,"PEND MINM"}</definedName>
    <definedName name="wrn.pendientesa" localSheetId="0" hidden="1">{#N/A,#N/A,FALSE,"PEND INC";#N/A,#N/A,FALSE,"PEND MINM"}</definedName>
    <definedName name="wrn.pendientesa" hidden="1">{#N/A,#N/A,FALSE,"PEND INC";#N/A,#N/A,FALSE,"PEND MINM"}</definedName>
    <definedName name="wrn.Penn._.PSC._.part._.1."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2."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RF._.REP." localSheetId="0" hidden="1">{#N/A,#N/A,FALSE,"Cover";#N/A,#N/A,FALSE,"KPM Summary";#N/A,#N/A,FALSE,"Safety";#N/A,#N/A,FALSE,"Enviro";#N/A,#N/A,FALSE,"Highlights";#N/A,#N/A,FALSE,"Nopat";#N/A,#N/A,FALSE,"Cash Flow";#N/A,#N/A,FALSE,"Bal Sheet";#N/A,#N/A,FALSE,"Hours";#N/A,#N/A,FALSE,"Margin";#N/A,#N/A,FALSE,"Overhead";#N/A,#N/A,FALSE,"Customers";#N/A,#N/A,FALSE,"Bus Dev";#N/A,#N/A,FALSE,"Cont. Improv";#N/A,#N/A,FALSE,"People 1";#N/A,#N/A,FALSE,"People 2";#N/A,#N/A,FALSE,"Service Delivery";#N/A,#N/A,FALSE,"Value Added";#N/A,#N/A,FALSE,"Glossary";#N/A,#N/A,FALSE,"Income";#N/A,#N/A,FALSE,"balsht";#N/A,#N/A,FALSE,"Finance";#N/A,#N/A,FALSE,"EBIT";#N/A,#N/A,FALSE,"Distribution";#N/A,#N/A,FALSE,"Div4"}</definedName>
    <definedName name="wrn.PERF._.REP." hidden="1">{#N/A,#N/A,FALSE,"Cover";#N/A,#N/A,FALSE,"KPM Summary";#N/A,#N/A,FALSE,"Safety";#N/A,#N/A,FALSE,"Enviro";#N/A,#N/A,FALSE,"Highlights";#N/A,#N/A,FALSE,"Nopat";#N/A,#N/A,FALSE,"Cash Flow";#N/A,#N/A,FALSE,"Bal Sheet";#N/A,#N/A,FALSE,"Hours";#N/A,#N/A,FALSE,"Margin";#N/A,#N/A,FALSE,"Overhead";#N/A,#N/A,FALSE,"Customers";#N/A,#N/A,FALSE,"Bus Dev";#N/A,#N/A,FALSE,"Cont. Improv";#N/A,#N/A,FALSE,"People 1";#N/A,#N/A,FALSE,"People 2";#N/A,#N/A,FALSE,"Service Delivery";#N/A,#N/A,FALSE,"Value Added";#N/A,#N/A,FALSE,"Glossary";#N/A,#N/A,FALSE,"Income";#N/A,#N/A,FALSE,"balsht";#N/A,#N/A,FALSE,"Finance";#N/A,#N/A,FALSE,"EBIT";#N/A,#N/A,FALSE,"Distribution";#N/A,#N/A,FALSE,"Div4"}</definedName>
    <definedName name="wrn.PGSHORIZ." hidden="1">{"PG8",#N/A,FALSE,"Estudio";#N/A,#N/A,FALSE,"Uso Recursos";"PG1",#N/A,FALSE,"Flujo Caja";"PG2",#N/A,FALSE,"Flujo Caja"}</definedName>
    <definedName name="wrn.PGSVERT." hidden="1">{"PGS6",#N/A,FALSE,"Estudio";"PG7",#N/A,FALSE,"Estudio"}</definedName>
    <definedName name="wrn.pip." hidden="1">{"Aar",#N/A,FALSE,"Divisioner";"Kvartaler",#N/A,FALSE,"Divisioner";"Aggregering",#N/A,FALSE,"Divisioner";"Aar",#N/A,FALSE,"Norge div. (gl)";"Kvartal",#N/A,FALSE,"Norge div. (gl)";"Samling",#N/A,FALSE,"Norge div. (gl)"}</definedName>
    <definedName name="wrn.PL_cont_GermanGAAP2000_2009." hidden="1">{"PLGGAAP3",#N/A,FALSE,"P&amp;L G GAAP"}</definedName>
    <definedName name="wrn.PL_cont_GermanGAAP2010_2019." hidden="1">{"PLGGAAP4",#N/A,FALSE,"P&amp;L G GAAP"}</definedName>
    <definedName name="wrn.PL_cont_USGAAP2000_2009." hidden="1">{"PLUSGAAP3",#N/A,FALSE,"P&amp;L US GAAP"}</definedName>
    <definedName name="wrn.PL_cont_USGAAP2010_2019." hidden="1">{"PLUSGAAP4",#N/A,FALSE,"P&amp;L US GAAP"}</definedName>
    <definedName name="wrn.PLGermanGAAP2000_2009." hidden="1">{"PLGGAAP1",#N/A,FALSE,"P&amp;L G GAAP"}</definedName>
    <definedName name="wrn.PLGermanGAAP2010_2019." hidden="1">{"PLGGAAP2",#N/A,FALSE,"P&amp;L G GAAP"}</definedName>
    <definedName name="wrn.PLUSGAAP2000_2009." hidden="1">{"PLUSGAAP1",#N/A,FALSE,"P&amp;L US GAAP"}</definedName>
    <definedName name="wrn.PLUSGAAP2010_2019." hidden="1">{"PLUSGAAP2",#N/A,FALSE,"P&amp;L US GAAP"}</definedName>
    <definedName name="wrn.precios." hidden="1">{"CONCABL1.1",#N/A,FALSE,"1.1.1a1.1.3 ACSR";"AISL1.2",#N/A,FALSE,"1.1.1a1.1.3 ACSR";"torr1.1.3",#N/A,FALSE,"1.1.1a1.1.3 ACSR";"cm1.2",#N/A,FALSE,"1.2 ACSR";"cm2.2",#N/A,FALSE,"1.2 ACSR";#N/A,#N/A,FALSE,"1.3 ACSR";#N/A,#N/A,FALSE,"2.1.1A2.1.3 ACAR";"ac2.1",#N/A,FALSE,"1.2 ACAR";"ac2.2",#N/A,FALSE,"1.2 ACAR";#N/A,#N/A,FALSE,"2.3 ACAR"}</definedName>
    <definedName name="wrn.pres_CAD." localSheetId="5" hidden="1">{#N/A,#N/A,TRUE,"SIT_ACT";#N/A,#N/A,TRUE,"ACTIV";#N/A,#N/A,TRUE,"FORMPAG";#N/A,#N/A,TRUE,"MEDEVE";#N/A,#N/A,TRUE,"EMP";#N/A,#N/A,TRUE,"SOL_AUT";#N/A,#N/A,TRUE,"caract";#N/A,#N/A,TRUE,"caract2";#N/A,#N/A,TRUE,"itemizado";#N/A,#N/A,TRUE,"gantt"}</definedName>
    <definedName name="wrn.pres_CAD." localSheetId="0" hidden="1">{#N/A,#N/A,TRUE,"SIT_ACT";#N/A,#N/A,TRUE,"ACTIV";#N/A,#N/A,TRUE,"FORMPAG";#N/A,#N/A,TRUE,"MEDEVE";#N/A,#N/A,TRUE,"EMP";#N/A,#N/A,TRUE,"SOL_AUT";#N/A,#N/A,TRUE,"caract";#N/A,#N/A,TRUE,"caract2";#N/A,#N/A,TRUE,"itemizado";#N/A,#N/A,TRUE,"gantt"}</definedName>
    <definedName name="wrn.pres_CAD." hidden="1">{#N/A,#N/A,TRUE,"SIT_ACT";#N/A,#N/A,TRUE,"ACTIV";#N/A,#N/A,TRUE,"FORMPAG";#N/A,#N/A,TRUE,"MEDEVE";#N/A,#N/A,TRUE,"EMP";#N/A,#N/A,TRUE,"SOL_AUT";#N/A,#N/A,TRUE,"caract";#N/A,#N/A,TRUE,"caract2";#N/A,#N/A,TRUE,"itemizado";#N/A,#N/A,TRUE,"gantt"}</definedName>
    <definedName name="wrn.presCAD" localSheetId="5" hidden="1">{#N/A,#N/A,TRUE,"SIT_ACT";#N/A,#N/A,TRUE,"ACTIV";#N/A,#N/A,TRUE,"FORMPAG";#N/A,#N/A,TRUE,"MEDEVE";#N/A,#N/A,TRUE,"EMP";#N/A,#N/A,TRUE,"SOL_AUT";#N/A,#N/A,TRUE,"caract";#N/A,#N/A,TRUE,"caract2";#N/A,#N/A,TRUE,"itemizado";#N/A,#N/A,TRUE,"gantt"}</definedName>
    <definedName name="wrn.presCAD" localSheetId="0" hidden="1">{#N/A,#N/A,TRUE,"SIT_ACT";#N/A,#N/A,TRUE,"ACTIV";#N/A,#N/A,TRUE,"FORMPAG";#N/A,#N/A,TRUE,"MEDEVE";#N/A,#N/A,TRUE,"EMP";#N/A,#N/A,TRUE,"SOL_AUT";#N/A,#N/A,TRUE,"caract";#N/A,#N/A,TRUE,"caract2";#N/A,#N/A,TRUE,"itemizado";#N/A,#N/A,TRUE,"gantt"}</definedName>
    <definedName name="wrn.presCAD" hidden="1">{#N/A,#N/A,TRUE,"SIT_ACT";#N/A,#N/A,TRUE,"ACTIV";#N/A,#N/A,TRUE,"FORMPAG";#N/A,#N/A,TRUE,"MEDEVE";#N/A,#N/A,TRUE,"EMP";#N/A,#N/A,TRUE,"SOL_AUT";#N/A,#N/A,TRUE,"caract";#N/A,#N/A,TRUE,"caract2";#N/A,#N/A,TRUE,"itemizado";#N/A,#N/A,TRUE,"gantt"}</definedName>
    <definedName name="wrn.Presupuesto." localSheetId="5" hidden="1">{#N/A,#N/A,FALSE,"Presupuesto"}</definedName>
    <definedName name="wrn.Presupuesto." localSheetId="0" hidden="1">{#N/A,#N/A,FALSE,"Presupuesto"}</definedName>
    <definedName name="wrn.Presupuesto." hidden="1">{#N/A,#N/A,FALSE,"Presupuesto"}</definedName>
    <definedName name="wrn.PriceAssump2000_2009." hidden="1">{"PriceAssump1",#N/A,FALSE,"PriceAssump"}</definedName>
    <definedName name="wrn.PriceAssump2010_2019." hidden="1">{"PriceAssump2",#N/A,FALSE,"PriceAssump"}</definedName>
    <definedName name="wrn.PrimeCo." hidden="1">{"print 1",#N/A,FALSE,"PrimeCo PCS";"print 2",#N/A,FALSE,"PrimeCo PCS";"valuation",#N/A,FALSE,"PrimeCo PCS"}</definedName>
    <definedName name="wrn.Print._.Base._.Case._.Statements."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wrn.Print._.Base._.Case._.Statements." localSheetId="0"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wrn.Print._.Base._.Case._.Statements."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wrn.print._.graphs." hidden="1">{"cap_structure",#N/A,FALSE,"Graph-Mkt Cap";"price",#N/A,FALSE,"Graph-Price";"ebit",#N/A,FALSE,"Graph-EBITDA";"ebitda",#N/A,FALSE,"Graph-EBITDA"}</definedName>
    <definedName name="wrn.Print._.Model." hidden="1">{#N/A,#N/A,TRUE,"Contents";#N/A,#N/A,TRUE,"Scenarios";#N/A,#N/A,TRUE,"SensitivitiesPower";#N/A,#N/A,TRUE,"SensitivitiesGas";#N/A,#N/A,TRUE,"SensitivitiesWater";#N/A,#N/A,TRUE,"Fixed Cost allocation table";#N/A,#N/A,TRUE,"Fixed Cost SWS Forecast";#N/A,#N/A,TRUE,"Revenue per Client";#N/A,#N/A,TRUE,"Supply margin per Client";#N/A,#N/A,TRUE,"DCFCoverPower";#N/A,#N/A,TRUE,"Power Volume &amp; Price Forecast";#N/A,#N/A,TRUE,"Assumption Book";#N/A,#N/A,TRUE,"RevenuesPower";#N/A,#N/A,TRUE,"Power Pricing";#N/A,#N/A,TRUE,"CostsPower";#N/A,#N/A,TRUE,"Power Fixco Allocation&amp;Forecast";#N/A,#N/A,TRUE,"WaccCompPower";#N/A,#N/A,TRUE,"WaccPower";#N/A,#N/A,TRUE,"MatrixPower";#N/A,#N/A,TRUE,"DCFCoverGas";#N/A,#N/A,TRUE,"CostGas";#N/A,#N/A,TRUE,"RevenuesGas";#N/A,#N/A,TRUE,"Gas Fixco Allocation&amp;Forecast";#N/A,#N/A,TRUE,"Gas Volume &amp; Price Forecast";#N/A,#N/A,TRUE,"WaccGas";#N/A,#N/A,TRUE,"WaccCompGas";#N/A,#N/A,TRUE,"MatrixGas";#N/A,#N/A,TRUE,"DCFCoverWater";#N/A,#N/A,TRUE,"Water Volume &amp; Price Forecast";#N/A,#N/A,TRUE,"Water Pricing";#N/A,#N/A,TRUE,"RevenuesWater";#N/A,#N/A,TRUE,"CostWater";#N/A,#N/A,TRUE,"WaccCompWater";#N/A,#N/A,TRUE,"WaccWater";#N/A,#N/A,TRUE,"MatrixWater";#N/A,#N/A,TRUE,"DCFCoverVersorgung";#N/A,#N/A,TRUE,"DCFOverviewPower";#N/A,#N/A,TRUE,"DCFOverviewGas";#N/A,#N/A,TRUE,"DCFOverviewWater";#N/A,#N/A,TRUE,"DCFOverviewVersorgung";#N/A,#N/A,TRUE,"ValuePower";#N/A,#N/A,TRUE,"ValueGas";#N/A,#N/A,TRUE,"ValueVersorgung";#N/A,#N/A,TRUE,"ValueWater";#N/A,#N/A,TRUE,"PlanPower";#N/A,#N/A,TRUE,"PlanGas";#N/A,#N/A,TRUE,"PlanWater";#N/A,#N/A,TRUE,"PlanVersorgung";#N/A,#N/A,TRUE,"DCFPower";#N/A,#N/A,TRUE,"DCFGas";#N/A,#N/A,TRUE,"DCFWater";#N/A,#N/A,TRUE,"DCFVersorgung";#N/A,#N/A,TRUE,"MatrixVersorgung"}</definedName>
    <definedName name="wrn.print._.pages." hidden="1">{#N/A,#N/A,FALSE,"Spain MKT";#N/A,#N/A,FALSE,"Assumptions";#N/A,#N/A,FALSE,"Adve";#N/A,#N/A,FALSE,"E-Commerce";#N/A,#N/A,FALSE,"Opex";#N/A,#N/A,FALSE,"P&amp;L";#N/A,#N/A,FALSE,"FCF &amp; DCF"}</definedName>
    <definedName name="wrn.print._.raw._.data._.entry." hidden="1">{"inputs raw data",#N/A,TRUE,"INPUT"}</definedName>
    <definedName name="wrn.print._.standalone." hidden="1">{"standalone1",#N/A,FALSE,"DCFBase";"standalone2",#N/A,FALSE,"DCFBase"}</definedName>
    <definedName name="wrn.print._.summary._.sheets." hidden="1">{"summary1",#N/A,TRUE,"Comps";"summary2",#N/A,TRUE,"Comps";"summary3",#N/A,TRUE,"Comps"}</definedName>
    <definedName name="wrn.Print._.whole._.Report." hidden="1">{#N/A,#N/A,TRUE,"WaccPower";#N/A,#N/A,TRUE,"Model Assumptions";#N/A,#N/A,TRUE,"Financial Assumptions";#N/A,#N/A,TRUE,"Scenarios";#N/A,#N/A,TRUE,"SensitivitiesPower";#N/A,#N/A,TRUE,"SensitivitiesGas";#N/A,#N/A,TRUE,"Fixed Cost allocation table";#N/A,#N/A,TRUE,"SensitivitiesWater";#N/A,#N/A,TRUE,"Fixed Cost SWS Forecast";#N/A,#N/A,TRUE,"Historic balance sheet";#N/A,#N/A,TRUE,"Revenue per Client";#N/A,#N/A,TRUE,"Supply margin per Client";#N/A,#N/A,TRUE,"Multiples Calculation";#N/A,#N/A,TRUE,"Stadtwerke Comps";#N/A,#N/A,TRUE,"Electricity Comps";#N/A,#N/A,TRUE,"Gas Comps";#N/A,#N/A,TRUE,"Water Comps";#N/A,#N/A,TRUE,"DCFCoverPower";#N/A,#N/A,TRUE,"Power Volume &amp; Price Forecast";#N/A,#N/A,TRUE,"Stromabgabe 1999";#N/A,#N/A,TRUE,"RevenuesPower";#N/A,#N/A,TRUE,"Power Pricing";#N/A,#N/A,TRUE,"CostsPower";#N/A,#N/A,TRUE,"PlanPower";#N/A,#N/A,TRUE,"DCFPower";#N/A,#N/A,TRUE,"ValuePower";#N/A,#N/A,TRUE,"WaccCompPower";#N/A,#N/A,TRUE,"MatrixPower";#N/A,#N/A,TRUE,"DCFCoverGas";#N/A,#N/A,TRUE,"DCFOverviewGas";#N/A,#N/A,TRUE,"Gas Pricing";#N/A,#N/A,TRUE,"RevenuesGas";#N/A,#N/A,TRUE,"CostGas";#N/A,#N/A,TRUE,"Gas Volume &amp; Price Forecast";#N/A,#N/A,TRUE,"PlanGas";#N/A,#N/A,TRUE,"DCFGas";#N/A,#N/A,TRUE,"ValueGas";#N/A,#N/A,TRUE,"WaccGas";#N/A,#N/A,TRUE,"WaccCompGas";#N/A,#N/A,TRUE,"MatrixGas";#N/A,#N/A,TRUE,"DCFCoverWater";#N/A,#N/A,TRUE,"DCFCoverWater";#N/A,#N/A,TRUE,"Water Volume &amp; Price Forecast";#N/A,#N/A,TRUE,"Water Pricing";#N/A,#N/A,TRUE,"RevenuesWater";#N/A,#N/A,TRUE,"CostWater";#N/A,#N/A,TRUE,"PlanWater";#N/A,#N/A,TRUE,"DCFWater";#N/A,#N/A,TRUE,"ValueWater";#N/A,#N/A,TRUE,"WaccWater";#N/A,#N/A,TRUE,"WaccCompWater";#N/A,#N/A,TRUE,"MatrixWater";#N/A,#N/A,TRUE,"DCFCoverVersorgung";#N/A,#N/A,TRUE,"DCFOverviewPower";#N/A,#N/A,TRUE,"DCFOverviewWater";#N/A,#N/A,TRUE,"DCFOverviewVersorgung";#N/A,#N/A,TRUE,"PlanVersorgung";#N/A,#N/A,TRUE,"DCFVersorgung";#N/A,#N/A,TRUE,"ValueVersorgung";#N/A,#N/A,TRUE,"WaccVersorgung";#N/A,#N/A,TRUE,"WaccCompVersorgung";#N/A,#N/A,TRUE,"MatrixVersorgung"}</definedName>
    <definedName name="wrn.print1." localSheetId="5" hidden="1">{#N/A,#N/A,TRUE,"Est. de Fact.";#N/A,#N/A,TRUE,"Capitulo 19";#N/A,#N/A,TRUE,"Proyecto P855"}</definedName>
    <definedName name="wrn.print1." localSheetId="0" hidden="1">{#N/A,#N/A,TRUE,"Est. de Fact.";#N/A,#N/A,TRUE,"Capitulo 19";#N/A,#N/A,TRUE,"Proyecto P855"}</definedName>
    <definedName name="wrn.print1." hidden="1">{#N/A,#N/A,TRUE,"Est. de Fact.";#N/A,#N/A,TRUE,"Capitulo 19";#N/A,#N/A,TRUE,"Proyecto P855"}</definedName>
    <definedName name="wrn.print1a." localSheetId="0" hidden="1">{#N/A,#N/A,TRUE,"Est. de Fact.";#N/A,#N/A,TRUE,"Capitulo 19";#N/A,#N/A,TRUE,"Proyecto P855"}</definedName>
    <definedName name="wrn.print1a." hidden="1">{#N/A,#N/A,TRUE,"Est. de Fact.";#N/A,#N/A,TRUE,"Capitulo 19";#N/A,#N/A,TRUE,"Proyecto P855"}</definedName>
    <definedName name="wrn.print2." localSheetId="0" hidden="1">{#N/A,#N/A,TRUE,"Est. de Fact.";#N/A,#N/A,TRUE,"Capitulo 19";#N/A,#N/A,TRUE,"Proyecto P855"}</definedName>
    <definedName name="wrn.print2." hidden="1">{#N/A,#N/A,TRUE,"Est. de Fact.";#N/A,#N/A,TRUE,"Capitulo 19";#N/A,#N/A,TRUE,"Proyecto P855"}</definedName>
    <definedName name="wrn.printall." localSheetId="0" hidden="1">{#N/A,#N/A,FALSE,"Fcsting";#N/A,#N/A,FALSE,"Summary";#N/A,#N/A,FALSE,"RVM";#N/A,#N/A,FALSE,"MRM";#N/A,#N/A,FALSE,"GYM";#N/A,#N/A,FALSE,"GYM Proj";#N/A,#N/A,FALSE,"HPP";#N/A,#N/A,FALSE,"NPM";#N/A,#N/A,FALSE,"PDM";#N/A,#N/A,FALSE,"SRM";#N/A,#N/A,FALSE,"BWM";#N/A,#N/A,FALSE,"GGM (2)";#N/A,#N/A,FALSE,"GGM";#N/A,#N/A,FALSE,"CRM";#N/A,#N/A,FALSE,"MR Town";#N/A,#N/A,FALSE,"Moranbah CQCA";#N/A,#N/A,FALSE,"Moranbah Rvm";#N/A,#N/A,FALSE,"Emerald";#N/A,#N/A,FALSE,"Dysart";#N/A,#N/A,FALSE,"Labs-Ports";#N/A,#N/A,FALSE,"EFO";#N/A,#N/A,FALSE,"BWM Town";#N/A,#N/A,FALSE,"Brisbane";#N/A,#N/A,FALSE,"Bus Dev Proj"}</definedName>
    <definedName name="wrn.printall." hidden="1">{#N/A,#N/A,FALSE,"Fcsting";#N/A,#N/A,FALSE,"Summary";#N/A,#N/A,FALSE,"RVM";#N/A,#N/A,FALSE,"MRM";#N/A,#N/A,FALSE,"GYM";#N/A,#N/A,FALSE,"GYM Proj";#N/A,#N/A,FALSE,"HPP";#N/A,#N/A,FALSE,"NPM";#N/A,#N/A,FALSE,"PDM";#N/A,#N/A,FALSE,"SRM";#N/A,#N/A,FALSE,"BWM";#N/A,#N/A,FALSE,"GGM (2)";#N/A,#N/A,FALSE,"GGM";#N/A,#N/A,FALSE,"CRM";#N/A,#N/A,FALSE,"MR Town";#N/A,#N/A,FALSE,"Moranbah CQCA";#N/A,#N/A,FALSE,"Moranbah Rvm";#N/A,#N/A,FALSE,"Emerald";#N/A,#N/A,FALSE,"Dysart";#N/A,#N/A,FALSE,"Labs-Ports";#N/A,#N/A,FALSE,"EFO";#N/A,#N/A,FALSE,"BWM Town";#N/A,#N/A,FALSE,"Brisbane";#N/A,#N/A,FALSE,"Bus Dev Proj"}</definedName>
    <definedName name="wrn.PRINTBAS." localSheetId="5" hidden="1">{#N/A,#N/A,FALSE,"Total_OC015";#N/A,#N/A,FALSE,"ADMIN";#N/A,#N/A,FALSE,"PROCES";#N/A,#N/A,FALSE,"mecan";#N/A,#N/A,FALSE,"civil";#N/A,#N/A,FALSE,"CAÑER";#N/A,#N/A,FALSE,"ELEC";#N/A,#N/A,FALSE,"INSTR"}</definedName>
    <definedName name="wrn.PRINTBAS." localSheetId="0" hidden="1">{#N/A,#N/A,FALSE,"Total_OC015";#N/A,#N/A,FALSE,"ADMIN";#N/A,#N/A,FALSE,"PROCES";#N/A,#N/A,FALSE,"mecan";#N/A,#N/A,FALSE,"civil";#N/A,#N/A,FALSE,"CAÑER";#N/A,#N/A,FALSE,"ELEC";#N/A,#N/A,FALSE,"INSTR"}</definedName>
    <definedName name="wrn.PRINTBAS." hidden="1">{#N/A,#N/A,FALSE,"Total_OC015";#N/A,#N/A,FALSE,"ADMIN";#N/A,#N/A,FALSE,"PROCES";#N/A,#N/A,FALSE,"mecan";#N/A,#N/A,FALSE,"civil";#N/A,#N/A,FALSE,"CAÑER";#N/A,#N/A,FALSE,"ELEC";#N/A,#N/A,FALSE,"INSTR"}</definedName>
    <definedName name="wrn.printbasa" localSheetId="0" hidden="1">{#N/A,#N/A,FALSE,"Total_OC015";#N/A,#N/A,FALSE,"ADMIN";#N/A,#N/A,FALSE,"PROCES";#N/A,#N/A,FALSE,"mecan";#N/A,#N/A,FALSE,"civil";#N/A,#N/A,FALSE,"CAÑER";#N/A,#N/A,FALSE,"ELEC";#N/A,#N/A,FALSE,"INSTR"}</definedName>
    <definedName name="wrn.printbasa" hidden="1">{#N/A,#N/A,FALSE,"Total_OC015";#N/A,#N/A,FALSE,"ADMIN";#N/A,#N/A,FALSE,"PROCES";#N/A,#N/A,FALSE,"mecan";#N/A,#N/A,FALSE,"civil";#N/A,#N/A,FALSE,"CAÑER";#N/A,#N/A,FALSE,"ELEC";#N/A,#N/A,FALSE,"INSTR"}</definedName>
    <definedName name="wrn.printbasz." localSheetId="0" hidden="1">{#N/A,#N/A,FALSE,"Total_OC015";#N/A,#N/A,FALSE,"ADMIN";#N/A,#N/A,FALSE,"PROCES";#N/A,#N/A,FALSE,"mecan";#N/A,#N/A,FALSE,"civil";#N/A,#N/A,FALSE,"CAÑER";#N/A,#N/A,FALSE,"ELEC";#N/A,#N/A,FALSE,"INSTR"}</definedName>
    <definedName name="wrn.printbasz." hidden="1">{#N/A,#N/A,FALSE,"Total_OC015";#N/A,#N/A,FALSE,"ADMIN";#N/A,#N/A,FALSE,"PROCES";#N/A,#N/A,FALSE,"mecan";#N/A,#N/A,FALSE,"civil";#N/A,#N/A,FALSE,"CAÑER";#N/A,#N/A,FALSE,"ELEC";#N/A,#N/A,FALSE,"INSTR"}</definedName>
    <definedName name="wrn.PRINTEPRS." localSheetId="5" hidden="1">{#N/A,#N/A,FALSE,"minas";#N/A,#N/A,FALSE,"Total_OC015";#N/A,#N/A,FALSE,"ADMIN";#N/A,#N/A,FALSE,"PROCES";#N/A,#N/A,FALSE,"civil";#N/A,#N/A,FALSE,"CAÑER";#N/A,#N/A,FALSE,"ELEC";#N/A,#N/A,FALSE,"INSTR";#N/A,#N/A,FALSE,"PDS";#N/A,#N/A,FALSE,"mecan"}</definedName>
    <definedName name="wrn.PRINTEPRS." localSheetId="0" hidden="1">{#N/A,#N/A,FALSE,"minas";#N/A,#N/A,FALSE,"Total_OC015";#N/A,#N/A,FALSE,"ADMIN";#N/A,#N/A,FALSE,"PROCES";#N/A,#N/A,FALSE,"civil";#N/A,#N/A,FALSE,"CAÑER";#N/A,#N/A,FALSE,"ELEC";#N/A,#N/A,FALSE,"INSTR";#N/A,#N/A,FALSE,"PDS";#N/A,#N/A,FALSE,"mecan"}</definedName>
    <definedName name="wrn.PRINTEPRS." hidden="1">{#N/A,#N/A,FALSE,"minas";#N/A,#N/A,FALSE,"Total_OC015";#N/A,#N/A,FALSE,"ADMIN";#N/A,#N/A,FALSE,"PROCES";#N/A,#N/A,FALSE,"civil";#N/A,#N/A,FALSE,"CAÑER";#N/A,#N/A,FALSE,"ELEC";#N/A,#N/A,FALSE,"INSTR";#N/A,#N/A,FALSE,"PDS";#N/A,#N/A,FALSE,"mecan"}</definedName>
    <definedName name="wrn.printeprs1" localSheetId="5" hidden="1">{#N/A,#N/A,FALSE,"minas";#N/A,#N/A,FALSE,"Total_OC015";#N/A,#N/A,FALSE,"ADMIN";#N/A,#N/A,FALSE,"PROCES";#N/A,#N/A,FALSE,"civil";#N/A,#N/A,FALSE,"CAÑER";#N/A,#N/A,FALSE,"ELEC";#N/A,#N/A,FALSE,"INSTR";#N/A,#N/A,FALSE,"PDS";#N/A,#N/A,FALSE,"mecan"}</definedName>
    <definedName name="wrn.printeprs1" localSheetId="0" hidden="1">{#N/A,#N/A,FALSE,"minas";#N/A,#N/A,FALSE,"Total_OC015";#N/A,#N/A,FALSE,"ADMIN";#N/A,#N/A,FALSE,"PROCES";#N/A,#N/A,FALSE,"civil";#N/A,#N/A,FALSE,"CAÑER";#N/A,#N/A,FALSE,"ELEC";#N/A,#N/A,FALSE,"INSTR";#N/A,#N/A,FALSE,"PDS";#N/A,#N/A,FALSE,"mecan"}</definedName>
    <definedName name="wrn.printeprs1" hidden="1">{#N/A,#N/A,FALSE,"minas";#N/A,#N/A,FALSE,"Total_OC015";#N/A,#N/A,FALSE,"ADMIN";#N/A,#N/A,FALSE,"PROCES";#N/A,#N/A,FALSE,"civil";#N/A,#N/A,FALSE,"CAÑER";#N/A,#N/A,FALSE,"ELEC";#N/A,#N/A,FALSE,"INSTR";#N/A,#N/A,FALSE,"PDS";#N/A,#N/A,FALSE,"mecan"}</definedName>
    <definedName name="wrn.printeprsz." localSheetId="0" hidden="1">{#N/A,#N/A,FALSE,"minas";#N/A,#N/A,FALSE,"Total_OC015";#N/A,#N/A,FALSE,"ADMIN";#N/A,#N/A,FALSE,"PROCES";#N/A,#N/A,FALSE,"civil";#N/A,#N/A,FALSE,"CAÑER";#N/A,#N/A,FALSE,"ELEC";#N/A,#N/A,FALSE,"INSTR";#N/A,#N/A,FALSE,"PDS";#N/A,#N/A,FALSE,"mecan"}</definedName>
    <definedName name="wrn.printeprsz." hidden="1">{#N/A,#N/A,FALSE,"minas";#N/A,#N/A,FALSE,"Total_OC015";#N/A,#N/A,FALSE,"ADMIN";#N/A,#N/A,FALSE,"PROCES";#N/A,#N/A,FALSE,"civil";#N/A,#N/A,FALSE,"CAÑER";#N/A,#N/A,FALSE,"ELEC";#N/A,#N/A,FALSE,"INSTR";#N/A,#N/A,FALSE,"PDS";#N/A,#N/A,FALSE,"mecan"}</definedName>
    <definedName name="wrn.printers.a" localSheetId="0" hidden="1">{#N/A,#N/A,FALSE,"minas";#N/A,#N/A,FALSE,"Total_OC015";#N/A,#N/A,FALSE,"ADMIN";#N/A,#N/A,FALSE,"PROCES";#N/A,#N/A,FALSE,"civil";#N/A,#N/A,FALSE,"CAÑER";#N/A,#N/A,FALSE,"ELEC";#N/A,#N/A,FALSE,"INSTR";#N/A,#N/A,FALSE,"PDS";#N/A,#N/A,FALSE,"mecan"}</definedName>
    <definedName name="wrn.printers.a" hidden="1">{#N/A,#N/A,FALSE,"minas";#N/A,#N/A,FALSE,"Total_OC015";#N/A,#N/A,FALSE,"ADMIN";#N/A,#N/A,FALSE,"PROCES";#N/A,#N/A,FALSE,"civil";#N/A,#N/A,FALSE,"CAÑER";#N/A,#N/A,FALSE,"ELEC";#N/A,#N/A,FALSE,"INSTR";#N/A,#N/A,FALSE,"PDS";#N/A,#N/A,FALSE,"mecan"}</definedName>
    <definedName name="wrn.PROCART." localSheetId="5" hidden="1">{#N/A,#N/A,FALSE,"MAQUINA"}</definedName>
    <definedName name="wrn.PROCART." localSheetId="0" hidden="1">{#N/A,#N/A,FALSE,"MAQUINA"}</definedName>
    <definedName name="wrn.PROCART." hidden="1">{#N/A,#N/A,FALSE,"MAQUINA"}</definedName>
    <definedName name="wrn.ProdAssump1_2000_2009." hidden="1">{"ProdAssump1_2000_2009",#N/A,FALSE,"ProdAssump"}</definedName>
    <definedName name="wrn.ProdAssump11_2000_2009." hidden="1">{"ProdAssump11_2000_2009",#N/A,FALSE,"ProdAssump"}</definedName>
    <definedName name="wrn.ProdAssump11_2009_2019." hidden="1">{"ProdAssump11_2009_2019",#N/A,FALSE,"ProdAssump"}</definedName>
    <definedName name="wrn.ProdAssump12_2010_2019." hidden="1">{"ProdAssump12_2010_2019",#N/A,FALSE,"ProdAssump"}</definedName>
    <definedName name="wrn.ProdAssump13_2000_2009." hidden="1">{"ProdAssump13_2000_2009",#N/A,FALSE,"ProdAssump"}</definedName>
    <definedName name="wrn.ProdAssump14_2010_2019." hidden="1">{"ProdAssump14_2010_2019",#N/A,FALSE,"ProdAssump"}</definedName>
    <definedName name="wrn.ProdAssump15_2000_2009." hidden="1">{"ProdAssump15_2000_2009",#N/A,FALSE,"ProdAssump"}</definedName>
    <definedName name="wrn.ProdAssump16_2010_2019." hidden="1">{"ProdAssump16_2010_2019",#N/A,FALSE,"ProdAssump"}</definedName>
    <definedName name="wrn.ProdAssump2_2010_2019." hidden="1">{"ProdAssump2_2010_2019",#N/A,FALSE,"ProdAssump"}</definedName>
    <definedName name="wrn.ProdAssump3_2000_2009." hidden="1">{"ProdAssump3_2000_2009",#N/A,FALSE,"ProdAssump"}</definedName>
    <definedName name="wrn.ProdAssump4_2010_2019." hidden="1">{"ProdAssump4_2010_2019",#N/A,FALSE,"ProdAssump"}</definedName>
    <definedName name="wrn.ProdAssump5_2000_2009." hidden="1">{"ProdAssump5_2000_2009",#N/A,FALSE,"ProdAssump"}</definedName>
    <definedName name="wrn.ProdAssump6_2010_2019." hidden="1">{"ProdAssump6_2010_2019",#N/A,FALSE,"ProdAssump"}</definedName>
    <definedName name="wrn.ProdAssump7_2000_2009." hidden="1">{"ProdAssump7_2000_2009",#N/A,FALSE,"ProdAssump"}</definedName>
    <definedName name="wrn.ProdAssump8_2010_2019." hidden="1">{"ProdAssump8_2010_2019",#N/A,FALSE,"ProdAssump"}</definedName>
    <definedName name="wrn.ProdAssump9_2009_2009." hidden="1">{"ProdAssump9_2000_2009",#N/A,FALSE,"ProdAssump"}</definedName>
    <definedName name="wrn.ProdAssumpTotal2000_2009." hidden="1">{"ProdAssumpTotal1",#N/A,FALSE,"ProdAssump"}</definedName>
    <definedName name="wrn.ProdAssumpTotal2010_2019." hidden="1">{"ProdAssumpTotal2",#N/A,FALSE,"ProdAssump"}</definedName>
    <definedName name="wrn.ProdQuantities1_2000_2009." hidden="1">{"ProdQuantities1_2000_2009",#N/A,FALSE,"ProdQuantities"}</definedName>
    <definedName name="wrn.ProdQuantities10_2010_2019." hidden="1">{"ProdQuantities10_2010_2019",#N/A,FALSE,"ProdQuantities"}</definedName>
    <definedName name="wrn.ProdQuantities11_2000_2009." hidden="1">{"ProdQuantities11_2000_2009",#N/A,FALSE,"ProdQuantities"}</definedName>
    <definedName name="wrn.ProdQuantities12_2010_2019." hidden="1">{"ProdQuantities12_2010_2019",#N/A,FALSE,"ProdQuantities"}</definedName>
    <definedName name="wrn.ProdQuantities2_2010_2019." hidden="1">{"ProdQuantities2_2010_2019",#N/A,FALSE,"ProdQuantities"}</definedName>
    <definedName name="wrn.ProdQuantities3_2000_2009." hidden="1">{"ProdQuantities3_2000_2009",#N/A,FALSE,"ProdQuantities"}</definedName>
    <definedName name="wrn.ProdQuantities5_2000_2009." hidden="1">{"ProdQuantities5_2000_2009",#N/A,FALSE,"ProdQuantities"}</definedName>
    <definedName name="wrn.ProdQuantities6_2000_2009." hidden="1">{"ProdQuantities6_2010_2019",#N/A,FALSE,"ProdQuantities"}</definedName>
    <definedName name="wrn.ProdQuantities7_2000_2009." hidden="1">{"ProdQuantities7_2000_2009",#N/A,FALSE,"ProdQuantities"}</definedName>
    <definedName name="wrn.ProdQuantities8_2010_2019." hidden="1">{"ProdQuantities8_2010_2019",#N/A,FALSE,"ProdQuantities"}</definedName>
    <definedName name="wrn.ProdQuantities9_2000_2009." hidden="1">{"ProdQuantities9_2000_2009",#N/A,FALSE,"ProdQuantities"}</definedName>
    <definedName name="wrn.ProdQuantitiesTotal2000_2009." hidden="1">{"ProdQuantitiesTotal2000_2009",#N/A,FALSE,"ProdQuantities"}</definedName>
    <definedName name="wrn.ProdQuantitiesTotal2010_2019." hidden="1">{"ProdQuantitiesTotal2010_2019",#N/A,FALSE,"ProdQuantities"}</definedName>
    <definedName name="wrn.remove" localSheetId="0" hidden="1">{"CorpRS_Profit",#N/A,FALSE,"Reports (RS)";"CorpRS_Cash",#N/A,FALSE,"Reports (RS)";"CorpRS_Cash1",#N/A,FALSE,"Reports (RS)";"CorpRS_Bsheet",#N/A,FALSE,"Reports (RS)"}</definedName>
    <definedName name="wrn.remove" hidden="1">{"CorpRS_Profit",#N/A,FALSE,"Reports (RS)";"CorpRS_Cash",#N/A,FALSE,"Reports (RS)";"CorpRS_Cash1",#N/A,FALSE,"Reports (RS)";"CorpRS_Bsheet",#N/A,FALSE,"Reports (RS)"}</definedName>
    <definedName name="wrn.report." hidden="1">{#N/A,#N/A,FALSE,"Front Sheet";#N/A,#N/A,FALSE,"Profit and Loss";#N/A,#N/A,FALSE,"Balance Sheet";#N/A,#N/A,FALSE,"Cashflow";#N/A,#N/A,FALSE,"Debt and Cred";#N/A,#N/A,FALSE,"Debt Statement";#N/A,#N/A,FALSE,"Tax Computation"}</definedName>
    <definedName name="wrn.RES._.DEV." localSheetId="0" hidden="1">{#N/A,#N/A,FALSE,"ResDev"}</definedName>
    <definedName name="wrn.RES._.DEV." hidden="1">{#N/A,#N/A,FALSE,"ResDev"}</definedName>
    <definedName name="wrn.RESUMEN." hidden="1">{#N/A,#N/A,FALSE,"Carat";"VENTA",#N/A,FALSE,"05";#N/A,#N/A,FALSE,"06";"CASHFLOW",#N/A,FALSE,"05";"TAX PLAN",#N/A,FALSE,"05"}</definedName>
    <definedName name="wrn.RS._.Reports." localSheetId="0" hidden="1">{"RSprofit",#N/A,FALSE,"Reports (RS)";"RScash",#N/A,FALSE,"Reports (RS)";"RSbsheet",#N/A,FALSE,"Reports (RS)"}</definedName>
    <definedName name="wrn.RS._.Reports." hidden="1">{"RSprofit",#N/A,FALSE,"Reports (RS)";"RScash",#N/A,FALSE,"Reports (RS)";"RSbsheet",#N/A,FALSE,"Reports (RS)"}</definedName>
    <definedName name="wrn.Scheda." hidden="1">{#N/A,#N/A,FALSE,"A";#N/A,#N/A,FALSE,"B";#N/A,#N/A,FALSE,"C";#N/A,#N/A,FALSE,"D";#N/A,#N/A,FALSE,"E";#N/A,#N/A,FALSE,"Tempi";#N/A,#N/A,FALSE,"Ricavi"}</definedName>
    <definedName name="wrn.SE._.12._.FOT." hidden="1">{#N/A,#N/A,TRUE,"Cover";#N/A,#N/A,TRUE,"Sched 2";#N/A,#N/A,TRUE,"Sched 3";#N/A,#N/A,TRUE,"Sched 4";#N/A,#N/A,TRUE,"Sched 9"}</definedName>
    <definedName name="wrn.Short._.Form._.Print._.Out." hidden="1">{#N/A,#N/A,FALSE,"General Assumptions";#N/A,#N/A,FALSE,"Accounts";#N/A,#N/A,FALSE,"OperatingAssumptions";#N/A,#N/A,FALSE,"Cashflow";#N/A,#N/A,FALSE,"Debt";#N/A,#N/A,FALSE,"Ops Summary";#N/A,#N/A,FALSE,"Summary"}</definedName>
    <definedName name="wrn.Shut_Down." hidden="1">{#N/A,#N/A,FALSE,"Shut-down"}</definedName>
    <definedName name="wrn.SKSCS1." hidden="1">{#N/A,#N/A,FALSE,"Antony Financials";#N/A,#N/A,FALSE,"Cowboy Financials";#N/A,#N/A,FALSE,"Combined";#N/A,#N/A,FALSE,"Valuematrix";#N/A,#N/A,FALSE,"DCFAntony";#N/A,#N/A,FALSE,"DCFCowboy";#N/A,#N/A,FALSE,"DCFCombined"}</definedName>
    <definedName name="wrn.Summary." localSheetId="5" hidden="1">{#N/A,#N/A,FALSE,"Matrix";#N/A,#N/A,FALSE,"Executive";#N/A,#N/A,FALSE,"Summary"}</definedName>
    <definedName name="wrn.Summary." localSheetId="0" hidden="1">{#N/A,#N/A,FALSE,"Matrix";#N/A,#N/A,FALSE,"Executive";#N/A,#N/A,FALSE,"Summary"}</definedName>
    <definedName name="wrn.Summary." hidden="1">{#N/A,#N/A,FALSE,"Matrix";#N/A,#N/A,FALSE,"Executive";#N/A,#N/A,FALSE,"Summary"}</definedName>
    <definedName name="wrn.SummaryPgs." hidden="1">{#N/A,#N/A,FALSE,"CreditStat";#N/A,#N/A,FALSE,"SPbrkup";#N/A,#N/A,FALSE,"MerSPsyn";#N/A,#N/A,FALSE,"MerSPwKCsyn";#N/A,#N/A,FALSE,"MerSPwKCsyn (2)";#N/A,#N/A,FALSE,"CreditStat (2)"}</definedName>
    <definedName name="wrn.SUPERIOR." localSheetId="0" hidden="1">{#N/A,#N/A,FALSE,"Tapa";#N/A,#N/A,FALSE,"F006";#N/A,#N/A,FALSE,"F012";#N/A,#N/A,FALSE,"F013";#N/A,#N/A,FALSE,"F015";#N/A,#N/A,FALSE,"F020"}</definedName>
    <definedName name="wrn.SUPERIOR." hidden="1">{#N/A,#N/A,FALSE,"Tapa";#N/A,#N/A,FALSE,"F006";#N/A,#N/A,FALSE,"F012";#N/A,#N/A,FALSE,"F013";#N/A,#N/A,FALSE,"F015";#N/A,#N/A,FALSE,"F020"}</definedName>
    <definedName name="wrn.Tariff._.Analysis." hidden="1">{"Tarifica91",#N/A,FALSE,"Tariffs";"Tarifica92",#N/A,FALSE,"Tariffs";"Tarifica93",#N/A,FALSE,"Tariffs";"Tarifica94",#N/A,FALSE,"Tariffs";"Tarifica95",#N/A,FALSE,"Tariffs";"Tarifica96",#N/A,FALSE,"Tariffs"}</definedName>
    <definedName name="wrn.Tariff._.Comaprison." hidden="1">{"Tariff Comparison",#N/A,FALSE,"Benchmarking";"Tariff Comparison 2",#N/A,FALSE,"Benchmarking";"Tariff Comparison 3",#N/A,FALSE,"Benchmarking"}</definedName>
    <definedName name="wrn.Temp." hidden="1">{"Side 1",#N/A,FALSE,"Hovedark";"Valuation",#N/A,FALSE,"Valuation";"Side 2",#N/A,FALSE,"Hovedark";"Cash Flow",#N/A,FALSE,"Hovedark";"Bidrag",#N/A,FALSE,"Bidrag"}</definedName>
    <definedName name="wrn.test." hidden="1">{"test2",#N/A,TRUE,"Prices"}</definedName>
    <definedName name="wrn.TODAS._.AS._.OBRAS." hidden="1">{#N/A,#N/A,FALSE,"OBRA-551V";#N/A,#N/A,FALSE,"OBRA-519";#N/A,#N/A,FALSE,"OBRA-559V";#N/A,#N/A,FALSE,"OBRA-560V";#N/A,#N/A,FALSE,"OBRA-576V";#N/A,#N/A,FALSE,"OBRA-580V";#N/A,#N/A,FALSE,"OBRA-597";#N/A,#N/A,FALSE,"OBRA 582V";#N/A,#N/A,FALSE,"OBRA 585V";#N/A,#N/A,FALSE,"OBRA 589V";#N/A,#N/A,FALSE,"OBRA-604V";#N/A,#N/A,FALSE,"OBRA-608V";#N/A,#N/A,FALSE,"OBRA 610V";#N/A,#N/A,FALSE,"OBRA-615V";#N/A,#N/A,FALSE,"OBRA-617V";#N/A,#N/A,FALSE,"OBRA-619V";#N/A,#N/A,FALSE,"OBRA-623";#N/A,#N/A,FALSE,"OBRA-624V";#N/A,#N/A,FALSE,"TAP EST+ACABV";#N/A,#N/A,FALSE,"OBRA-630(Com contenção)V";#N/A,#N/A,FALSE,"OBRA-630(Sem contenção)V";#N/A,#N/A,FALSE,"OBRA-630 (Acabamentos)V";#N/A,#N/A,FALSE,"OBRA-630 (Total)";#N/A,#N/A,FALSE,"OBRA-631 (Estrutura)V";#N/A,#N/A,FALSE,"OBRA-631 (Acabamentos)V";#N/A,#N/A,FALSE,"OBRA-631 (Est + Acab)V";#N/A,#N/A,FALSE,"OBRA-631 (Est + Acab)V";#N/A,#N/A,FALSE,"OBRA-631 (Est+Acab+Cont) ";#N/A,#N/A,FALSE,"OBRA-633V";#N/A,#N/A,FALSE,"OBRA-636 (Acabamentos)";#N/A,#N/A,FALSE,"OBRA-639V";#N/A,#N/A,FALSE,"OBRA-642V";#N/A,#N/A,FALSE,"OBRA-644V";#N/A,#N/A,FALSE,"OBRA-646V";#N/A,#N/A,FALSE,"OBRA-647V";#N/A,#N/A,FALSE,"OBRA-649 V";#N/A,#N/A,FALSE,"OBRA-653V";#N/A,#N/A,FALSE,"0BRA-657V";#N/A,#N/A,FALSE,"OBRA-659";#N/A,#N/A,FALSE,"OBRA-661";#N/A,#N/A,FALSE,"OBRA-667";#N/A,#N/A,FALSE,"OBRA-668 ";#N/A,#N/A,FALSE,"0BRA-675";#N/A,#N/A,FALSE,"0BRA-677";#N/A,#N/A,FALSE,"0BRA-681";#N/A,#N/A,FALSE,"OBRA-689";#N/A,#N/A,FALSE,"OBRA-697";#N/A,#N/A,FALSE,"OBRA-708";#N/A,#N/A,FALSE,"OBRA-709";#N/A,#N/A,FALSE,"OBRA-711";#N/A,#N/A,FALSE,"OBRA-712";#N/A,#N/A,FALSE,"OBRA-717";#N/A,#N/A,FALSE,"OBRA-721";#N/A,#N/A,FALSE,"OBRA-733";#N/A,#N/A,FALSE,"OBRA-737"}</definedName>
    <definedName name="wrn.Total._.Informes." hidden="1">{#N/A,#N/A,FALSE,"CA";#N/A,#N/A,FALSE,"CN";#N/A,#N/A,FALSE,"Inv";#N/A,#N/A,FALSE,"Inv Acc";"Miguel_balance",#N/A,FALSE,"Bal";#N/A,#N/A,FALSE,"Plantilla";#N/A,#N/A,FALSE,"CA (2)";#N/A,#N/A,FALSE,"CN (2)"}</definedName>
    <definedName name="wrn.Tweety." hidden="1">{#N/A,#N/A,FALSE,"A&amp;E";#N/A,#N/A,FALSE,"HighTop";#N/A,#N/A,FALSE,"JG";#N/A,#N/A,FALSE,"RI";#N/A,#N/A,FALSE,"woHT";#N/A,#N/A,FALSE,"woHT&amp;JG"}</definedName>
    <definedName name="wrn.Una._.Hoja." localSheetId="5" hidden="1">{"Sin detalle",#N/A,FALSE,"Flujo (redondeado)"}</definedName>
    <definedName name="wrn.Una._.Hoja." localSheetId="0" hidden="1">{"Sin detalle",#N/A,FALSE,"Flujo (redondeado)"}</definedName>
    <definedName name="wrn.Una._.Hoja." hidden="1">{"Sin detalle",#N/A,FALSE,"Flujo (redondeado)"}</definedName>
    <definedName name="wrn.unidades." localSheetId="5" hidden="1">{#N/A,#N/A,FALSE,"RESUMEN";#N/A,#N/A,FALSE,"GG-GI";#N/A,#N/A,FALSE,"AMB";#N/A,#N/A,FALSE,"EyR";#N/A,#N/A,FALSE,"UCP";#N/A,#N/A,FALSE,"IND";#N/A,#N/A,FALSE,"LR";#N/A,#N/A,FALSE,"PRV";#N/A,#N/A,FALSE,"TÚNELES";#N/A,#N/A,FALSE,"IDT";#N/A,#N/A,FALSE,"ING"}</definedName>
    <definedName name="wrn.unidades." localSheetId="0" hidden="1">{#N/A,#N/A,FALSE,"RESUMEN";#N/A,#N/A,FALSE,"GG-GI";#N/A,#N/A,FALSE,"AMB";#N/A,#N/A,FALSE,"EyR";#N/A,#N/A,FALSE,"UCP";#N/A,#N/A,FALSE,"IND";#N/A,#N/A,FALSE,"LR";#N/A,#N/A,FALSE,"PRV";#N/A,#N/A,FALSE,"TÚNELES";#N/A,#N/A,FALSE,"IDT";#N/A,#N/A,FALSE,"ING"}</definedName>
    <definedName name="wrn.unidades." hidden="1">{#N/A,#N/A,FALSE,"RESUMEN";#N/A,#N/A,FALSE,"GG-GI";#N/A,#N/A,FALSE,"AMB";#N/A,#N/A,FALSE,"EyR";#N/A,#N/A,FALSE,"UCP";#N/A,#N/A,FALSE,"IND";#N/A,#N/A,FALSE,"LR";#N/A,#N/A,FALSE,"PRV";#N/A,#N/A,FALSE,"TÚNELES";#N/A,#N/A,FALSE,"IDT";#N/A,#N/A,FALSE,"ING"}</definedName>
    <definedName name="wrn.USW." hidden="1">{"IS",#N/A,FALSE,"IS";"RPTIS",#N/A,FALSE,"RPTIS";"STATS",#N/A,FALSE,"STATS";"BS",#N/A,FALSE,"BS"}</definedName>
    <definedName name="wrn.Version." localSheetId="0" hidden="1">{"Avance Fisico",#N/A,FALSE,"Avance Finan SAP";"Avance Financiero",#N/A,FALSE,"Avance Finan SAP"}</definedName>
    <definedName name="wrn.Version." hidden="1">{"Avance Fisico",#N/A,FALSE,"Avance Finan SAP";"Avance Financiero",#N/A,FALSE,"Avance Finan SAP"}</definedName>
    <definedName name="wrn.WorkingCapGermanGAAP2000_2009." hidden="1">{"WCGGAAP1",#N/A,FALSE,"P&amp;L G GAAP"}</definedName>
    <definedName name="wrn.WorkingCapGermanGAAP2010_2019." hidden="1">{"WCGGAAP2",#N/A,FALSE,"P&amp;L G GAAP"}</definedName>
    <definedName name="wrn.WorkingCapUSGAAP2000_2009." hidden="1">{"WCUSGAAP1",#N/A,FALSE,"P&amp;L US GAAP"}</definedName>
    <definedName name="wrn.WorkingCapUSGAAP2010_2019." hidden="1">{"WCUSGAAP2",#N/A,FALSE,"P&amp;L US GAAP"}</definedName>
    <definedName name="wrn2.All_Excl_depr." hidden="1">{"Front_Page",#N/A,TRUE,"Front Page";#N/A,#N/A,TRUE,"Summary";#N/A,#N/A,TRUE,"GenAssump";#N/A,#N/A,TRUE,"Shut-down";"ProdAssump1_2000_2009",#N/A,TRUE,"ProdAssump";"ProdAssump2_2010_2019",#N/A,TRUE,"ProdAssump";"ProdAssump3_2000_2009",#N/A,TRUE,"ProdAssump";"ProdAssump4_2010_2019",#N/A,TRUE,"ProdAssump";"ProdAssump5_2000_2009",#N/A,TRUE,"ProdAssump";"ProdAssump6_2010_2019",#N/A,TRUE,"ProdAssump";"ProdAssump7_2000_2009",#N/A,TRUE,"ProdAssump";"ProdAssump8_2010_2019",#N/A,TRUE,"ProdAssump";"ProdAssump9_2000_2009",#N/A,TRUE,"ProdAssump";"ProdAssump10_2010_2019",#N/A,TRUE,"ProdAssump";"ProdAssump11_2000_2009",#N/A,TRUE,"ProdAssump";"ProdAssump12_2010_2019",#N/A,TRUE,"ProdAssump";"ProdAssump13_2000_2009",#N/A,TRUE,"ProdAssump";"ProdAssump14_2010_2019",#N/A,TRUE,"ProdAssump";"ProdAssump15_2000_2009",#N/A,TRUE,"ProdAssump";"ProdAssump16_2010_2019",#N/A,TRUE,"ProdAssump";"ProdAssumpTotal1",#N/A,TRUE,"ProdAssump";"ProdAssumpTotal2",#N/A,TRUE,"ProdAssump";"ProdQuantities1_2000_2009",#N/A,TRUE,"ProdAssump";"ProdQuantities2_2010_2019",#N/A,TRUE,"ProdAssump";"ProdQuantities3_2000_2009",#N/A,TRUE,"ProdAssump";"ProdQuantities4_2010_2019",#N/A,TRUE,"ProdAssump";"ProdQuantities5_2000_2009",#N/A,TRUE,"ProdAssump";"ProdQuantities6_2010_2019",#N/A,TRUE,"ProdAssump";"ProdQuantities7_2000_2009",#N/A,TRUE,"ProdAssump";"ProdQuantities8_2010_2019",#N/A,TRUE,"ProdAssump";"ProdQuantities9_2000_2009",#N/A,TRUE,"ProdAssump";"ProdQuantities10_2010_2019",#N/A,TRUE,"ProdAssump";"ProdQuantities11_2000_2009",#N/A,TRUE,"ProdAssump";"ProdQuantities12_2010_2019",#N/A,TRUE,"ProdAssump";"ProdQuantitiesTotal2000_2009",#N/A,TRUE,"ProdAssump";"ProdQuantitiesTotal2010_2019",#N/A,TRUE,"ProdAssump";"Capex1",#N/A,TRUE,"ProdAssump";"Capex2",#N/A,TRUE,"ProdAssump";"Capex3",#N/A,TRUE,"ProdAssump";"PLGGAAP1",#N/A,TRUE,"BS US GAAP";"PLGGAAP2",#N/A,TRUE,"BS US GAAP";"PLGGAAP3",#N/A,TRUE,"BS US GAAP";"PLGGAAP4",#N/A,TRUE,"BS US GAAP";"CFGGAAP1a",#N/A,TRUE,"BS US GAAP";"CFGGAAP2a",#N/A,TRUE,"BS US GAAP";"WCGGAAP1",#N/A,TRUE,"BS US GAAP";"WCGGAAP2",#N/A,TRUE,"BS US GAAP";"DebtGGAAP1",#N/A,TRUE,"BS US GAAP";"DebtGGAAP2",#N/A,TRUE,"BS US GAAP";"BSGGAAP1",#N/A,TRUE,"BS G GAAP";"BSGGAAP2",#N/A,TRUE,"BS G GAAP";"PLUSGAAP1",#N/A,TRUE,"P&amp;L US GAAP";"PLUSGAAP2",#N/A,TRUE,"P&amp;L US GAAP";"PLUSGAAP3",#N/A,TRUE,"P&amp;L US GAAP";"PLUSGAAP4",#N/A,TRUE,"P&amp;L US GAAP";"CFUSGAAP1a",#N/A,TRUE,"P&amp;L US GAAP";"CFUSGAAP2a",#N/A,TRUE,"P&amp;L US GAAP";"WCUSGAAP1",#N/A,TRUE,"P&amp;L US GAAP";"WCUSGAAP2",#N/A,TRUE,"P&amp;L US GAAP";"DebtUSGAAP1",#N/A,TRUE,"P&amp;L US GAAP";"DebtUSGAAP2",#N/A,TRUE,"P&amp;L US GAAP";"BSUSGAAP1",#N/A,TRUE,"P&amp;L US GAAP";"BSUSGAAP2",#N/A,TRUE,"P&amp;L US GAAP";"CFUSGAAP1",#N/A,TRUE,"CF US GAAP";"CFUSGAAP2",#N/A,TRUE,"CF US GAAP";"CFGGAAP1",#N/A,TRUE,"CF G GAAP";"CFGGAAP2",#N/A,TRUE,"CF G GAAP"}</definedName>
    <definedName name="wrna" localSheetId="0" hidden="1">{#N/A,#N/A,TRUE,"Est. de Fact.";#N/A,#N/A,TRUE,"Capitulo 19";#N/A,#N/A,TRUE,"Proyecto P855"}</definedName>
    <definedName name="wrna" hidden="1">{#N/A,#N/A,TRUE,"Est. de Fact.";#N/A,#N/A,TRUE,"Capitulo 19";#N/A,#N/A,TRUE,"Proyecto P855"}</definedName>
    <definedName name="wrnaz" localSheetId="0" hidden="1">{#N/A,#N/A,TRUE,"Est. de Fact.";#N/A,#N/A,TRUE,"Capitulo 19";#N/A,#N/A,TRUE,"Proyecto P855"}</definedName>
    <definedName name="wrnaz" hidden="1">{#N/A,#N/A,TRUE,"Est. de Fact.";#N/A,#N/A,TRUE,"Capitulo 19";#N/A,#N/A,TRUE,"Proyecto P855"}</definedName>
    <definedName name="wrnb" localSheetId="0" hidden="1">{#N/A,#N/A,TRUE,"Est. de Fact.";#N/A,#N/A,TRUE,"Capitulo 19";#N/A,#N/A,TRUE,"Proyecto P855"}</definedName>
    <definedName name="wrnb" hidden="1">{#N/A,#N/A,TRUE,"Est. de Fact.";#N/A,#N/A,TRUE,"Capitulo 19";#N/A,#N/A,TRUE,"Proyecto P855"}</definedName>
    <definedName name="wrnc" localSheetId="0" hidden="1">{#N/A,#N/A,TRUE,"Est. de Fact.";#N/A,#N/A,TRUE,"Capitulo 19";#N/A,#N/A,TRUE,"Proyecto P855"}</definedName>
    <definedName name="wrnc" hidden="1">{#N/A,#N/A,TRUE,"Est. de Fact.";#N/A,#N/A,TRUE,"Capitulo 19";#N/A,#N/A,TRUE,"Proyecto P855"}</definedName>
    <definedName name="wrns" localSheetId="0" hidden="1">{"CI+GG(BASE)",#N/A,FALSE,"CI+GG(BASE)";"GG",#N/A,FALSE,"CI+GG(BASE)";"CI",#N/A,FALSE,"CI+GG(BASE)"}</definedName>
    <definedName name="wrns" hidden="1">{"CI+GG(BASE)",#N/A,FALSE,"CI+GG(BASE)";"GG",#N/A,FALSE,"CI+GG(BASE)";"CI",#N/A,FALSE,"CI+GG(BASE)"}</definedName>
    <definedName name="wrnz" localSheetId="0" hidden="1">{#N/A,#N/A,TRUE,"Est. de Fact.";#N/A,#N/A,TRUE,"Capitulo 19";#N/A,#N/A,TRUE,"Proyecto P855"}</definedName>
    <definedName name="wrnz" hidden="1">{#N/A,#N/A,TRUE,"Est. de Fact.";#N/A,#N/A,TRUE,"Capitulo 19";#N/A,#N/A,TRUE,"Proyecto P855"}</definedName>
    <definedName name="wsdf" localSheetId="5" hidden="1">{#N/A,#N/A,FALSE,"Total_OC015";#N/A,#N/A,FALSE,"ADMIN";#N/A,#N/A,FALSE,"PROCES";#N/A,#N/A,FALSE,"mecan";#N/A,#N/A,FALSE,"civil";#N/A,#N/A,FALSE,"CAÑER";#N/A,#N/A,FALSE,"ELEC";#N/A,#N/A,FALSE,"INSTR"}</definedName>
    <definedName name="wsdf" localSheetId="0" hidden="1">{#N/A,#N/A,FALSE,"Total_OC015";#N/A,#N/A,FALSE,"ADMIN";#N/A,#N/A,FALSE,"PROCES";#N/A,#N/A,FALSE,"mecan";#N/A,#N/A,FALSE,"civil";#N/A,#N/A,FALSE,"CAÑER";#N/A,#N/A,FALSE,"ELEC";#N/A,#N/A,FALSE,"INSTR"}</definedName>
    <definedName name="wsdf" hidden="1">{#N/A,#N/A,FALSE,"Total_OC015";#N/A,#N/A,FALSE,"ADMIN";#N/A,#N/A,FALSE,"PROCES";#N/A,#N/A,FALSE,"mecan";#N/A,#N/A,FALSE,"civil";#N/A,#N/A,FALSE,"CAÑER";#N/A,#N/A,FALSE,"ELEC";#N/A,#N/A,FALSE,"INSTR"}</definedName>
    <definedName name="wswsw" localSheetId="5" hidden="1">{#N/A,#N/A,FALSE,"Total_OC015";#N/A,#N/A,FALSE,"ADMIN";#N/A,#N/A,FALSE,"PROCES";#N/A,#N/A,FALSE,"mecan";#N/A,#N/A,FALSE,"civil";#N/A,#N/A,FALSE,"CAÑER";#N/A,#N/A,FALSE,"ELEC";#N/A,#N/A,FALSE,"INSTR"}</definedName>
    <definedName name="wswsw" localSheetId="0" hidden="1">{#N/A,#N/A,FALSE,"Total_OC015";#N/A,#N/A,FALSE,"ADMIN";#N/A,#N/A,FALSE,"PROCES";#N/A,#N/A,FALSE,"mecan";#N/A,#N/A,FALSE,"civil";#N/A,#N/A,FALSE,"CAÑER";#N/A,#N/A,FALSE,"ELEC";#N/A,#N/A,FALSE,"INSTR"}</definedName>
    <definedName name="wswsw" hidden="1">{#N/A,#N/A,FALSE,"Total_OC015";#N/A,#N/A,FALSE,"ADMIN";#N/A,#N/A,FALSE,"PROCES";#N/A,#N/A,FALSE,"mecan";#N/A,#N/A,FALSE,"civil";#N/A,#N/A,FALSE,"CAÑER";#N/A,#N/A,FALSE,"ELEC";#N/A,#N/A,FALSE,"INSTR"}</definedName>
    <definedName name="wtf" hidden="1">{#N/A,#N/A,FALSE,"INDICE";#N/A,#N/A,FALSE,"Memória actualização";#N/A,#N/A,FALSE,"ANEXO1";#N/A,#N/A,FALSE,"ANEXO2";#N/A,#N/A,FALSE,"ANÁLISE DE RECURSOS";#N/A,#N/A,FALSE,"MAPA DE QUANTIDADES"}</definedName>
    <definedName name="wvu.CASHFLOW." hidden="1">{TRUE,FALSE,0.25,-14,601.5,380.25,FALSE,TRUE,TRUE,TRUE,0,24,#N/A,1,#N/A,10.703125,26.4705882352941,1,FALSE,FALSE,3,TRUE,1,FALSE,100,"Swvu.CASHFLOW.","ACwvu.CASHFLOW.",#N/A,FALSE,FALSE,0,0,0,0,2,"&amp;C
","",TRUE,TRUE,FALSE,TRUE,1,80,#N/A,#N/A,"=R1C1:R55C16",FALSE,FALSE,FALSE,FALSE,FALSE,FALSE,1,65532,65532,FALSE,FALSE,TRUE,TRUE,TRUE}</definedName>
    <definedName name="wvu.CSHFLW." hidden="1">{TRUE,TRUE,1,1.75,597.75,363,FALSE,TRUE,TRUE,TRUE,0,25,#N/A,1,#N/A,11.1875,25.1176470588235,1,FALSE,FALSE,1,TRUE,1,FALSE,100,"Swvu.CSHFLW.","ACwvu.CSHFLW.",#N/A,FALSE,FALSE,0,0,0,0,2,"&amp;C
","",TRUE,TRUE,FALSE,TRUE,1,80,#N/A,#N/A,"=R1C1:R55C16",FALSE,#N/A,#N/A,FALSE,FALSE,FALSE,1,65532,65532,FALSE,FALSE,TRUE,TRUE,TRUE}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w" localSheetId="5" hidden="1">{#N/A,#N/A,FALSE,"IC_Global";#N/A,#N/A,FALSE,"IC_Global (98-f)";#N/A,#N/A,FALSE,"Inc";#N/A,#N/A,FALSE,"CAMBIOS (2)";#N/A,#N/A,FALSE,"EXPL Inc.";#N/A,#N/A,FALSE,"HITOS98";#N/A,#N/A,FALSE,"CURVA ""S"" GLOBAL ";#N/A,#N/A,FALSE,"CURVA ""S"" 1998 "}</definedName>
    <definedName name="ww" localSheetId="0" hidden="1">{#N/A,#N/A,FALSE,"IC_Global";#N/A,#N/A,FALSE,"IC_Global (98-f)";#N/A,#N/A,FALSE,"Inc";#N/A,#N/A,FALSE,"CAMBIOS (2)";#N/A,#N/A,FALSE,"EXPL Inc.";#N/A,#N/A,FALSE,"HITOS98";#N/A,#N/A,FALSE,"CURVA ""S"" GLOBAL ";#N/A,#N/A,FALSE,"CURVA ""S"" 1998 "}</definedName>
    <definedName name="ww" hidden="1">{#N/A,#N/A,FALSE,"IC_Global";#N/A,#N/A,FALSE,"IC_Global (98-f)";#N/A,#N/A,FALSE,"Inc";#N/A,#N/A,FALSE,"CAMBIOS (2)";#N/A,#N/A,FALSE,"EXPL Inc.";#N/A,#N/A,FALSE,"HITOS98";#N/A,#N/A,FALSE,"CURVA ""S"" GLOBAL ";#N/A,#N/A,FALSE,"CURVA ""S"" 1998 "}</definedName>
    <definedName name="www" localSheetId="5" hidden="1">{#N/A,#N/A,FALSE,"masez (10)";#N/A,#N/A,FALSE,"masez (7)";#N/A,#N/A,FALSE,"masez (6)";#N/A,#N/A,FALSE,"masez (5)";#N/A,#N/A,FALSE,"masez (4)";#N/A,#N/A,FALSE,"masez (3)";#N/A,#N/A,FALSE,"masez (2)";#N/A,#N/A,FALSE,"GME";#N/A,#N/A,FALSE,"masez"}</definedName>
    <definedName name="www" localSheetId="0" hidden="1">{#N/A,#N/A,FALSE,"masez (10)";#N/A,#N/A,FALSE,"masez (7)";#N/A,#N/A,FALSE,"masez (6)";#N/A,#N/A,FALSE,"masez (5)";#N/A,#N/A,FALSE,"masez (4)";#N/A,#N/A,FALSE,"masez (3)";#N/A,#N/A,FALSE,"masez (2)";#N/A,#N/A,FALSE,"GME";#N/A,#N/A,FALSE,"masez"}</definedName>
    <definedName name="www" hidden="1">{#N/A,#N/A,FALSE,"masez (10)";#N/A,#N/A,FALSE,"masez (7)";#N/A,#N/A,FALSE,"masez (6)";#N/A,#N/A,FALSE,"masez (5)";#N/A,#N/A,FALSE,"masez (4)";#N/A,#N/A,FALSE,"masez (3)";#N/A,#N/A,FALSE,"masez (2)";#N/A,#N/A,FALSE,"GME";#N/A,#N/A,FALSE,"masez"}</definedName>
    <definedName name="wwww" hidden="1">#REF!</definedName>
    <definedName name="wwwww" localSheetId="5" hidden="1">{"Sin detalle",#N/A,FALSE,"Flujo (redondeado)";"Detallado",#N/A,FALSE,"Flujo (redondeado)"}</definedName>
    <definedName name="wwwww" localSheetId="0" hidden="1">{"Sin detalle",#N/A,FALSE,"Flujo (redondeado)";"Detallado",#N/A,FALSE,"Flujo (redondeado)"}</definedName>
    <definedName name="wwwww" hidden="1">{"Sin detalle",#N/A,FALSE,"Flujo (redondeado)";"Detallado",#N/A,FALSE,"Flujo (redondeado)"}</definedName>
    <definedName name="X" localSheetId="5" hidden="1">{#N/A,#N/A,TRUE,"Est. de Fact.";#N/A,#N/A,TRUE,"Capitulo 19";#N/A,#N/A,TRUE,"Proyecto P855"}</definedName>
    <definedName name="X"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X"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xd" localSheetId="5" hidden="1">{#N/A,#N/A,TRUE,"Est. de Fact.";#N/A,#N/A,TRUE,"Capitulo 19";#N/A,#N/A,TRUE,"Proyecto P855"}</definedName>
    <definedName name="xd" localSheetId="0" hidden="1">{#N/A,#N/A,TRUE,"Est. de Fact.";#N/A,#N/A,TRUE,"Capitulo 19";#N/A,#N/A,TRUE,"Proyecto P855"}</definedName>
    <definedName name="xd" hidden="1">{#N/A,#N/A,TRUE,"Est. de Fact.";#N/A,#N/A,TRUE,"Capitulo 19";#N/A,#N/A,TRUE,"Proyecto P855"}</definedName>
    <definedName name="XDRTHR" localSheetId="5" hidden="1">{"DETALLE_1996",#N/A,FALSE,"flujo";"DETALLE_1997",#N/A,FALSE,"flujo";"GASTOS_INCURRIDOS_1996",#N/A,FALSE,"flujo";"GASTOS_PROGRAMADOS_PARA_1997",#N/A,FALSE,"flujo";#N/A,#N/A,FALSE,"comparat";#N/A,#N/A,FALSE,"costos";#N/A,#N/A,FALSE,"proyctrol"}</definedName>
    <definedName name="XDRTHR" localSheetId="0" hidden="1">{"DETALLE_1996",#N/A,FALSE,"flujo";"DETALLE_1997",#N/A,FALSE,"flujo";"GASTOS_INCURRIDOS_1996",#N/A,FALSE,"flujo";"GASTOS_PROGRAMADOS_PARA_1997",#N/A,FALSE,"flujo";#N/A,#N/A,FALSE,"comparat";#N/A,#N/A,FALSE,"costos";#N/A,#N/A,FALSE,"proyctrol"}</definedName>
    <definedName name="XDRTHR" hidden="1">{"DETALLE_1996",#N/A,FALSE,"flujo";"DETALLE_1997",#N/A,FALSE,"flujo";"GASTOS_INCURRIDOS_1996",#N/A,FALSE,"flujo";"GASTOS_PROGRAMADOS_PARA_1997",#N/A,FALSE,"flujo";#N/A,#N/A,FALSE,"comparat";#N/A,#N/A,FALSE,"costos";#N/A,#N/A,FALSE,"proyctrol"}</definedName>
    <definedName name="xGraph11" hidden="1">'[36]LIMA-CANTA'!#REF!</definedName>
    <definedName name="xsa" localSheetId="5" hidden="1">{"DETALLE_1996",#N/A,FALSE,"flujo";"DETALLE_1997",#N/A,FALSE,"flujo";"GASTOS_INCURRIDOS_1996",#N/A,FALSE,"flujo";"GASTOS_PROGRAMADOS_PARA_1997",#N/A,FALSE,"flujo";#N/A,#N/A,FALSE,"comparat";#N/A,#N/A,FALSE,"costos";#N/A,#N/A,FALSE,"proyctrol"}</definedName>
    <definedName name="xsa" localSheetId="0" hidden="1">{"DETALLE_1996",#N/A,FALSE,"flujo";"DETALLE_1997",#N/A,FALSE,"flujo";"GASTOS_INCURRIDOS_1996",#N/A,FALSE,"flujo";"GASTOS_PROGRAMADOS_PARA_1997",#N/A,FALSE,"flujo";#N/A,#N/A,FALSE,"comparat";#N/A,#N/A,FALSE,"costos";#N/A,#N/A,FALSE,"proyctrol"}</definedName>
    <definedName name="xsa" hidden="1">{"DETALLE_1996",#N/A,FALSE,"flujo";"DETALLE_1997",#N/A,FALSE,"flujo";"GASTOS_INCURRIDOS_1996",#N/A,FALSE,"flujo";"GASTOS_PROGRAMADOS_PARA_1997",#N/A,FALSE,"flujo";#N/A,#N/A,FALSE,"comparat";#N/A,#N/A,FALSE,"costos";#N/A,#N/A,FALSE,"proyctrol"}</definedName>
    <definedName name="xss" localSheetId="5" hidden="1">{#N/A,#N/A,FALSE,"Total_OC015";#N/A,#N/A,FALSE,"ADMIN";#N/A,#N/A,FALSE,"PROCES";#N/A,#N/A,FALSE,"mecan";#N/A,#N/A,FALSE,"civil";#N/A,#N/A,FALSE,"CAÑER";#N/A,#N/A,FALSE,"ELEC";#N/A,#N/A,FALSE,"INSTR"}</definedName>
    <definedName name="xss" localSheetId="0" hidden="1">{#N/A,#N/A,FALSE,"Total_OC015";#N/A,#N/A,FALSE,"ADMIN";#N/A,#N/A,FALSE,"PROCES";#N/A,#N/A,FALSE,"mecan";#N/A,#N/A,FALSE,"civil";#N/A,#N/A,FALSE,"CAÑER";#N/A,#N/A,FALSE,"ELEC";#N/A,#N/A,FALSE,"INSTR"}</definedName>
    <definedName name="xss" hidden="1">{#N/A,#N/A,FALSE,"Total_OC015";#N/A,#N/A,FALSE,"ADMIN";#N/A,#N/A,FALSE,"PROCES";#N/A,#N/A,FALSE,"mecan";#N/A,#N/A,FALSE,"civil";#N/A,#N/A,FALSE,"CAÑER";#N/A,#N/A,FALSE,"ELEC";#N/A,#N/A,FALSE,"INSTR"}</definedName>
    <definedName name="xx" localSheetId="5" hidden="1">{#N/A,#N/A,FALSE,"masez (10)";#N/A,#N/A,FALSE,"masez (7)";#N/A,#N/A,FALSE,"masez (6)";#N/A,#N/A,FALSE,"masez (5)";#N/A,#N/A,FALSE,"masez (4)";#N/A,#N/A,FALSE,"masez (3)";#N/A,#N/A,FALSE,"masez (2)";#N/A,#N/A,FALSE,"GME";#N/A,#N/A,FALSE,"masez"}</definedName>
    <definedName name="xx" localSheetId="0" hidden="1">{#N/A,#N/A,FALSE,"COVER";#N/A,#N/A,FALSE,"RECAP";#N/A,#N/A,FALSE,"SANTA BARBARA NONMANUAL";#N/A,#N/A,FALSE,"CEQUIP";#N/A,#N/A,FALSE,"WRATE";#N/A,#N/A,FALSE,"INDIRECT";#N/A,#N/A,FALSE,"TRAIN";#N/A,#N/A,FALSE,"MANLOADED SCHEDULE"}</definedName>
    <definedName name="xx" hidden="1">{#N/A,#N/A,FALSE,"COVER";#N/A,#N/A,FALSE,"RECAP";#N/A,#N/A,FALSE,"SANTA BARBARA NONMANUAL";#N/A,#N/A,FALSE,"CEQUIP";#N/A,#N/A,FALSE,"WRATE";#N/A,#N/A,FALSE,"INDIRECT";#N/A,#N/A,FALSE,"TRAIN";#N/A,#N/A,FALSE,"MANLOADED SCHEDULE"}</definedName>
    <definedName name="xxx" localSheetId="5" hidden="1">{#N/A,#N/A,FALSE,"Matrix";#N/A,#N/A,FALSE,"Executive";#N/A,#N/A,FALSE,"Summary";#N/A,#N/A,FALSE,"Office1";#N/A,#N/A,FALSE,"Office2";#N/A,#N/A,FALSE,"Office3";#N/A,#N/A,FALSE,"Office4";#N/A,#N/A,FALSE,"Office5";#N/A,#N/A,FALSE,"Office6";#N/A,#N/A,FALSE,"Office7";#N/A,#N/A,FALSE,"Labor"}</definedName>
    <definedName name="xxx" localSheetId="0" hidden="1">{#N/A,#N/A,FALSE,"Matrix";#N/A,#N/A,FALSE,"Executive";#N/A,#N/A,FALSE,"Summary";#N/A,#N/A,FALSE,"Office1";#N/A,#N/A,FALSE,"Office2";#N/A,#N/A,FALSE,"Office3";#N/A,#N/A,FALSE,"Office4";#N/A,#N/A,FALSE,"Office5";#N/A,#N/A,FALSE,"Office6";#N/A,#N/A,FALSE,"Office7";#N/A,#N/A,FALSE,"Labor"}</definedName>
    <definedName name="xxx" hidden="1">{#N/A,#N/A,FALSE,"Matrix";#N/A,#N/A,FALSE,"Executive";#N/A,#N/A,FALSE,"Summary";#N/A,#N/A,FALSE,"Office1";#N/A,#N/A,FALSE,"Office2";#N/A,#N/A,FALSE,"Office3";#N/A,#N/A,FALSE,"Office4";#N/A,#N/A,FALSE,"Office5";#N/A,#N/A,FALSE,"Office6";#N/A,#N/A,FALSE,"Office7";#N/A,#N/A,FALSE,"Labor"}</definedName>
    <definedName name="xxxx" localSheetId="5" hidden="1">{#N/A,#N/A,FALSE,"masez (10)";#N/A,#N/A,FALSE,"masez (7)";#N/A,#N/A,FALSE,"masez (6)";#N/A,#N/A,FALSE,"masez (5)";#N/A,#N/A,FALSE,"masez (4)";#N/A,#N/A,FALSE,"masez (3)";#N/A,#N/A,FALSE,"masez (2)";#N/A,#N/A,FALSE,"GME";#N/A,#N/A,FALSE,"masez"}</definedName>
    <definedName name="XXXX" localSheetId="0" hidden="1">{"DETALLE_1996",#N/A,FALSE,"flujo";"DETALLE_1997",#N/A,FALSE,"flujo";"GASTOS_INCURRIDOS_1996",#N/A,FALSE,"flujo";"GASTOS_PROGRAMADOS_PARA_1997",#N/A,FALSE,"flujo";#N/A,#N/A,FALSE,"comparat";#N/A,#N/A,FALSE,"costos";#N/A,#N/A,FALSE,"proyctrol"}</definedName>
    <definedName name="XXXX" hidden="1">{"DETALLE_1996",#N/A,FALSE,"flujo";"DETALLE_1997",#N/A,FALSE,"flujo";"GASTOS_INCURRIDOS_1996",#N/A,FALSE,"flujo";"GASTOS_PROGRAMADOS_PARA_1997",#N/A,FALSE,"flujo";#N/A,#N/A,FALSE,"comparat";#N/A,#N/A,FALSE,"costos";#N/A,#N/A,FALSE,"proyctrol"}</definedName>
    <definedName name="xxxx1" hidden="1">{"DETALLE_1996",#N/A,FALSE,"flujo";"DETALLE_1997",#N/A,FALSE,"flujo";"GASTOS_INCURRIDOS_1996",#N/A,FALSE,"flujo";"GASTOS_PROGRAMADOS_PARA_1997",#N/A,FALSE,"flujo";#N/A,#N/A,FALSE,"comparat";#N/A,#N/A,FALSE,"costos";#N/A,#N/A,FALSE,"proyctrol"}</definedName>
    <definedName name="xxxxx" localSheetId="5" hidden="1">{#N/A,#N/A,FALSE,"masez (10)";#N/A,#N/A,FALSE,"masez (7)";#N/A,#N/A,FALSE,"masez (6)";#N/A,#N/A,FALSE,"masez (5)";#N/A,#N/A,FALSE,"masez (4)";#N/A,#N/A,FALSE,"masez (3)";#N/A,#N/A,FALSE,"masez (2)";#N/A,#N/A,FALSE,"GME";#N/A,#N/A,FALSE,"masez"}</definedName>
    <definedName name="xxxxx" localSheetId="0" hidden="1">{#N/A,#N/A,FALSE,"masez (10)";#N/A,#N/A,FALSE,"masez (7)";#N/A,#N/A,FALSE,"masez (6)";#N/A,#N/A,FALSE,"masez (5)";#N/A,#N/A,FALSE,"masez (4)";#N/A,#N/A,FALSE,"masez (3)";#N/A,#N/A,FALSE,"masez (2)";#N/A,#N/A,FALSE,"GME";#N/A,#N/A,FALSE,"masez"}</definedName>
    <definedName name="xxxxx" hidden="1">{#N/A,#N/A,FALSE,"masez (10)";#N/A,#N/A,FALSE,"masez (7)";#N/A,#N/A,FALSE,"masez (6)";#N/A,#N/A,FALSE,"masez (5)";#N/A,#N/A,FALSE,"masez (4)";#N/A,#N/A,FALSE,"masez (3)";#N/A,#N/A,FALSE,"masez (2)";#N/A,#N/A,FALSE,"GME";#N/A,#N/A,FALSE,"masez"}</definedName>
    <definedName name="xxxxxxx" localSheetId="5" hidden="1">{"MO(BASE)",#N/A,FALSE,"MO(BASE)";"MO(BASE)1",#N/A,FALSE,"MO(BASE)";"MO(BASE)2",#N/A,FALSE,"MO(BASE)"}</definedName>
    <definedName name="xxxxxxx" localSheetId="0" hidden="1">{"MO(BASE)",#N/A,FALSE,"MO(BASE)";"MO(BASE)1",#N/A,FALSE,"MO(BASE)";"MO(BASE)2",#N/A,FALSE,"MO(BASE)"}</definedName>
    <definedName name="xxxxxxx" hidden="1">{"MO(BASE)",#N/A,FALSE,"MO(BASE)";"MO(BASE)1",#N/A,FALSE,"MO(BASE)";"MO(BASE)2",#N/A,FALSE,"MO(BASE)"}</definedName>
    <definedName name="xxxxxxxxxxxx" localSheetId="5" hidden="1">{"CI+GG(BASE)",#N/A,FALSE,"CI+GG(BASE)";"GG",#N/A,FALSE,"CI+GG(BASE)";"CI",#N/A,FALSE,"CI+GG(BASE)"}</definedName>
    <definedName name="xxxxxxxxxxxx" localSheetId="0" hidden="1">{"CI+GG(BASE)",#N/A,FALSE,"CI+GG(BASE)";"GG",#N/A,FALSE,"CI+GG(BASE)";"CI",#N/A,FALSE,"CI+GG(BASE)"}</definedName>
    <definedName name="xxxxxxxxxxxx" hidden="1">{"CI+GG(BASE)",#N/A,FALSE,"CI+GG(BASE)";"GG",#N/A,FALSE,"CI+GG(BASE)";"CI",#N/A,FALSE,"CI+GG(BASE)"}</definedName>
    <definedName name="xxxxxxxxxxxxx" localSheetId="5" hidden="1">{#N/A,#N/A,FALSE,"masez (10)";#N/A,#N/A,FALSE,"masez (7)";#N/A,#N/A,FALSE,"masez (6)";#N/A,#N/A,FALSE,"masez (5)";#N/A,#N/A,FALSE,"masez (4)";#N/A,#N/A,FALSE,"masez (3)";#N/A,#N/A,FALSE,"masez (2)";#N/A,#N/A,FALSE,"GME";#N/A,#N/A,FALSE,"masez"}</definedName>
    <definedName name="xxxxxxxxxxxxx" localSheetId="0" hidden="1">{#N/A,#N/A,FALSE,"masez (10)";#N/A,#N/A,FALSE,"masez (7)";#N/A,#N/A,FALSE,"masez (6)";#N/A,#N/A,FALSE,"masez (5)";#N/A,#N/A,FALSE,"masez (4)";#N/A,#N/A,FALSE,"masez (3)";#N/A,#N/A,FALSE,"masez (2)";#N/A,#N/A,FALSE,"GME";#N/A,#N/A,FALSE,"masez"}</definedName>
    <definedName name="xxxxxxxxxxxxx" hidden="1">{#N/A,#N/A,FALSE,"masez (10)";#N/A,#N/A,FALSE,"masez (7)";#N/A,#N/A,FALSE,"masez (6)";#N/A,#N/A,FALSE,"masez (5)";#N/A,#N/A,FALSE,"masez (4)";#N/A,#N/A,FALSE,"masez (3)";#N/A,#N/A,FALSE,"masez (2)";#N/A,#N/A,FALSE,"GME";#N/A,#N/A,FALSE,"masez"}</definedName>
    <definedName name="xxxxxxxxxxxxxxxxx" localSheetId="5"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xxxxxxxxxxxxxxxxx" localSheetId="0"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xxxxxxxxxxxxxxxxx" hidden="1">{#N/A,#N/A,FALSE,"TEC 01";#N/A,#N/A,FALSE,"TEC 02";#N/A,#N/A,FALSE,"TEC 03";#N/A,#N/A,FALSE,"TEC 04";#N/A,#N/A,FALSE,"TEC 05A";#N/A,#N/A,FALSE,"TEC 05B";#N/A,#N/A,FALSE,"TEC 05C";#N/A,#N/A,FALSE,"TEC 05D";#N/A,#N/A,FALSE,"TEC 06";#N/A,#N/A,FALSE,"TEC 07";#N/A,#N/A,FALSE,"TEC 08";#N/A,#N/A,FALSE,"TEC 09";#N/A,#N/A,FALSE,"TEC 10";#N/A,#N/A,FALSE,"TEC 13";#N/A,#N/A,FALSE,"ECO 01";#N/A,#N/A,FALSE,"ECO 02";#N/A,#N/A,FALSE,"ECO 03"}</definedName>
    <definedName name="xxxxxxxxxxxxxxxxxx" localSheetId="5" hidden="1">{#N/A,#N/A,FALSE,"TEC-01";#N/A,#N/A,FALSE,"TEC - 02";#N/A,#N/A,FALSE,"TEC - 03";#N/A,#N/A,FALSE,"TEC - 04";#N/A,#N/A,FALSE,"TEC-07";#N/A,#N/A,FALSE,"TEC-08";#N/A,#N/A,FALSE,"TEC - 09A";#N/A,#N/A,FALSE,"TEC - 09B";#N/A,#N/A,FALSE,"TEC - 09C";#N/A,#N/A,FALSE,"TEC - 10";#N/A,#N/A,FALSE,"TEC-11"}</definedName>
    <definedName name="xxxxxxxxxxxxxxxxxx" localSheetId="0" hidden="1">{#N/A,#N/A,FALSE,"TEC-01";#N/A,#N/A,FALSE,"TEC - 02";#N/A,#N/A,FALSE,"TEC - 03";#N/A,#N/A,FALSE,"TEC - 04";#N/A,#N/A,FALSE,"TEC-07";#N/A,#N/A,FALSE,"TEC-08";#N/A,#N/A,FALSE,"TEC - 09A";#N/A,#N/A,FALSE,"TEC - 09B";#N/A,#N/A,FALSE,"TEC - 09C";#N/A,#N/A,FALSE,"TEC - 10";#N/A,#N/A,FALSE,"TEC-11"}</definedName>
    <definedName name="xxxxxxxxxxxxxxxxxx" hidden="1">{#N/A,#N/A,FALSE,"TEC-01";#N/A,#N/A,FALSE,"TEC - 02";#N/A,#N/A,FALSE,"TEC - 03";#N/A,#N/A,FALSE,"TEC - 04";#N/A,#N/A,FALSE,"TEC-07";#N/A,#N/A,FALSE,"TEC-08";#N/A,#N/A,FALSE,"TEC - 09A";#N/A,#N/A,FALSE,"TEC - 09B";#N/A,#N/A,FALSE,"TEC - 09C";#N/A,#N/A,FALSE,"TEC - 10";#N/A,#N/A,FALSE,"TEC-11"}</definedName>
    <definedName name="xxxxxxxxxxxxxxxxxxxxxx" localSheetId="5" hidden="1">{"MO(BASE)",#N/A,FALSE,"MO(BASE)";"MO(BASE)1",#N/A,FALSE,"MO(BASE)";"MO(BASE)2",#N/A,FALSE,"MO(BASE)"}</definedName>
    <definedName name="xxxxxxxxxxxxxxxxxxxxxx" localSheetId="0" hidden="1">{"MO(BASE)",#N/A,FALSE,"MO(BASE)";"MO(BASE)1",#N/A,FALSE,"MO(BASE)";"MO(BASE)2",#N/A,FALSE,"MO(BASE)"}</definedName>
    <definedName name="xxxxxxxxxxxxxxxxxxxxxx" hidden="1">{"MO(BASE)",#N/A,FALSE,"MO(BASE)";"MO(BASE)1",#N/A,FALSE,"MO(BASE)";"MO(BASE)2",#N/A,FALSE,"MO(BASE)"}</definedName>
    <definedName name="xxxxxxxxxxxxxxxxxxxxxxx" localSheetId="5" hidden="1">{#N/A,#N/A,FALSE,"PEND INC";#N/A,#N/A,FALSE,"PEND MINM"}</definedName>
    <definedName name="xxxxxxxxxxxxxxxxxxxxxxx" localSheetId="0" hidden="1">{#N/A,#N/A,FALSE,"PEND INC";#N/A,#N/A,FALSE,"PEND MINM"}</definedName>
    <definedName name="xxxxxxxxxxxxxxxxxxxxxxx" hidden="1">{#N/A,#N/A,FALSE,"PEND INC";#N/A,#N/A,FALSE,"PEND MINM"}</definedName>
    <definedName name="XY" hidden="1">{#N/A,#N/A,FALSE,"TEC-01";#N/A,#N/A,FALSE,"TEC - 02";#N/A,#N/A,FALSE,"TEC - 03";#N/A,#N/A,FALSE,"TEC - 04";#N/A,#N/A,FALSE,"TEC-07";#N/A,#N/A,FALSE,"TEC-08";#N/A,#N/A,FALSE,"TEC - 09A";#N/A,#N/A,FALSE,"TEC - 09B";#N/A,#N/A,FALSE,"TEC - 09C";#N/A,#N/A,FALSE,"TEC - 10";#N/A,#N/A,FALSE,"TEC-11"}</definedName>
    <definedName name="xzCZX" localSheetId="5" hidden="1">{#N/A,#N/A,FALSE,"Total_OC015";#N/A,#N/A,FALSE,"ADMIN";#N/A,#N/A,FALSE,"PROCES";#N/A,#N/A,FALSE,"mecan";#N/A,#N/A,FALSE,"civil";#N/A,#N/A,FALSE,"CAÑER";#N/A,#N/A,FALSE,"ELEC";#N/A,#N/A,FALSE,"INSTR"}</definedName>
    <definedName name="xzCZX" localSheetId="0" hidden="1">{#N/A,#N/A,FALSE,"Total_OC015";#N/A,#N/A,FALSE,"ADMIN";#N/A,#N/A,FALSE,"PROCES";#N/A,#N/A,FALSE,"mecan";#N/A,#N/A,FALSE,"civil";#N/A,#N/A,FALSE,"CAÑER";#N/A,#N/A,FALSE,"ELEC";#N/A,#N/A,FALSE,"INSTR"}</definedName>
    <definedName name="xzCZX" hidden="1">{#N/A,#N/A,FALSE,"Total_OC015";#N/A,#N/A,FALSE,"ADMIN";#N/A,#N/A,FALSE,"PROCES";#N/A,#N/A,FALSE,"mecan";#N/A,#N/A,FALSE,"civil";#N/A,#N/A,FALSE,"CAÑER";#N/A,#N/A,FALSE,"ELEC";#N/A,#N/A,FALSE,"INSTR"}</definedName>
    <definedName name="y" hidden="1">{#N/A,#N/A,TRUE,"Est. de Fact.";#N/A,#N/A,TRUE,"Capitulo 19";#N/A,#N/A,TRUE,"Proyecto P855"}</definedName>
    <definedName name="yfc" hidden="1">{#N/A,#N/A,TRUE,"INGENIERIA";#N/A,#N/A,TRUE,"COMPRAS";#N/A,#N/A,TRUE,"DIRECCION";#N/A,#N/A,TRUE,"RESUMEN"}</definedName>
    <definedName name="yhgd" hidden="1">{#N/A,#N/A,TRUE,"1842CWN0"}</definedName>
    <definedName name="yjhf" hidden="1">{#N/A,#N/A,TRUE,"1842CWN0"}</definedName>
    <definedName name="yms" hidden="1">{#N/A,#N/A,TRUE,"INGENIERIA";#N/A,#N/A,TRUE,"COMPRAS";#N/A,#N/A,TRUE,"DIRECCION";#N/A,#N/A,TRUE,"RESUMEN"}</definedName>
    <definedName name="yo" localSheetId="5" hidden="1">{"MO(BASE)",#N/A,FALSE,"MO(BASE)";"MO(BASE)1",#N/A,FALSE,"MO(BASE)";"MO(BASE)2",#N/A,FALSE,"MO(BASE)"}</definedName>
    <definedName name="yo" localSheetId="0" hidden="1">{"MO(BASE)",#N/A,FALSE,"MO(BASE)";"MO(BASE)1",#N/A,FALSE,"MO(BASE)";"MO(BASE)2",#N/A,FALSE,"MO(BASE)"}</definedName>
    <definedName name="yo" hidden="1">{"MO(BASE)",#N/A,FALSE,"MO(BASE)";"MO(BASE)1",#N/A,FALSE,"MO(BASE)";"MO(BASE)2",#N/A,FALSE,"MO(BASE)"}</definedName>
    <definedName name="YRTYRTYRY" localSheetId="5" hidden="1">[41]Condicion!#REF!</definedName>
    <definedName name="YRTYRTYRY" hidden="1">[42]Condicion!#REF!</definedName>
    <definedName name="ytjt" hidden="1">{#N/A,#N/A,TRUE,"INGENIERIA";#N/A,#N/A,TRUE,"COMPRAS";#N/A,#N/A,TRUE,"DIRECCION";#N/A,#N/A,TRUE,"RESUMEN"}</definedName>
    <definedName name="yttyty" localSheetId="5" hidden="1">{#N/A,#N/A,FALSE,"Total_OC015";#N/A,#N/A,FALSE,"ADMIN";#N/A,#N/A,FALSE,"PROCES";#N/A,#N/A,FALSE,"mecan";#N/A,#N/A,FALSE,"civil";#N/A,#N/A,FALSE,"CAÑER";#N/A,#N/A,FALSE,"ELEC";#N/A,#N/A,FALSE,"INSTR"}</definedName>
    <definedName name="yttyty" localSheetId="0" hidden="1">{#N/A,#N/A,FALSE,"Total_OC015";#N/A,#N/A,FALSE,"ADMIN";#N/A,#N/A,FALSE,"PROCES";#N/A,#N/A,FALSE,"mecan";#N/A,#N/A,FALSE,"civil";#N/A,#N/A,FALSE,"CAÑER";#N/A,#N/A,FALSE,"ELEC";#N/A,#N/A,FALSE,"INSTR"}</definedName>
    <definedName name="yttyty" hidden="1">{#N/A,#N/A,FALSE,"Total_OC015";#N/A,#N/A,FALSE,"ADMIN";#N/A,#N/A,FALSE,"PROCES";#N/A,#N/A,FALSE,"mecan";#N/A,#N/A,FALSE,"civil";#N/A,#N/A,FALSE,"CAÑER";#N/A,#N/A,FALSE,"ELEC";#N/A,#N/A,FALSE,"INSTR"}</definedName>
    <definedName name="yui" hidden="1">{#N/A,#N/A,FALSE,"CA";#N/A,#N/A,FALSE,"CN";#N/A,#N/A,FALSE,"Inv";#N/A,#N/A,FALSE,"Inv Acc";"Miguel_balance",#N/A,FALSE,"Bal";#N/A,#N/A,FALSE,"Plantilla";#N/A,#N/A,FALSE,"CA (2)";#N/A,#N/A,FALSE,"CN (2)"}</definedName>
    <definedName name="yuk" localSheetId="5" hidden="1">{#N/A,#N/A,TRUE,"Est. de Fact.";#N/A,#N/A,TRUE,"Capitulo 19";#N/A,#N/A,TRUE,"Proyecto P855"}</definedName>
    <definedName name="yuk" localSheetId="0" hidden="1">{#N/A,#N/A,TRUE,"Est. de Fact.";#N/A,#N/A,TRUE,"Capitulo 19";#N/A,#N/A,TRUE,"Proyecto P855"}</definedName>
    <definedName name="yuk" hidden="1">{#N/A,#N/A,TRUE,"Est. de Fact.";#N/A,#N/A,TRUE,"Capitulo 19";#N/A,#N/A,TRUE,"Proyecto P855"}</definedName>
    <definedName name="yuku" localSheetId="5" hidden="1">{"DETALLE_1996",#N/A,FALSE,"flujo";"DETALLE_1997",#N/A,FALSE,"flujo";"GASTOS_INCURRIDOS_1996",#N/A,FALSE,"flujo";"GASTOS_PROGRAMADOS_PARA_1997",#N/A,FALSE,"flujo";#N/A,#N/A,FALSE,"comparat";#N/A,#N/A,FALSE,"costos";#N/A,#N/A,FALSE,"proyctrol"}</definedName>
    <definedName name="yuku" localSheetId="0" hidden="1">{"DETALLE_1996",#N/A,FALSE,"flujo";"DETALLE_1997",#N/A,FALSE,"flujo";"GASTOS_INCURRIDOS_1996",#N/A,FALSE,"flujo";"GASTOS_PROGRAMADOS_PARA_1997",#N/A,FALSE,"flujo";#N/A,#N/A,FALSE,"comparat";#N/A,#N/A,FALSE,"costos";#N/A,#N/A,FALSE,"proyctrol"}</definedName>
    <definedName name="yuku" hidden="1">{"DETALLE_1996",#N/A,FALSE,"flujo";"DETALLE_1997",#N/A,FALSE,"flujo";"GASTOS_INCURRIDOS_1996",#N/A,FALSE,"flujo";"GASTOS_PROGRAMADOS_PARA_1997",#N/A,FALSE,"flujo";#N/A,#N/A,FALSE,"comparat";#N/A,#N/A,FALSE,"costos";#N/A,#N/A,FALSE,"proyctrol"}</definedName>
    <definedName name="yuyuyu" localSheetId="5" hidden="1">{#N/A,#N/A,FALSE,"minas";#N/A,#N/A,FALSE,"Total_OC015";#N/A,#N/A,FALSE,"ADMIN";#N/A,#N/A,FALSE,"PROCES";#N/A,#N/A,FALSE,"civil";#N/A,#N/A,FALSE,"CAÑER";#N/A,#N/A,FALSE,"ELEC";#N/A,#N/A,FALSE,"INSTR";#N/A,#N/A,FALSE,"PDS";#N/A,#N/A,FALSE,"mecan"}</definedName>
    <definedName name="yuyuyu" localSheetId="0" hidden="1">{#N/A,#N/A,FALSE,"minas";#N/A,#N/A,FALSE,"Total_OC015";#N/A,#N/A,FALSE,"ADMIN";#N/A,#N/A,FALSE,"PROCES";#N/A,#N/A,FALSE,"civil";#N/A,#N/A,FALSE,"CAÑER";#N/A,#N/A,FALSE,"ELEC";#N/A,#N/A,FALSE,"INSTR";#N/A,#N/A,FALSE,"PDS";#N/A,#N/A,FALSE,"mecan"}</definedName>
    <definedName name="yuyuyu" hidden="1">{#N/A,#N/A,FALSE,"minas";#N/A,#N/A,FALSE,"Total_OC015";#N/A,#N/A,FALSE,"ADMIN";#N/A,#N/A,FALSE,"PROCES";#N/A,#N/A,FALSE,"civil";#N/A,#N/A,FALSE,"CAÑER";#N/A,#N/A,FALSE,"ELEC";#N/A,#N/A,FALSE,"INSTR";#N/A,#N/A,FALSE,"PDS";#N/A,#N/A,FALSE,"mecan"}</definedName>
    <definedName name="yy" localSheetId="5" hidden="1">{#N/A,#N/A,FALSE,"Total_OC015";#N/A,#N/A,FALSE,"ADMIN";#N/A,#N/A,FALSE,"PROCES";#N/A,#N/A,FALSE,"mecan";#N/A,#N/A,FALSE,"civil";#N/A,#N/A,FALSE,"CAÑER";#N/A,#N/A,FALSE,"ELEC";#N/A,#N/A,FALSE,"INSTR"}</definedName>
    <definedName name="YY" localSheetId="0"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YY" hidden="1">{"Informe 2_Consolidado",#N/A,FALSE,"Cons.";"Informe 2_Tunel",#N/A,FALSE,"Cons.";"Informe 2_Melip",#N/A,FALSE,"Cons.";"Informe 2_Guall",#N/A,FALSE,"Cons.";"Informe 2_Sara L",#N/A,FALSE,"Cons.";"Informe 2_Quellon",#N/A,FALSE,"Cons.";"Informe 2_Biolix",#N/A,FALSE,"Cons.";"Informe 2_Oficina",#N/A,FALSE,"Cons.";"Informe 2_Consorcio",#N/A,FALSE,"Cons."}</definedName>
    <definedName name="yyy" localSheetId="5" hidden="1">{"DETALLE_1996",#N/A,FALSE,"flujo";"DETALLE_1997",#N/A,FALSE,"flujo";"GASTOS_INCURRIDOS_1996",#N/A,FALSE,"flujo";"GASTOS_PROGRAMADOS_PARA_1997",#N/A,FALSE,"flujo";#N/A,#N/A,FALSE,"comparat";#N/A,#N/A,FALSE,"costos";#N/A,#N/A,FALSE,"proyctrol"}</definedName>
    <definedName name="yyy" localSheetId="0" hidden="1">{"DETALLE_1996",#N/A,FALSE,"flujo";"DETALLE_1997",#N/A,FALSE,"flujo";"GASTOS_INCURRIDOS_1996",#N/A,FALSE,"flujo";"GASTOS_PROGRAMADOS_PARA_1997",#N/A,FALSE,"flujo";#N/A,#N/A,FALSE,"comparat";#N/A,#N/A,FALSE,"costos";#N/A,#N/A,FALSE,"proyctrol"}</definedName>
    <definedName name="yyy" hidden="1">{"DETALLE_1996",#N/A,FALSE,"flujo";"DETALLE_1997",#N/A,FALSE,"flujo";"GASTOS_INCURRIDOS_1996",#N/A,FALSE,"flujo";"GASTOS_PROGRAMADOS_PARA_1997",#N/A,FALSE,"flujo";#N/A,#N/A,FALSE,"comparat";#N/A,#N/A,FALSE,"costos";#N/A,#N/A,FALSE,"proyctrol"}</definedName>
    <definedName name="yyyy" hidden="1">{TRUE,TRUE,-1.25,-15.5,604.5,369,FALSE,FALSE,TRUE,TRUE,0,1,83,1,38,4,5,4,TRUE,TRUE,3,TRUE,1,TRUE,75,"Swvu.inputs._.raw._.data.","ACwvu.inputs._.raw._.data.",#N/A,FALSE,FALSE,0.5,0.5,0.5,0.5,2,"&amp;F","&amp;A&amp;RPage &amp;P",FALSE,FALSE,FALSE,FALSE,1,60,#N/A,#N/A,"=R1C61:R53C89","=C1:C5",#N/A,#N/A,FALSE,FALSE,FALSE,1,600,600,FALSE,FALSE,TRUE,TRUE,TRUE}</definedName>
    <definedName name="z" localSheetId="5" hidden="1">{"DETALLE_1996",#N/A,FALSE,"flujo";"DETALLE_1997",#N/A,FALSE,"flujo";"GASTOS_INCURRIDOS_1996",#N/A,FALSE,"flujo";"GASTOS_PROGRAMADOS_PARA_1997",#N/A,FALSE,"flujo";#N/A,#N/A,FALSE,"comparat";#N/A,#N/A,FALSE,"costos";#N/A,#N/A,FALSE,"proyctrol"}</definedName>
    <definedName name="z" localSheetId="0" hidden="1">{"DETALLE_1996",#N/A,FALSE,"flujo";"DETALLE_1997",#N/A,FALSE,"flujo";"GASTOS_INCURRIDOS_1996",#N/A,FALSE,"flujo";"GASTOS_PROGRAMADOS_PARA_1997",#N/A,FALSE,"flujo";#N/A,#N/A,FALSE,"comparat";#N/A,#N/A,FALSE,"costos";#N/A,#N/A,FALSE,"proyctrol"}</definedName>
    <definedName name="z" hidden="1">{"DETALLE_1996",#N/A,FALSE,"flujo";"DETALLE_1997",#N/A,FALSE,"flujo";"GASTOS_INCURRIDOS_1996",#N/A,FALSE,"flujo";"GASTOS_PROGRAMADOS_PARA_1997",#N/A,FALSE,"flujo";#N/A,#N/A,FALSE,"comparat";#N/A,#N/A,FALSE,"costos";#N/A,#N/A,FALSE,"proyctrol"}</definedName>
    <definedName name="Z_0147206C_9073_11D5_88FC_006008F6225A_.wvu.PrintArea" hidden="1">#REF!</definedName>
    <definedName name="Z_5465C980_2BDD_11D3_B53D_00500477B0E4_.wvu.PrintArea" hidden="1">#REF!</definedName>
    <definedName name="Z_5465C980_2BDD_11D3_B53D_00500477B0E4_.wvu.PrintTitles" hidden="1">#REF!</definedName>
    <definedName name="Z_5465C980_2BDD_11D3_B53D_00500477B0E4_.wvu.Rows" hidden="1">#REF!,#REF!</definedName>
    <definedName name="Z_56770540_A97A_11D1_870B_00002143DF72_.wvu.Rows" hidden="1">[47]PRESUPUESTO!#REF!,[47]PRESUPUESTO!#REF!,[47]PRESUPUESTO!#REF!,[47]PRESUPUESTO!#REF!,[47]PRESUPUESTO!#REF!,[47]PRESUPUESTO!#REF!,[47]PRESUPUESTO!#REF!,[47]PRESUPUESTO!#REF!,[47]PRESUPUESTO!#REF!,[47]PRESUPUESTO!#REF!,[47]PRESUPUESTO!#REF!,[47]PRESUPUESTO!$A$287:$IV$287,[47]PRESUPUESTO!$A$292:$IV$294</definedName>
    <definedName name="Z_7A64942C_7D97_45D6_9FA4_21B9F43754B6_.wvu.Cols" hidden="1">#REF!</definedName>
    <definedName name="Z_7A64942C_7D97_45D6_9FA4_21B9F43754B6_.wvu.FilterData" hidden="1">#REF!</definedName>
    <definedName name="Z_7A64942C_7D97_45D6_9FA4_21B9F43754B6_.wvu.PrintArea" hidden="1">#REF!</definedName>
    <definedName name="Z_7A64942C_7D97_45D6_9FA4_21B9F43754B6_.wvu.PrintTitles" hidden="1">#REF!</definedName>
    <definedName name="Z_7A64942C_7D97_45D6_9FA4_21B9F43754B6_.wvu.Rows" hidden="1">#REF!,#REF!</definedName>
    <definedName name="Z_C8C701D6_84EF_42D5_A63A_876694FAC751_.wvu.PrintArea" localSheetId="1" hidden="1">'SUMMARY AND CURVES'!#REF!</definedName>
    <definedName name="Z_C8C701D6_84EF_42D5_A63A_876694FAC751_.wvu.PrintTitles" localSheetId="1" hidden="1">'SUMMARY AND CURVES'!#REF!</definedName>
    <definedName name="Z_C8C701D6_84EF_42D5_A63A_876694FAC751_.wvu.Rows" localSheetId="1" hidden="1">'SUMMARY AND CURVES'!#REF!</definedName>
    <definedName name="Z_E33F0BD9_DDCD_4386_BD14_7DE2581550C6_.wvu.PrintTitles" hidden="1">#REF!</definedName>
    <definedName name="ZD" localSheetId="5" hidden="1">{"Sin detalle",#N/A,FALSE,"Flujo (redondeado)";"Detallado",#N/A,FALSE,"Flujo (redondeado)"}</definedName>
    <definedName name="ZD" localSheetId="0" hidden="1">{"Sin detalle",#N/A,FALSE,"Flujo (redondeado)";"Detallado",#N/A,FALSE,"Flujo (redondeado)"}</definedName>
    <definedName name="ZD" hidden="1">{"Sin detalle",#N/A,FALSE,"Flujo (redondeado)";"Detallado",#N/A,FALSE,"Flujo (redondeado)"}</definedName>
    <definedName name="zz" localSheetId="5" hidden="1">{"Sens Table",#N/A,FALSE,"Timing &amp; Assumptions";#N/A,#N/A,FALSE,"Key Data &amp; Results";"Cash Flow",#N/A,FALSE,"Cash Flows";#N/A,#N/A,FALSE,"Table of Contents";"Total Op Expenses Base Case",#N/A,FALSE,"Total Op Costs";"Plant Opex Base Case",#N/A,FALSE,"Plant Operating Expenses";"Mine Opex Base Case",#N/A,FALSE,"Mine Op Costs";"View_Base",#N/A,FALSE,"Labor Summary by Operation";"View_Base",#N/A,FALSE,"Labor by Function";"Cost Base",#N/A,FALSE,"Cost Table";"Book Base",#N/A,FALSE,"Book Depreciation";"Mine Plan Base Case",#N/A,FALSE,"Mine Plan";"Unit Costs",#N/A,FALSE,"Timing &amp; Assumptions"}</definedName>
    <definedName name="zz" localSheetId="0" hidden="1">{#N/A,#N/A,FALSE,"COVER";#N/A,#N/A,FALSE,"RECAP";#N/A,#N/A,FALSE,"SANTA BARBARA NONMANUAL";#N/A,#N/A,FALSE,"CEQUIP";#N/A,#N/A,FALSE,"WRATE";#N/A,#N/A,FALSE,"INDIRECT";#N/A,#N/A,FALSE,"TRAIN";#N/A,#N/A,FALSE,"MANLOADED SCHEDULE"}</definedName>
    <definedName name="zz" hidden="1">{#N/A,#N/A,FALSE,"COVER";#N/A,#N/A,FALSE,"RECAP";#N/A,#N/A,FALSE,"SANTA BARBARA NONMANUAL";#N/A,#N/A,FALSE,"CEQUIP";#N/A,#N/A,FALSE,"WRATE";#N/A,#N/A,FALSE,"INDIRECT";#N/A,#N/A,FALSE,"TRAIN";#N/A,#N/A,FALSE,"MANLOADED SCHEDULE"}</definedName>
    <definedName name="zzz" localSheetId="5" hidden="1">{#N/A,#N/A,FALSE,"masez (10)";#N/A,#N/A,FALSE,"masez (7)";#N/A,#N/A,FALSE,"masez (6)";#N/A,#N/A,FALSE,"masez (5)";#N/A,#N/A,FALSE,"masez (4)";#N/A,#N/A,FALSE,"masez (3)";#N/A,#N/A,FALSE,"masez (2)";#N/A,#N/A,FALSE,"GME";#N/A,#N/A,FALSE,"masez"}</definedName>
    <definedName name="zzz" localSheetId="0" hidden="1">{#N/A,#N/A,FALSE,"masez (10)";#N/A,#N/A,FALSE,"masez (7)";#N/A,#N/A,FALSE,"masez (6)";#N/A,#N/A,FALSE,"masez (5)";#N/A,#N/A,FALSE,"masez (4)";#N/A,#N/A,FALSE,"masez (3)";#N/A,#N/A,FALSE,"masez (2)";#N/A,#N/A,FALSE,"GME";#N/A,#N/A,FALSE,"masez"}</definedName>
    <definedName name="zzz" hidden="1">{#N/A,#N/A,FALSE,"masez (10)";#N/A,#N/A,FALSE,"masez (7)";#N/A,#N/A,FALSE,"masez (6)";#N/A,#N/A,FALSE,"masez (5)";#N/A,#N/A,FALSE,"masez (4)";#N/A,#N/A,FALSE,"masez (3)";#N/A,#N/A,FALSE,"masez (2)";#N/A,#N/A,FALSE,"GME";#N/A,#N/A,FALSE,"masez"}</definedName>
    <definedName name="zzz1" hidden="1">#REF!</definedName>
    <definedName name="zzz2" hidden="1">#REF!</definedName>
    <definedName name="zzz3" hidden="1">[18]Netearnanal!$B$61:$B$68</definedName>
    <definedName name="zzz4" hidden="1">#REF!</definedName>
    <definedName name="zzzz" localSheetId="5"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zzzz" localSheetId="0"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zzzz" hidden="1">{#N/A,#N/A,FALSE,"TEC 01";#N/A,#N/A,FALSE,"TEC 02";#N/A,#N/A,FALSE,"TEC 03";#N/A,#N/A,FALSE,"TEC 04";#N/A,#N/A,FALSE,"TEC 05";#N/A,#N/A,FALSE,"TEC 06";#N/A,#N/A,FALSE,"Form. Aseg. Calid.";#N/A,#N/A,FALSE,"TEC 07A";#N/A,#N/A,FALSE,"TEC 07B";#N/A,#N/A,FALSE,"TEC 07C";#N/A,#N/A,FALSE,"TEC 08";#N/A,#N/A,FALSE,"TEC 09";#N/A,#N/A,FALSE,"TEC 10";#N/A,#N/A,FALSE,"TEC 11";#N/A,#N/A,FALSE,"ECO 01";#N/A,#N/A,FALSE,"ECO 2";#N/A,#N/A,FALSE,"ECO 03";#N/A,#N/A,FALSE,"ECO-04";#N/A,#N/A,FALSE,"ECO-05";#N/A,#N/A,FALSE,"ECO-06";#N/A,#N/A,FALSE,"ECO-07";#N/A,#N/A,FALSE,"ECO-08"}</definedName>
    <definedName name="zzzzz" hidden="1">{#N/A,#N/A,FALSE,"minas";#N/A,#N/A,FALSE,"Total_OC015";#N/A,#N/A,FALSE,"ADMIN";#N/A,#N/A,FALSE,"PROCES";#N/A,#N/A,FALSE,"civil";#N/A,#N/A,FALSE,"CAÑER";#N/A,#N/A,FALSE,"ELEC";#N/A,#N/A,FALSE,"INSTR";#N/A,#N/A,FALSE,"PDS";#N/A,#N/A,FALSE,"mecan"}</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8" l="1"/>
  <c r="T14" i="78"/>
  <c r="S14" i="78"/>
  <c r="S7" i="1" l="1"/>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D307" i="18"/>
  <c r="D306" i="18"/>
  <c r="D305" i="18"/>
  <c r="D225" i="18"/>
  <c r="D224" i="18"/>
  <c r="D223" i="18"/>
  <c r="D145" i="18"/>
  <c r="D144" i="18"/>
  <c r="D143" i="18"/>
  <c r="D64" i="18"/>
  <c r="D63" i="18"/>
  <c r="D62" i="18"/>
  <c r="A3" i="86" l="1"/>
  <c r="A2" i="86"/>
  <c r="R5" i="78"/>
  <c r="Z4" i="1"/>
  <c r="Q6" i="1"/>
  <c r="Q5" i="1" s="1"/>
  <c r="D226" i="18" l="1"/>
  <c r="D308" i="18"/>
  <c r="D146" i="18"/>
  <c r="D65" i="18"/>
  <c r="T13" i="78"/>
  <c r="S13" i="78"/>
  <c r="B7" i="18" l="1"/>
  <c r="C19" i="78" l="1"/>
  <c r="D19" i="78" s="1"/>
  <c r="C15" i="78"/>
  <c r="D15" i="78" s="1"/>
  <c r="C16" i="78"/>
  <c r="D16" i="78" s="1"/>
  <c r="C17" i="78"/>
  <c r="D17" i="78" s="1"/>
  <c r="C18" i="78"/>
  <c r="D18" i="78" s="1"/>
  <c r="C20" i="78"/>
  <c r="D20" i="78" s="1"/>
  <c r="C21" i="78"/>
  <c r="D21" i="78" s="1"/>
  <c r="C22" i="78"/>
  <c r="D22" i="78" s="1"/>
  <c r="C23" i="78"/>
  <c r="D23" i="78" s="1"/>
  <c r="C24" i="78"/>
  <c r="D24" i="78" s="1"/>
  <c r="C25" i="78"/>
  <c r="D25" i="78" s="1"/>
  <c r="C26" i="78"/>
  <c r="D26" i="78" s="1"/>
  <c r="C27" i="78"/>
  <c r="D27" i="78" s="1"/>
  <c r="C28" i="78"/>
  <c r="D28" i="78" s="1"/>
  <c r="C29" i="78"/>
  <c r="D29" i="78" s="1"/>
  <c r="C14" i="78"/>
  <c r="D14" i="78" s="1"/>
  <c r="D13" i="78" l="1"/>
  <c r="U8" i="1" l="1"/>
  <c r="U9" i="1"/>
  <c r="U10" i="1"/>
  <c r="U11" i="1"/>
  <c r="U12" i="1"/>
  <c r="U13" i="1"/>
  <c r="U14" i="1"/>
  <c r="U15" i="1"/>
  <c r="U16" i="1"/>
  <c r="U17" i="1"/>
  <c r="U18" i="1"/>
  <c r="U19" i="1"/>
  <c r="U20" i="1"/>
  <c r="W20" i="1" s="1"/>
  <c r="U21" i="1"/>
  <c r="U22" i="1"/>
  <c r="W22" i="1" s="1"/>
  <c r="U23" i="1"/>
  <c r="W23" i="1" s="1"/>
  <c r="U24" i="1"/>
  <c r="U25" i="1"/>
  <c r="U26" i="1"/>
  <c r="U27" i="1"/>
  <c r="U28" i="1"/>
  <c r="U29" i="1"/>
  <c r="U30" i="1"/>
  <c r="U31" i="1"/>
  <c r="U32" i="1"/>
  <c r="U33" i="1"/>
  <c r="U34" i="1"/>
  <c r="U35" i="1"/>
  <c r="U36" i="1"/>
  <c r="U37" i="1"/>
  <c r="U38" i="1"/>
  <c r="U39" i="1"/>
  <c r="U40" i="1"/>
  <c r="U41" i="1"/>
  <c r="U42" i="1"/>
  <c r="U43" i="1"/>
  <c r="U44" i="1"/>
  <c r="U45" i="1"/>
  <c r="U46" i="1"/>
  <c r="U47" i="1"/>
  <c r="U48" i="1"/>
  <c r="W48" i="1" s="1"/>
  <c r="U49" i="1"/>
  <c r="W49" i="1" s="1"/>
  <c r="U50" i="1"/>
  <c r="W50" i="1" s="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W82" i="1" s="1"/>
  <c r="U83" i="1"/>
  <c r="W83" i="1" s="1"/>
  <c r="U84" i="1"/>
  <c r="W84" i="1" s="1"/>
  <c r="U85" i="1"/>
  <c r="U86" i="1"/>
  <c r="U87" i="1"/>
  <c r="U88" i="1"/>
  <c r="U89" i="1"/>
  <c r="U90" i="1"/>
  <c r="U91" i="1"/>
  <c r="W91" i="1" s="1"/>
  <c r="U92" i="1"/>
  <c r="U93" i="1"/>
  <c r="U94" i="1"/>
  <c r="U95" i="1"/>
  <c r="U96"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U124" i="1"/>
  <c r="U125" i="1"/>
  <c r="U126" i="1"/>
  <c r="U127" i="1"/>
  <c r="U128" i="1"/>
  <c r="U129" i="1"/>
  <c r="U130" i="1"/>
  <c r="U131" i="1"/>
  <c r="U132" i="1"/>
  <c r="U133" i="1"/>
  <c r="U134" i="1"/>
  <c r="U135" i="1"/>
  <c r="U136" i="1"/>
  <c r="U137" i="1"/>
  <c r="U138" i="1"/>
  <c r="U139" i="1"/>
  <c r="U140" i="1"/>
  <c r="U141" i="1"/>
  <c r="U142" i="1"/>
  <c r="U143" i="1"/>
  <c r="U144" i="1"/>
  <c r="U145" i="1"/>
  <c r="U146" i="1"/>
  <c r="U147" i="1"/>
  <c r="U148" i="1"/>
  <c r="U149" i="1"/>
  <c r="U150" i="1"/>
  <c r="U151" i="1"/>
  <c r="U152" i="1"/>
  <c r="U153" i="1"/>
  <c r="U154" i="1"/>
  <c r="U155" i="1"/>
  <c r="U156" i="1"/>
  <c r="U157" i="1"/>
  <c r="U158" i="1"/>
  <c r="U159" i="1"/>
  <c r="U160" i="1"/>
  <c r="U161" i="1"/>
  <c r="U162" i="1"/>
  <c r="U163" i="1"/>
  <c r="U164" i="1"/>
  <c r="U165" i="1"/>
  <c r="U166" i="1"/>
  <c r="U167" i="1"/>
  <c r="U168" i="1"/>
  <c r="U169" i="1"/>
  <c r="U170" i="1"/>
  <c r="U171" i="1"/>
  <c r="U172" i="1"/>
  <c r="U173" i="1"/>
  <c r="U174" i="1"/>
  <c r="U175" i="1"/>
  <c r="U176" i="1"/>
  <c r="U177" i="1"/>
  <c r="U178" i="1"/>
  <c r="U179" i="1"/>
  <c r="U180" i="1"/>
  <c r="U181" i="1"/>
  <c r="U182" i="1"/>
  <c r="U183" i="1"/>
  <c r="U184" i="1"/>
  <c r="U185" i="1"/>
  <c r="U186" i="1"/>
  <c r="U187" i="1"/>
  <c r="U188" i="1"/>
  <c r="U189" i="1"/>
  <c r="U190" i="1"/>
  <c r="U191" i="1"/>
  <c r="U192" i="1"/>
  <c r="U193" i="1"/>
  <c r="U194" i="1"/>
  <c r="U195" i="1"/>
  <c r="U196" i="1"/>
  <c r="U197" i="1"/>
  <c r="U198" i="1"/>
  <c r="U199" i="1"/>
  <c r="U200" i="1"/>
  <c r="U201" i="1"/>
  <c r="U202" i="1"/>
  <c r="U203" i="1"/>
  <c r="U204" i="1"/>
  <c r="U205" i="1"/>
  <c r="U206" i="1"/>
  <c r="U207" i="1"/>
  <c r="U208" i="1"/>
  <c r="U209" i="1"/>
  <c r="U210" i="1"/>
  <c r="U211" i="1"/>
  <c r="U212" i="1"/>
  <c r="U213" i="1"/>
  <c r="U214" i="1"/>
  <c r="U7" i="1"/>
  <c r="K6" i="1"/>
  <c r="L7" i="1" s="1"/>
  <c r="Z7" i="1" l="1"/>
  <c r="L152" i="1"/>
  <c r="L153" i="1" l="1"/>
  <c r="L213" i="1"/>
  <c r="L151" i="1"/>
  <c r="L212" i="1"/>
  <c r="L211" i="1"/>
  <c r="L210" i="1"/>
  <c r="L209" i="1"/>
  <c r="L208" i="1"/>
  <c r="L207" i="1"/>
  <c r="L206" i="1"/>
  <c r="L155" i="1"/>
  <c r="L154" i="1"/>
  <c r="L214" i="1"/>
  <c r="H2" i="1" l="1"/>
  <c r="J6" i="18"/>
  <c r="H3" i="1"/>
  <c r="L20" i="1"/>
  <c r="N155" i="1" l="1"/>
  <c r="N167" i="1"/>
  <c r="N179" i="1"/>
  <c r="N191" i="1"/>
  <c r="N203" i="1"/>
  <c r="N156" i="1"/>
  <c r="N169" i="1"/>
  <c r="N182" i="1"/>
  <c r="N195" i="1"/>
  <c r="N208" i="1"/>
  <c r="N153" i="1"/>
  <c r="N168" i="1"/>
  <c r="N183" i="1"/>
  <c r="N197" i="1"/>
  <c r="N212" i="1"/>
  <c r="N204" i="1"/>
  <c r="N162" i="1"/>
  <c r="N206" i="1"/>
  <c r="N151" i="1"/>
  <c r="N211" i="1"/>
  <c r="N154" i="1"/>
  <c r="N170" i="1"/>
  <c r="N184" i="1"/>
  <c r="N198" i="1"/>
  <c r="N213" i="1"/>
  <c r="N214" i="1"/>
  <c r="N189" i="1"/>
  <c r="N164" i="1"/>
  <c r="N181" i="1"/>
  <c r="N157" i="1"/>
  <c r="N171" i="1"/>
  <c r="N185" i="1"/>
  <c r="N199" i="1"/>
  <c r="N176" i="1"/>
  <c r="N180" i="1"/>
  <c r="N196" i="1"/>
  <c r="N158" i="1"/>
  <c r="N172" i="1"/>
  <c r="N186" i="1"/>
  <c r="N200" i="1"/>
  <c r="N159" i="1"/>
  <c r="N187" i="1"/>
  <c r="N201" i="1"/>
  <c r="N174" i="1"/>
  <c r="N161" i="1"/>
  <c r="N190" i="1"/>
  <c r="N192" i="1"/>
  <c r="N210" i="1"/>
  <c r="N207" i="1"/>
  <c r="N165" i="1"/>
  <c r="N194" i="1"/>
  <c r="N209" i="1"/>
  <c r="N152" i="1"/>
  <c r="N166" i="1"/>
  <c r="N173" i="1"/>
  <c r="N160" i="1"/>
  <c r="N202" i="1"/>
  <c r="N163" i="1"/>
  <c r="N178" i="1"/>
  <c r="N188" i="1"/>
  <c r="N175" i="1"/>
  <c r="N205" i="1"/>
  <c r="N177" i="1"/>
  <c r="N193" i="1"/>
  <c r="Z213" i="1"/>
  <c r="Z208" i="1"/>
  <c r="Z209" i="1"/>
  <c r="Z211" i="1"/>
  <c r="Z204" i="1"/>
  <c r="Z207" i="1"/>
  <c r="Z205" i="1"/>
  <c r="Z214" i="1"/>
  <c r="Z197" i="1"/>
  <c r="Z210" i="1"/>
  <c r="Z198" i="1"/>
  <c r="Z212" i="1"/>
  <c r="Z206" i="1"/>
  <c r="Z203" i="1"/>
  <c r="Z200" i="1"/>
  <c r="Z193" i="1"/>
  <c r="Z190" i="1"/>
  <c r="Z184" i="1"/>
  <c r="Z192" i="1"/>
  <c r="Z196" i="1"/>
  <c r="Z195" i="1"/>
  <c r="Z201" i="1"/>
  <c r="Z194" i="1"/>
  <c r="Z179" i="1"/>
  <c r="Z172" i="1"/>
  <c r="Z181" i="1"/>
  <c r="Z199" i="1"/>
  <c r="Z188" i="1"/>
  <c r="Z178" i="1"/>
  <c r="Z173" i="1"/>
  <c r="Z191" i="1"/>
  <c r="Z187" i="1"/>
  <c r="Z174" i="1"/>
  <c r="Z177" i="1"/>
  <c r="Z202" i="1"/>
  <c r="Z182" i="1"/>
  <c r="Z180" i="1"/>
  <c r="Z176" i="1"/>
  <c r="Z169" i="1"/>
  <c r="Z175" i="1"/>
  <c r="Z183" i="1"/>
  <c r="Z164" i="1"/>
  <c r="Z165" i="1"/>
  <c r="Z189" i="1"/>
  <c r="Z170" i="1"/>
  <c r="Z163" i="1"/>
  <c r="Z168" i="1"/>
  <c r="Z156" i="1"/>
  <c r="Z150" i="1"/>
  <c r="Z167" i="1"/>
  <c r="Z151" i="1"/>
  <c r="Z157" i="1"/>
  <c r="Z160" i="1"/>
  <c r="Z155" i="1"/>
  <c r="Z149" i="1"/>
  <c r="Z142" i="1"/>
  <c r="Z136" i="1"/>
  <c r="Z161" i="1"/>
  <c r="Z185" i="1"/>
  <c r="Z153" i="1"/>
  <c r="Z166" i="1"/>
  <c r="Z147" i="1"/>
  <c r="Z141" i="1"/>
  <c r="Z162" i="1"/>
  <c r="Z154" i="1"/>
  <c r="Z148" i="1"/>
  <c r="Z132" i="1"/>
  <c r="Z140" i="1"/>
  <c r="Z171" i="1"/>
  <c r="Z159" i="1"/>
  <c r="Z146" i="1"/>
  <c r="Z131" i="1"/>
  <c r="Z152" i="1"/>
  <c r="Z126" i="1"/>
  <c r="Z144" i="1"/>
  <c r="Z123" i="1"/>
  <c r="Z134" i="1"/>
  <c r="Z158" i="1"/>
  <c r="Z137" i="1"/>
  <c r="Z124" i="1"/>
  <c r="Z139" i="1"/>
  <c r="Z130" i="1"/>
  <c r="Z121" i="1"/>
  <c r="Z112" i="1"/>
  <c r="Z101" i="1"/>
  <c r="Z186" i="1"/>
  <c r="Z119" i="1"/>
  <c r="Z117" i="1"/>
  <c r="Z106" i="1"/>
  <c r="Z129" i="1"/>
  <c r="Z111" i="1"/>
  <c r="Z100" i="1"/>
  <c r="Z135" i="1"/>
  <c r="Z127" i="1"/>
  <c r="Z105" i="1"/>
  <c r="Z116" i="1"/>
  <c r="Z99" i="1"/>
  <c r="Z122" i="1"/>
  <c r="Z113" i="1"/>
  <c r="Z118" i="1"/>
  <c r="Z107" i="1"/>
  <c r="Z97" i="1"/>
  <c r="Z92" i="1"/>
  <c r="Z75" i="1"/>
  <c r="Z64" i="1"/>
  <c r="Z53" i="1"/>
  <c r="Z43" i="1"/>
  <c r="Z37" i="1"/>
  <c r="Z31" i="1"/>
  <c r="Z25" i="1"/>
  <c r="Z19" i="1"/>
  <c r="Z13" i="1"/>
  <c r="Z58" i="1"/>
  <c r="Z145" i="1"/>
  <c r="Z143" i="1"/>
  <c r="Z120" i="1"/>
  <c r="Z86" i="1"/>
  <c r="Z69" i="1"/>
  <c r="Z128" i="1"/>
  <c r="Z104" i="1"/>
  <c r="Z91" i="1"/>
  <c r="Z80" i="1"/>
  <c r="Z85" i="1"/>
  <c r="Z74" i="1"/>
  <c r="Z138" i="1"/>
  <c r="Z103" i="1"/>
  <c r="Z96" i="1"/>
  <c r="Z87" i="1"/>
  <c r="Z76" i="1"/>
  <c r="Z133" i="1"/>
  <c r="Z81" i="1"/>
  <c r="Z90" i="1"/>
  <c r="Z71" i="1"/>
  <c r="Z67" i="1"/>
  <c r="Z46" i="1"/>
  <c r="Z26" i="1"/>
  <c r="Z95" i="1"/>
  <c r="Z73" i="1"/>
  <c r="Z78" i="1"/>
  <c r="Z115" i="1"/>
  <c r="Z109" i="1"/>
  <c r="Z102" i="1"/>
  <c r="Z98" i="1"/>
  <c r="Z83" i="1"/>
  <c r="Z63" i="1"/>
  <c r="Z56" i="1"/>
  <c r="Z55" i="1"/>
  <c r="Z54" i="1"/>
  <c r="Z44" i="1"/>
  <c r="Z88" i="1"/>
  <c r="Z114" i="1"/>
  <c r="Z108" i="1"/>
  <c r="Z77" i="1"/>
  <c r="Z94" i="1"/>
  <c r="Z36" i="1"/>
  <c r="Z89" i="1"/>
  <c r="Z72" i="1"/>
  <c r="Z66" i="1"/>
  <c r="Z62" i="1"/>
  <c r="Z61" i="1"/>
  <c r="Z60" i="1"/>
  <c r="Z59" i="1"/>
  <c r="Z79" i="1"/>
  <c r="Z42" i="1"/>
  <c r="Z84" i="1"/>
  <c r="Z65" i="1"/>
  <c r="Z52" i="1"/>
  <c r="Z51" i="1"/>
  <c r="Z68" i="1"/>
  <c r="Z125" i="1"/>
  <c r="Z70" i="1"/>
  <c r="Z110" i="1"/>
  <c r="Z93" i="1"/>
  <c r="Z82" i="1"/>
  <c r="Z40" i="1"/>
  <c r="Z50" i="1"/>
  <c r="Z38" i="1"/>
  <c r="Z34" i="1"/>
  <c r="Z57" i="1"/>
  <c r="Z32" i="1"/>
  <c r="Z49" i="1"/>
  <c r="Z47" i="1"/>
  <c r="Z30" i="1"/>
  <c r="Z29" i="1"/>
  <c r="Z11" i="1"/>
  <c r="Z9" i="1"/>
  <c r="Z28" i="1"/>
  <c r="Z27" i="1"/>
  <c r="Z48" i="1"/>
  <c r="Z41" i="1"/>
  <c r="Z15" i="1"/>
  <c r="Z14" i="1"/>
  <c r="Z10" i="1"/>
  <c r="Z24" i="1"/>
  <c r="Z17" i="1"/>
  <c r="Z18" i="1"/>
  <c r="Z35" i="1"/>
  <c r="Z23" i="1"/>
  <c r="Z22" i="1"/>
  <c r="Z16" i="1"/>
  <c r="Z12" i="1"/>
  <c r="Z8" i="1"/>
  <c r="Z39" i="1"/>
  <c r="Z45" i="1"/>
  <c r="Z20" i="1"/>
  <c r="Z33" i="1"/>
  <c r="Z21" i="1"/>
  <c r="S6" i="1"/>
  <c r="T6" i="1"/>
  <c r="R6" i="1"/>
  <c r="N7" i="1"/>
  <c r="L170" i="1"/>
  <c r="L64" i="1"/>
  <c r="L149" i="1"/>
  <c r="L48" i="1"/>
  <c r="L148" i="1"/>
  <c r="L102" i="1"/>
  <c r="L47" i="1"/>
  <c r="L146" i="1"/>
  <c r="L88" i="1"/>
  <c r="L46" i="1"/>
  <c r="L192" i="1"/>
  <c r="L44" i="1"/>
  <c r="L191" i="1"/>
  <c r="L130" i="1"/>
  <c r="L42" i="1"/>
  <c r="L189" i="1"/>
  <c r="L126" i="1"/>
  <c r="L28" i="1"/>
  <c r="L174" i="1"/>
  <c r="L124" i="1"/>
  <c r="L82" i="1"/>
  <c r="L27" i="1"/>
  <c r="L173" i="1"/>
  <c r="L122" i="1"/>
  <c r="L72" i="1"/>
  <c r="L26" i="1"/>
  <c r="L172" i="1"/>
  <c r="L121" i="1"/>
  <c r="L66" i="1"/>
  <c r="L25" i="1"/>
  <c r="L105" i="1"/>
  <c r="L9" i="1"/>
  <c r="L150" i="1"/>
  <c r="L104" i="1"/>
  <c r="L62" i="1"/>
  <c r="L103" i="1"/>
  <c r="C12" i="18" s="1"/>
  <c r="L198" i="1"/>
  <c r="L193" i="1"/>
  <c r="L141" i="1"/>
  <c r="L171" i="1"/>
  <c r="L107" i="1"/>
  <c r="L65" i="1"/>
  <c r="L19" i="1"/>
  <c r="L31" i="1"/>
  <c r="L43" i="1"/>
  <c r="L55" i="1"/>
  <c r="L67" i="1"/>
  <c r="L79" i="1"/>
  <c r="L87" i="1"/>
  <c r="L99" i="1"/>
  <c r="L111" i="1"/>
  <c r="L123" i="1"/>
  <c r="L135" i="1"/>
  <c r="L147" i="1"/>
  <c r="L164" i="1"/>
  <c r="L176" i="1"/>
  <c r="L188" i="1"/>
  <c r="L200" i="1"/>
  <c r="L11" i="1"/>
  <c r="L24" i="1"/>
  <c r="L37" i="1"/>
  <c r="L50" i="1"/>
  <c r="L63" i="1"/>
  <c r="L76" i="1"/>
  <c r="L86" i="1"/>
  <c r="L98" i="1"/>
  <c r="L112" i="1"/>
  <c r="L125" i="1"/>
  <c r="L138" i="1"/>
  <c r="L156" i="1"/>
  <c r="L169" i="1"/>
  <c r="L182" i="1"/>
  <c r="L195" i="1"/>
  <c r="L18" i="1"/>
  <c r="L32" i="1"/>
  <c r="L45" i="1"/>
  <c r="L58" i="1"/>
  <c r="L71" i="1"/>
  <c r="L84" i="1"/>
  <c r="L93" i="1"/>
  <c r="L106" i="1"/>
  <c r="L119" i="1"/>
  <c r="L132" i="1"/>
  <c r="L145" i="1"/>
  <c r="L163" i="1"/>
  <c r="L177" i="1"/>
  <c r="L190" i="1"/>
  <c r="L203" i="1"/>
  <c r="L21" i="1"/>
  <c r="L36" i="1"/>
  <c r="L52" i="1"/>
  <c r="L68" i="1"/>
  <c r="L83" i="1"/>
  <c r="L95" i="1"/>
  <c r="L110" i="1"/>
  <c r="L127" i="1"/>
  <c r="L142" i="1"/>
  <c r="L162" i="1"/>
  <c r="L179" i="1"/>
  <c r="L194" i="1"/>
  <c r="L23" i="1"/>
  <c r="L54" i="1"/>
  <c r="L70" i="1"/>
  <c r="L97" i="1"/>
  <c r="L129" i="1"/>
  <c r="L166" i="1"/>
  <c r="L197" i="1"/>
  <c r="L22" i="1"/>
  <c r="L38" i="1"/>
  <c r="L53" i="1"/>
  <c r="L69" i="1"/>
  <c r="L85" i="1"/>
  <c r="C24" i="18" s="1"/>
  <c r="L96" i="1"/>
  <c r="L113" i="1"/>
  <c r="L128" i="1"/>
  <c r="L143" i="1"/>
  <c r="L165" i="1"/>
  <c r="L180" i="1"/>
  <c r="L196" i="1"/>
  <c r="L8" i="1"/>
  <c r="L39" i="1"/>
  <c r="L114" i="1"/>
  <c r="L144" i="1"/>
  <c r="L181" i="1"/>
  <c r="L168" i="1"/>
  <c r="L120" i="1"/>
  <c r="L61" i="1"/>
  <c r="L186" i="1"/>
  <c r="L139" i="1"/>
  <c r="L100" i="1"/>
  <c r="L80" i="1"/>
  <c r="L40" i="1"/>
  <c r="L16" i="1"/>
  <c r="L205" i="1"/>
  <c r="L161" i="1"/>
  <c r="L117" i="1"/>
  <c r="L78" i="1"/>
  <c r="L35" i="1"/>
  <c r="L204" i="1"/>
  <c r="L160" i="1"/>
  <c r="L116" i="1"/>
  <c r="L77" i="1"/>
  <c r="L34" i="1"/>
  <c r="L159" i="1"/>
  <c r="L115" i="1"/>
  <c r="L56" i="1"/>
  <c r="L201" i="1"/>
  <c r="L178" i="1"/>
  <c r="L158" i="1"/>
  <c r="L133" i="1"/>
  <c r="L109" i="1"/>
  <c r="L90" i="1"/>
  <c r="L74" i="1"/>
  <c r="L51" i="1"/>
  <c r="L30" i="1"/>
  <c r="L12" i="1"/>
  <c r="L187" i="1"/>
  <c r="L140" i="1"/>
  <c r="L101" i="1"/>
  <c r="L81" i="1"/>
  <c r="L41" i="1"/>
  <c r="L17" i="1"/>
  <c r="L167" i="1"/>
  <c r="L118" i="1"/>
  <c r="L60" i="1"/>
  <c r="L185" i="1"/>
  <c r="L137" i="1"/>
  <c r="L94" i="1"/>
  <c r="L59" i="1"/>
  <c r="L15" i="1"/>
  <c r="L184" i="1"/>
  <c r="L136" i="1"/>
  <c r="L92" i="1"/>
  <c r="L57" i="1"/>
  <c r="L14" i="1"/>
  <c r="L202" i="1"/>
  <c r="L183" i="1"/>
  <c r="L134" i="1"/>
  <c r="L91" i="1"/>
  <c r="L75" i="1"/>
  <c r="L33" i="1"/>
  <c r="L13" i="1"/>
  <c r="L199" i="1"/>
  <c r="L175" i="1"/>
  <c r="L157" i="1"/>
  <c r="L131" i="1"/>
  <c r="L108" i="1"/>
  <c r="L89" i="1"/>
  <c r="L73" i="1"/>
  <c r="L49" i="1"/>
  <c r="L29" i="1"/>
  <c r="L10" i="1"/>
  <c r="C14" i="18" s="1"/>
  <c r="C23" i="18" l="1"/>
  <c r="C16" i="18"/>
  <c r="C9" i="18"/>
  <c r="C10" i="18"/>
  <c r="C17" i="18"/>
  <c r="C18" i="18"/>
  <c r="C21" i="18"/>
  <c r="C15" i="18"/>
  <c r="C11" i="18"/>
  <c r="C22" i="18"/>
  <c r="C13" i="18"/>
  <c r="C19" i="18"/>
  <c r="C20" i="18"/>
  <c r="L6" i="1"/>
  <c r="N40" i="1"/>
  <c r="N52" i="1"/>
  <c r="N64" i="1"/>
  <c r="N76" i="1"/>
  <c r="N96" i="1"/>
  <c r="N108" i="1"/>
  <c r="N120" i="1"/>
  <c r="N132" i="1"/>
  <c r="N144" i="1"/>
  <c r="N8" i="1"/>
  <c r="N41" i="1"/>
  <c r="N54" i="1"/>
  <c r="N67" i="1"/>
  <c r="N80" i="1"/>
  <c r="N89" i="1"/>
  <c r="N102" i="1"/>
  <c r="N115" i="1"/>
  <c r="N128" i="1"/>
  <c r="N141" i="1"/>
  <c r="N20" i="1"/>
  <c r="N35" i="1"/>
  <c r="N48" i="1"/>
  <c r="N61" i="1"/>
  <c r="N74" i="1"/>
  <c r="N97" i="1"/>
  <c r="N110" i="1"/>
  <c r="N123" i="1"/>
  <c r="N136" i="1"/>
  <c r="N149" i="1"/>
  <c r="N9" i="1"/>
  <c r="N12" i="1"/>
  <c r="N45" i="1"/>
  <c r="N60" i="1"/>
  <c r="N77" i="1"/>
  <c r="N88" i="1"/>
  <c r="N104" i="1"/>
  <c r="N119" i="1"/>
  <c r="N135" i="1"/>
  <c r="N13" i="1"/>
  <c r="N47" i="1"/>
  <c r="N79" i="1"/>
  <c r="N106" i="1"/>
  <c r="N138" i="1"/>
  <c r="N46" i="1"/>
  <c r="N62" i="1"/>
  <c r="N78" i="1"/>
  <c r="N90" i="1"/>
  <c r="N105" i="1"/>
  <c r="N121" i="1"/>
  <c r="N137" i="1"/>
  <c r="N11" i="1"/>
  <c r="N63" i="1"/>
  <c r="N91" i="1"/>
  <c r="N122" i="1"/>
  <c r="N34" i="1"/>
  <c r="N55" i="1"/>
  <c r="N73" i="1"/>
  <c r="N93" i="1"/>
  <c r="N113" i="1"/>
  <c r="N133" i="1"/>
  <c r="N37" i="1"/>
  <c r="N81" i="1"/>
  <c r="N116" i="1"/>
  <c r="N58" i="1"/>
  <c r="N98" i="1"/>
  <c r="N140" i="1"/>
  <c r="N59" i="1"/>
  <c r="N99" i="1"/>
  <c r="N142" i="1"/>
  <c r="N42" i="1"/>
  <c r="N84" i="1"/>
  <c r="N124" i="1"/>
  <c r="N21" i="1"/>
  <c r="N66" i="1"/>
  <c r="N101" i="1"/>
  <c r="N145" i="1"/>
  <c r="N44" i="1"/>
  <c r="N126" i="1"/>
  <c r="N18" i="1"/>
  <c r="N36" i="1"/>
  <c r="N56" i="1"/>
  <c r="N75" i="1"/>
  <c r="N94" i="1"/>
  <c r="N114" i="1"/>
  <c r="N134" i="1"/>
  <c r="N57" i="1"/>
  <c r="N95" i="1"/>
  <c r="N139" i="1"/>
  <c r="N25" i="1"/>
  <c r="N38" i="1"/>
  <c r="N82" i="1"/>
  <c r="N117" i="1"/>
  <c r="N10" i="1"/>
  <c r="N39" i="1"/>
  <c r="N83" i="1"/>
  <c r="N118" i="1"/>
  <c r="N16" i="1"/>
  <c r="N65" i="1"/>
  <c r="N100" i="1"/>
  <c r="N143" i="1"/>
  <c r="N43" i="1"/>
  <c r="N85" i="1"/>
  <c r="N125" i="1"/>
  <c r="N19" i="1"/>
  <c r="N68" i="1"/>
  <c r="N103" i="1"/>
  <c r="N146" i="1"/>
  <c r="N50" i="1"/>
  <c r="N109" i="1"/>
  <c r="N70" i="1"/>
  <c r="N72" i="1"/>
  <c r="N86" i="1"/>
  <c r="N51" i="1"/>
  <c r="N111" i="1"/>
  <c r="N69" i="1"/>
  <c r="N129" i="1"/>
  <c r="N130" i="1"/>
  <c r="N131" i="1"/>
  <c r="N17" i="1"/>
  <c r="N53" i="1"/>
  <c r="N112" i="1"/>
  <c r="N127" i="1"/>
  <c r="N71" i="1"/>
  <c r="N147" i="1"/>
  <c r="N148" i="1"/>
  <c r="N15" i="1"/>
  <c r="N87" i="1"/>
  <c r="N150" i="1"/>
  <c r="N14" i="1"/>
  <c r="N33" i="1"/>
  <c r="N92" i="1"/>
  <c r="N49" i="1"/>
  <c r="N107" i="1"/>
  <c r="X6" i="1"/>
  <c r="C8" i="18" l="1"/>
  <c r="C7" i="18" s="1"/>
  <c r="AA4" i="1"/>
  <c r="Z6" i="1"/>
  <c r="AA213" i="1" l="1"/>
  <c r="AA208" i="1"/>
  <c r="AA214" i="1"/>
  <c r="AA211" i="1"/>
  <c r="AA204" i="1"/>
  <c r="AA207" i="1"/>
  <c r="AA205" i="1"/>
  <c r="AA210" i="1"/>
  <c r="AA209" i="1"/>
  <c r="AA212" i="1"/>
  <c r="AA202" i="1"/>
  <c r="AA199" i="1"/>
  <c r="AA206" i="1"/>
  <c r="AA196" i="1"/>
  <c r="AA194" i="1"/>
  <c r="AA192" i="1"/>
  <c r="AA200" i="1"/>
  <c r="AA197" i="1"/>
  <c r="AA190" i="1"/>
  <c r="AA184" i="1"/>
  <c r="AA178" i="1"/>
  <c r="AA201" i="1"/>
  <c r="AA191" i="1"/>
  <c r="AA185" i="1"/>
  <c r="AA189" i="1"/>
  <c r="AA181" i="1"/>
  <c r="AA188" i="1"/>
  <c r="AA182" i="1"/>
  <c r="AA180" i="1"/>
  <c r="AA183" i="1"/>
  <c r="AA195" i="1"/>
  <c r="AA193" i="1"/>
  <c r="AA179" i="1"/>
  <c r="AA173" i="1"/>
  <c r="AA171" i="1"/>
  <c r="AA187" i="1"/>
  <c r="AA186" i="1"/>
  <c r="AA174" i="1"/>
  <c r="AA172" i="1"/>
  <c r="AA203" i="1"/>
  <c r="AA176" i="1"/>
  <c r="AA165" i="1"/>
  <c r="AA159" i="1"/>
  <c r="AA169" i="1"/>
  <c r="AA166" i="1"/>
  <c r="AA160" i="1"/>
  <c r="AA156" i="1"/>
  <c r="AA167" i="1"/>
  <c r="AA151" i="1"/>
  <c r="AA175" i="1"/>
  <c r="AA155" i="1"/>
  <c r="AA168" i="1"/>
  <c r="AA164" i="1"/>
  <c r="AA170" i="1"/>
  <c r="AA149" i="1"/>
  <c r="AA142" i="1"/>
  <c r="AA161" i="1"/>
  <c r="AA153" i="1"/>
  <c r="AA150" i="1"/>
  <c r="AA143" i="1"/>
  <c r="AA137" i="1"/>
  <c r="AA162" i="1"/>
  <c r="AA158" i="1"/>
  <c r="AA147" i="1"/>
  <c r="AA157" i="1"/>
  <c r="AA177" i="1"/>
  <c r="AA154" i="1"/>
  <c r="AA148" i="1"/>
  <c r="AA132" i="1"/>
  <c r="AA140" i="1"/>
  <c r="AA152" i="1"/>
  <c r="AA133" i="1"/>
  <c r="AA127" i="1"/>
  <c r="AA198" i="1"/>
  <c r="AA163" i="1"/>
  <c r="AA146" i="1"/>
  <c r="AA131" i="1"/>
  <c r="AA141" i="1"/>
  <c r="AA136" i="1"/>
  <c r="AA144" i="1"/>
  <c r="AA123" i="1"/>
  <c r="AA117" i="1"/>
  <c r="AA111" i="1"/>
  <c r="AA105" i="1"/>
  <c r="AA99" i="1"/>
  <c r="AA134" i="1"/>
  <c r="AA124" i="1"/>
  <c r="AA138" i="1"/>
  <c r="AA119" i="1"/>
  <c r="AA106" i="1"/>
  <c r="AA93" i="1"/>
  <c r="AA87" i="1"/>
  <c r="AA81" i="1"/>
  <c r="AA75" i="1"/>
  <c r="AA69" i="1"/>
  <c r="AA63" i="1"/>
  <c r="AA57" i="1"/>
  <c r="AA51" i="1"/>
  <c r="AA45" i="1"/>
  <c r="AA129" i="1"/>
  <c r="AA100" i="1"/>
  <c r="AA135" i="1"/>
  <c r="AA116" i="1"/>
  <c r="AA110" i="1"/>
  <c r="AA118" i="1"/>
  <c r="AA107" i="1"/>
  <c r="AA121" i="1"/>
  <c r="AA112" i="1"/>
  <c r="AA145" i="1"/>
  <c r="AA120" i="1"/>
  <c r="AA86" i="1"/>
  <c r="AA58" i="1"/>
  <c r="AA47" i="1"/>
  <c r="AA128" i="1"/>
  <c r="AA104" i="1"/>
  <c r="AA91" i="1"/>
  <c r="AA80" i="1"/>
  <c r="AA139" i="1"/>
  <c r="AA85" i="1"/>
  <c r="AA74" i="1"/>
  <c r="AA125" i="1"/>
  <c r="AA90" i="1"/>
  <c r="AA79" i="1"/>
  <c r="AA97" i="1"/>
  <c r="AA92" i="1"/>
  <c r="AA95" i="1"/>
  <c r="AA73" i="1"/>
  <c r="AA37" i="1"/>
  <c r="AA20" i="1"/>
  <c r="AA78" i="1"/>
  <c r="AA115" i="1"/>
  <c r="AA109" i="1"/>
  <c r="AA102" i="1"/>
  <c r="AA98" i="1"/>
  <c r="AA83" i="1"/>
  <c r="AA88" i="1"/>
  <c r="AA62" i="1"/>
  <c r="AA61" i="1"/>
  <c r="AA60" i="1"/>
  <c r="AA59" i="1"/>
  <c r="AA49" i="1"/>
  <c r="AA41" i="1"/>
  <c r="AA113" i="1"/>
  <c r="AA122" i="1"/>
  <c r="AA82" i="1"/>
  <c r="AA96" i="1"/>
  <c r="AA114" i="1"/>
  <c r="AA94" i="1"/>
  <c r="AA103" i="1"/>
  <c r="AA71" i="1"/>
  <c r="AA67" i="1"/>
  <c r="AA101" i="1"/>
  <c r="AA84" i="1"/>
  <c r="AA76" i="1"/>
  <c r="AA65" i="1"/>
  <c r="AA64" i="1"/>
  <c r="AA89" i="1"/>
  <c r="AA77" i="1"/>
  <c r="AA126" i="1"/>
  <c r="AA52" i="1"/>
  <c r="AA24" i="1"/>
  <c r="AA68" i="1"/>
  <c r="AA55" i="1"/>
  <c r="AA70" i="1"/>
  <c r="AA53" i="1"/>
  <c r="AA66" i="1"/>
  <c r="AA54" i="1"/>
  <c r="AA50" i="1"/>
  <c r="AA44" i="1"/>
  <c r="AA38" i="1"/>
  <c r="AA36" i="1"/>
  <c r="AA34" i="1"/>
  <c r="AA46" i="1"/>
  <c r="AA32" i="1"/>
  <c r="AA30" i="1"/>
  <c r="AA29" i="1"/>
  <c r="AA43" i="1"/>
  <c r="AA28" i="1"/>
  <c r="AA27" i="1"/>
  <c r="AA16" i="1"/>
  <c r="AA39" i="1"/>
  <c r="AA26" i="1"/>
  <c r="AA25" i="1"/>
  <c r="AA42" i="1"/>
  <c r="AA56" i="1"/>
  <c r="AA130" i="1"/>
  <c r="AA48" i="1"/>
  <c r="AA40" i="1"/>
  <c r="AA33" i="1"/>
  <c r="AA12" i="1"/>
  <c r="AA23" i="1"/>
  <c r="AA22" i="1"/>
  <c r="AA14" i="1"/>
  <c r="AA8" i="1"/>
  <c r="AA19" i="1"/>
  <c r="AA18" i="1"/>
  <c r="AA17" i="1"/>
  <c r="AA15" i="1"/>
  <c r="AA9" i="1"/>
  <c r="AA108" i="1"/>
  <c r="AA21" i="1"/>
  <c r="AA35" i="1"/>
  <c r="AA11" i="1"/>
  <c r="AA72" i="1"/>
  <c r="AA31" i="1"/>
  <c r="AA10" i="1"/>
  <c r="AA13" i="1"/>
  <c r="AA7" i="1"/>
  <c r="AA6" i="1" l="1"/>
  <c r="L2" i="79" l="1"/>
  <c r="L3" i="79"/>
  <c r="L4" i="79"/>
  <c r="L5" i="79"/>
  <c r="L6" i="79"/>
  <c r="L7" i="79"/>
  <c r="L8" i="79"/>
  <c r="L9" i="79"/>
  <c r="L10" i="79"/>
  <c r="L11" i="79"/>
  <c r="L12"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1" i="79"/>
  <c r="C2" i="79"/>
  <c r="C3" i="79"/>
  <c r="C4" i="79"/>
  <c r="C5" i="79"/>
  <c r="C6" i="79"/>
  <c r="C7" i="79"/>
  <c r="C8" i="79"/>
  <c r="C9" i="79"/>
  <c r="C10" i="79"/>
  <c r="C11" i="79"/>
  <c r="C12" i="79"/>
  <c r="C13" i="79"/>
  <c r="C14" i="79"/>
  <c r="C15" i="79"/>
  <c r="C16" i="79"/>
  <c r="C17" i="79"/>
  <c r="C18" i="79"/>
  <c r="C19" i="79"/>
  <c r="C20" i="79"/>
  <c r="C21" i="79"/>
  <c r="C22" i="79"/>
  <c r="C23" i="79"/>
  <c r="C24" i="79"/>
  <c r="C25" i="79"/>
  <c r="C26" i="79"/>
  <c r="C27" i="79"/>
  <c r="C28" i="79"/>
  <c r="C29" i="79"/>
  <c r="C30" i="79"/>
  <c r="C31" i="79"/>
  <c r="C32" i="79"/>
  <c r="C33" i="79"/>
  <c r="C34" i="79"/>
  <c r="C35" i="79"/>
  <c r="C36" i="79"/>
  <c r="C37" i="79"/>
  <c r="C38" i="79"/>
  <c r="C39" i="79"/>
  <c r="C40" i="79"/>
  <c r="C41" i="79"/>
  <c r="C42" i="79"/>
  <c r="C43" i="79"/>
  <c r="C44" i="79"/>
  <c r="C45" i="79"/>
  <c r="C46" i="79"/>
  <c r="C47" i="79"/>
  <c r="C48" i="79"/>
  <c r="C49" i="79"/>
  <c r="C50" i="79"/>
  <c r="C51" i="79"/>
  <c r="C52" i="79"/>
  <c r="C53" i="79"/>
  <c r="C54" i="79"/>
  <c r="C55" i="79"/>
  <c r="C56" i="79"/>
  <c r="C57" i="79"/>
  <c r="C58" i="79"/>
  <c r="C59" i="79"/>
  <c r="C60" i="79"/>
  <c r="C61" i="79"/>
  <c r="C62" i="79"/>
  <c r="C63" i="79"/>
  <c r="C64" i="79"/>
  <c r="C65" i="79"/>
  <c r="C66" i="79"/>
  <c r="C67" i="79"/>
  <c r="C68" i="79"/>
  <c r="C69" i="79"/>
  <c r="C70" i="79"/>
  <c r="C71" i="79"/>
  <c r="C72" i="79"/>
  <c r="C73" i="79"/>
  <c r="C74" i="79"/>
  <c r="C75" i="79"/>
  <c r="C76" i="79"/>
  <c r="C77" i="79"/>
  <c r="C1" i="79"/>
  <c r="L5" i="1" l="1"/>
  <c r="Z5" i="1" l="1"/>
  <c r="AA5" i="1"/>
  <c r="V6" i="1"/>
  <c r="U6" i="1"/>
  <c r="R5" i="1"/>
  <c r="U5" i="1" l="1"/>
  <c r="V5" i="1"/>
  <c r="T1" i="1" l="1"/>
  <c r="X1" i="1"/>
  <c r="X5" i="1" l="1"/>
  <c r="T5" i="1"/>
  <c r="W6" i="1" l="1"/>
  <c r="W5" i="1" s="1"/>
  <c r="S5" i="1"/>
  <c r="N24" i="1" l="1"/>
  <c r="N23" i="1"/>
  <c r="N26" i="1"/>
  <c r="N29" i="1"/>
  <c r="N30" i="1"/>
  <c r="N31" i="1"/>
  <c r="N22" i="1"/>
  <c r="N27" i="1"/>
  <c r="N28" i="1"/>
  <c r="N32" i="1"/>
  <c r="H1" i="1" l="1"/>
  <c r="Q6" i="18" l="1"/>
  <c r="K6" i="18"/>
  <c r="R6" i="18" l="1"/>
  <c r="L6" i="18"/>
  <c r="M6" i="18" l="1"/>
  <c r="S6" i="18"/>
  <c r="N6" i="18" l="1"/>
  <c r="T6" i="18"/>
  <c r="BA4" i="1"/>
  <c r="BA212" i="1" l="1"/>
  <c r="BA207" i="1"/>
  <c r="BA213" i="1"/>
  <c r="BA214" i="1"/>
  <c r="BA208" i="1"/>
  <c r="BA203" i="1"/>
  <c r="BA201" i="1"/>
  <c r="BA198" i="1"/>
  <c r="BA205" i="1"/>
  <c r="BA206" i="1"/>
  <c r="BA191" i="1"/>
  <c r="BA202" i="1"/>
  <c r="BA197" i="1"/>
  <c r="BA196" i="1"/>
  <c r="BA194" i="1"/>
  <c r="BA210" i="1"/>
  <c r="BA189" i="1"/>
  <c r="BA183" i="1"/>
  <c r="BA193" i="1"/>
  <c r="BA190" i="1"/>
  <c r="BA184" i="1"/>
  <c r="BA200" i="1"/>
  <c r="BA188" i="1"/>
  <c r="BA180" i="1"/>
  <c r="BA199" i="1"/>
  <c r="BA195" i="1"/>
  <c r="BA185" i="1"/>
  <c r="BA181" i="1"/>
  <c r="BA182" i="1"/>
  <c r="BA187" i="1"/>
  <c r="BA186" i="1"/>
  <c r="BA179" i="1"/>
  <c r="BA171" i="1"/>
  <c r="BA209" i="1"/>
  <c r="BA176" i="1"/>
  <c r="BA174" i="1"/>
  <c r="BA173" i="1"/>
  <c r="BA177" i="1"/>
  <c r="BA164" i="1"/>
  <c r="BA158" i="1"/>
  <c r="BA168" i="1"/>
  <c r="BA165" i="1"/>
  <c r="BA159" i="1"/>
  <c r="BA192" i="1"/>
  <c r="BA167" i="1"/>
  <c r="BA155" i="1"/>
  <c r="BA204" i="1"/>
  <c r="BA172" i="1"/>
  <c r="BA150" i="1"/>
  <c r="BA211" i="1"/>
  <c r="BA163" i="1"/>
  <c r="BA157" i="1"/>
  <c r="BA170" i="1"/>
  <c r="BA154" i="1"/>
  <c r="BA175" i="1"/>
  <c r="BA162" i="1"/>
  <c r="BA178" i="1"/>
  <c r="BA141" i="1"/>
  <c r="BA149" i="1"/>
  <c r="BA148" i="1"/>
  <c r="BA146" i="1"/>
  <c r="BA142" i="1"/>
  <c r="BA160" i="1"/>
  <c r="BA151" i="1"/>
  <c r="BA169" i="1"/>
  <c r="BA153" i="1"/>
  <c r="BA152" i="1"/>
  <c r="BA143" i="1"/>
  <c r="BA131" i="1"/>
  <c r="BA132" i="1"/>
  <c r="BA126" i="1"/>
  <c r="BA147" i="1"/>
  <c r="BA145" i="1"/>
  <c r="BA130" i="1"/>
  <c r="BA161" i="1"/>
  <c r="BA138" i="1"/>
  <c r="BA122" i="1"/>
  <c r="BA116" i="1"/>
  <c r="BA110" i="1"/>
  <c r="BA104" i="1"/>
  <c r="BA98" i="1"/>
  <c r="BA123" i="1"/>
  <c r="BA136" i="1"/>
  <c r="BA144" i="1"/>
  <c r="BA109" i="1"/>
  <c r="BA92" i="1"/>
  <c r="BA86" i="1"/>
  <c r="BA80" i="1"/>
  <c r="BA74" i="1"/>
  <c r="BA68" i="1"/>
  <c r="BA62" i="1"/>
  <c r="BA56" i="1"/>
  <c r="BA50" i="1"/>
  <c r="BA44" i="1"/>
  <c r="BA133" i="1"/>
  <c r="BA114" i="1"/>
  <c r="BA103" i="1"/>
  <c r="BA156" i="1"/>
  <c r="BA108" i="1"/>
  <c r="BA166" i="1"/>
  <c r="BA127" i="1"/>
  <c r="BA113" i="1"/>
  <c r="BA102" i="1"/>
  <c r="BA137" i="1"/>
  <c r="BA118" i="1"/>
  <c r="BA107" i="1"/>
  <c r="BA135" i="1"/>
  <c r="BA128" i="1"/>
  <c r="BA119" i="1"/>
  <c r="BA140" i="1"/>
  <c r="BA124" i="1"/>
  <c r="BA115" i="1"/>
  <c r="BA112" i="1"/>
  <c r="BA94" i="1"/>
  <c r="BA83" i="1"/>
  <c r="BA72" i="1"/>
  <c r="BA61" i="1"/>
  <c r="BA55" i="1"/>
  <c r="BA129" i="1"/>
  <c r="BA117" i="1"/>
  <c r="BA111" i="1"/>
  <c r="BA99" i="1"/>
  <c r="BA88" i="1"/>
  <c r="BA77" i="1"/>
  <c r="BA66" i="1"/>
  <c r="BA106" i="1"/>
  <c r="BA93" i="1"/>
  <c r="BA82" i="1"/>
  <c r="BA71" i="1"/>
  <c r="BA97" i="1"/>
  <c r="BA87" i="1"/>
  <c r="BA76" i="1"/>
  <c r="BA105" i="1"/>
  <c r="BA95" i="1"/>
  <c r="BA84" i="1"/>
  <c r="BA73" i="1"/>
  <c r="BA139" i="1"/>
  <c r="BA120" i="1"/>
  <c r="BA96" i="1"/>
  <c r="BA89" i="1"/>
  <c r="BA78" i="1"/>
  <c r="BA134" i="1"/>
  <c r="BA125" i="1"/>
  <c r="BA49" i="1"/>
  <c r="BA34" i="1"/>
  <c r="BA23" i="1"/>
  <c r="BA75" i="1"/>
  <c r="BA101" i="1"/>
  <c r="BA70" i="1"/>
  <c r="BA121" i="1"/>
  <c r="BA60" i="1"/>
  <c r="BA59" i="1"/>
  <c r="BA58" i="1"/>
  <c r="BA57" i="1"/>
  <c r="BA52" i="1"/>
  <c r="BA85" i="1"/>
  <c r="BA90" i="1"/>
  <c r="BA81" i="1"/>
  <c r="BA32" i="1"/>
  <c r="BA100" i="1"/>
  <c r="BA69" i="1"/>
  <c r="BA64" i="1"/>
  <c r="BA63" i="1"/>
  <c r="BA67" i="1"/>
  <c r="BA91" i="1"/>
  <c r="BA65" i="1"/>
  <c r="BA43" i="1"/>
  <c r="BA53" i="1"/>
  <c r="BA27" i="1"/>
  <c r="BA15" i="1"/>
  <c r="BA79" i="1"/>
  <c r="BA51" i="1"/>
  <c r="BA48" i="1"/>
  <c r="BA45" i="1"/>
  <c r="BA41" i="1"/>
  <c r="BA40" i="1"/>
  <c r="BA38" i="1"/>
  <c r="BA28" i="1"/>
  <c r="BA29" i="1"/>
  <c r="BA26" i="1"/>
  <c r="BA46" i="1"/>
  <c r="BA36" i="1"/>
  <c r="BA25" i="1"/>
  <c r="BA54" i="1"/>
  <c r="BA42" i="1"/>
  <c r="BA37" i="1"/>
  <c r="BA31" i="1"/>
  <c r="BA33" i="1"/>
  <c r="BA19" i="1"/>
  <c r="BA16" i="1"/>
  <c r="BA14" i="1"/>
  <c r="BA13" i="1"/>
  <c r="BA39" i="1"/>
  <c r="BA22" i="1"/>
  <c r="BA20" i="1"/>
  <c r="BA18" i="1"/>
  <c r="BA17" i="1"/>
  <c r="BA8" i="1"/>
  <c r="BA9" i="1"/>
  <c r="BA21" i="1"/>
  <c r="BA35" i="1"/>
  <c r="BA11" i="1"/>
  <c r="BA12" i="1"/>
  <c r="BA47" i="1"/>
  <c r="BA30" i="1"/>
  <c r="BA24" i="1"/>
  <c r="BA10" i="1"/>
  <c r="BA7" i="1"/>
  <c r="BB4" i="1"/>
  <c r="O6" i="18"/>
  <c r="U6" i="18"/>
  <c r="AB4" i="1"/>
  <c r="BA6" i="1" l="1"/>
  <c r="BA5" i="1" s="1"/>
  <c r="BB213" i="1"/>
  <c r="BB208" i="1"/>
  <c r="BB209" i="1"/>
  <c r="BB206" i="1"/>
  <c r="BB204" i="1"/>
  <c r="BB207" i="1"/>
  <c r="BB205" i="1"/>
  <c r="BB203" i="1"/>
  <c r="BB197" i="1"/>
  <c r="BB201" i="1"/>
  <c r="BB198" i="1"/>
  <c r="BB202" i="1"/>
  <c r="BB199" i="1"/>
  <c r="BB210" i="1"/>
  <c r="BB193" i="1"/>
  <c r="BB190" i="1"/>
  <c r="BB184" i="1"/>
  <c r="BB192" i="1"/>
  <c r="BB195" i="1"/>
  <c r="BB185" i="1"/>
  <c r="BB172" i="1"/>
  <c r="BB181" i="1"/>
  <c r="BB211" i="1"/>
  <c r="BB200" i="1"/>
  <c r="BB173" i="1"/>
  <c r="BB194" i="1"/>
  <c r="BB174" i="1"/>
  <c r="BB191" i="1"/>
  <c r="BB186" i="1"/>
  <c r="BB177" i="1"/>
  <c r="BB171" i="1"/>
  <c r="BB214" i="1"/>
  <c r="BB176" i="1"/>
  <c r="BB167" i="1"/>
  <c r="BB183" i="1"/>
  <c r="BB178" i="1"/>
  <c r="BB196" i="1"/>
  <c r="BB182" i="1"/>
  <c r="BB169" i="1"/>
  <c r="BB188" i="1"/>
  <c r="BB212" i="1"/>
  <c r="BB187" i="1"/>
  <c r="BB179" i="1"/>
  <c r="BB164" i="1"/>
  <c r="BB168" i="1"/>
  <c r="BB165" i="1"/>
  <c r="BB163" i="1"/>
  <c r="BB189" i="1"/>
  <c r="BB158" i="1"/>
  <c r="BB150" i="1"/>
  <c r="BB159" i="1"/>
  <c r="BB157" i="1"/>
  <c r="BB151" i="1"/>
  <c r="BB175" i="1"/>
  <c r="BB162" i="1"/>
  <c r="BB155" i="1"/>
  <c r="BB149" i="1"/>
  <c r="BB148" i="1"/>
  <c r="BB146" i="1"/>
  <c r="BB142" i="1"/>
  <c r="BB136" i="1"/>
  <c r="BB153" i="1"/>
  <c r="BB152" i="1"/>
  <c r="BB180" i="1"/>
  <c r="BB141" i="1"/>
  <c r="BB170" i="1"/>
  <c r="BB154" i="1"/>
  <c r="BB132" i="1"/>
  <c r="BB156" i="1"/>
  <c r="BB161" i="1"/>
  <c r="BB138" i="1"/>
  <c r="BB143" i="1"/>
  <c r="BB131" i="1"/>
  <c r="BB123" i="1"/>
  <c r="BB130" i="1"/>
  <c r="BB124" i="1"/>
  <c r="BB160" i="1"/>
  <c r="BB134" i="1"/>
  <c r="BB133" i="1"/>
  <c r="BB114" i="1"/>
  <c r="BB103" i="1"/>
  <c r="BB108" i="1"/>
  <c r="BB97" i="1"/>
  <c r="BB166" i="1"/>
  <c r="BB127" i="1"/>
  <c r="BB126" i="1"/>
  <c r="BB122" i="1"/>
  <c r="BB113" i="1"/>
  <c r="BB102" i="1"/>
  <c r="BB144" i="1"/>
  <c r="BB137" i="1"/>
  <c r="BB118" i="1"/>
  <c r="BB107" i="1"/>
  <c r="BB121" i="1"/>
  <c r="BB112" i="1"/>
  <c r="BB101" i="1"/>
  <c r="BB140" i="1"/>
  <c r="BB115" i="1"/>
  <c r="BB104" i="1"/>
  <c r="BB145" i="1"/>
  <c r="BB109" i="1"/>
  <c r="BB129" i="1"/>
  <c r="BB117" i="1"/>
  <c r="BB111" i="1"/>
  <c r="BB99" i="1"/>
  <c r="BB88" i="1"/>
  <c r="BB77" i="1"/>
  <c r="BB66" i="1"/>
  <c r="BB55" i="1"/>
  <c r="BB44" i="1"/>
  <c r="BB37" i="1"/>
  <c r="BB31" i="1"/>
  <c r="BB25" i="1"/>
  <c r="BB19" i="1"/>
  <c r="BB13" i="1"/>
  <c r="BB71" i="1"/>
  <c r="BB60" i="1"/>
  <c r="BB106" i="1"/>
  <c r="BB93" i="1"/>
  <c r="BB82" i="1"/>
  <c r="BB116" i="1"/>
  <c r="BB110" i="1"/>
  <c r="BB87" i="1"/>
  <c r="BB76" i="1"/>
  <c r="BB135" i="1"/>
  <c r="BB125" i="1"/>
  <c r="BB81" i="1"/>
  <c r="BB139" i="1"/>
  <c r="BB120" i="1"/>
  <c r="BB96" i="1"/>
  <c r="BB89" i="1"/>
  <c r="BB78" i="1"/>
  <c r="BB98" i="1"/>
  <c r="BB94" i="1"/>
  <c r="BB83" i="1"/>
  <c r="BB72" i="1"/>
  <c r="BB92" i="1"/>
  <c r="BB75" i="1"/>
  <c r="BB39" i="1"/>
  <c r="BB28" i="1"/>
  <c r="BB17" i="1"/>
  <c r="BB70" i="1"/>
  <c r="BB80" i="1"/>
  <c r="BB85" i="1"/>
  <c r="BB65" i="1"/>
  <c r="BB64" i="1"/>
  <c r="BB63" i="1"/>
  <c r="BB56" i="1"/>
  <c r="BB45" i="1"/>
  <c r="BB147" i="1"/>
  <c r="BB100" i="1"/>
  <c r="BB90" i="1"/>
  <c r="BB79" i="1"/>
  <c r="BB105" i="1"/>
  <c r="BB84" i="1"/>
  <c r="BB68" i="1"/>
  <c r="BB86" i="1"/>
  <c r="BB69" i="1"/>
  <c r="BB54" i="1"/>
  <c r="BB53" i="1"/>
  <c r="BB48" i="1"/>
  <c r="BB46" i="1"/>
  <c r="BB62" i="1"/>
  <c r="BB61" i="1"/>
  <c r="BB74" i="1"/>
  <c r="BB73" i="1"/>
  <c r="BB128" i="1"/>
  <c r="BB95" i="1"/>
  <c r="BB67" i="1"/>
  <c r="BB59" i="1"/>
  <c r="BB20" i="1"/>
  <c r="BB58" i="1"/>
  <c r="BB119" i="1"/>
  <c r="BB51" i="1"/>
  <c r="BB43" i="1"/>
  <c r="BB41" i="1"/>
  <c r="BB40" i="1"/>
  <c r="BB38" i="1"/>
  <c r="BB36" i="1"/>
  <c r="BB29" i="1"/>
  <c r="BB27" i="1"/>
  <c r="BB26" i="1"/>
  <c r="BB34" i="1"/>
  <c r="BB32" i="1"/>
  <c r="BB50" i="1"/>
  <c r="BB49" i="1"/>
  <c r="BB35" i="1"/>
  <c r="BB33" i="1"/>
  <c r="BB42" i="1"/>
  <c r="BB91" i="1"/>
  <c r="BB12" i="1"/>
  <c r="BB18" i="1"/>
  <c r="BB15" i="1"/>
  <c r="BB8" i="1"/>
  <c r="BB10" i="1"/>
  <c r="BB11" i="1"/>
  <c r="BB52" i="1"/>
  <c r="BB30" i="1"/>
  <c r="BB23" i="1"/>
  <c r="BB47" i="1"/>
  <c r="BB24" i="1"/>
  <c r="BB21" i="1"/>
  <c r="BB57" i="1"/>
  <c r="BB9" i="1"/>
  <c r="BB16" i="1"/>
  <c r="BB14" i="1"/>
  <c r="BB22" i="1"/>
  <c r="AB208" i="1"/>
  <c r="AB214" i="1"/>
  <c r="AB209" i="1"/>
  <c r="AB207" i="1"/>
  <c r="AB205" i="1"/>
  <c r="AB210" i="1"/>
  <c r="AB198" i="1"/>
  <c r="AB213" i="1"/>
  <c r="AB212" i="1"/>
  <c r="AB211" i="1"/>
  <c r="AB202" i="1"/>
  <c r="AB199" i="1"/>
  <c r="AB196" i="1"/>
  <c r="AB194" i="1"/>
  <c r="AB201" i="1"/>
  <c r="AB192" i="1"/>
  <c r="AB191" i="1"/>
  <c r="AB185" i="1"/>
  <c r="AB204" i="1"/>
  <c r="AB203" i="1"/>
  <c r="AB193" i="1"/>
  <c r="AB200" i="1"/>
  <c r="AB188" i="1"/>
  <c r="AB173" i="1"/>
  <c r="AB182" i="1"/>
  <c r="AB180" i="1"/>
  <c r="AB178" i="1"/>
  <c r="AB187" i="1"/>
  <c r="AB174" i="1"/>
  <c r="AB206" i="1"/>
  <c r="AB186" i="1"/>
  <c r="AB175" i="1"/>
  <c r="AB189" i="1"/>
  <c r="AB179" i="1"/>
  <c r="AB172" i="1"/>
  <c r="AB171" i="1"/>
  <c r="AB168" i="1"/>
  <c r="AB170" i="1"/>
  <c r="AB165" i="1"/>
  <c r="AB197" i="1"/>
  <c r="AB169" i="1"/>
  <c r="AB184" i="1"/>
  <c r="AB166" i="1"/>
  <c r="AB164" i="1"/>
  <c r="AB167" i="1"/>
  <c r="AB151" i="1"/>
  <c r="AB181" i="1"/>
  <c r="AB176" i="1"/>
  <c r="AB195" i="1"/>
  <c r="AB152" i="1"/>
  <c r="AB183" i="1"/>
  <c r="AB160" i="1"/>
  <c r="AB156" i="1"/>
  <c r="AB161" i="1"/>
  <c r="AB153" i="1"/>
  <c r="AB150" i="1"/>
  <c r="AB143" i="1"/>
  <c r="AB137" i="1"/>
  <c r="AB162" i="1"/>
  <c r="AB158" i="1"/>
  <c r="AB177" i="1"/>
  <c r="AB154" i="1"/>
  <c r="AB148" i="1"/>
  <c r="AB157" i="1"/>
  <c r="AB149" i="1"/>
  <c r="AB142" i="1"/>
  <c r="AB140" i="1"/>
  <c r="AB155" i="1"/>
  <c r="AB133" i="1"/>
  <c r="AB139" i="1"/>
  <c r="AB141" i="1"/>
  <c r="AB136" i="1"/>
  <c r="AB132" i="1"/>
  <c r="AB134" i="1"/>
  <c r="AB124" i="1"/>
  <c r="AB190" i="1"/>
  <c r="AB125" i="1"/>
  <c r="AB163" i="1"/>
  <c r="AB126" i="1"/>
  <c r="AB129" i="1"/>
  <c r="AB117" i="1"/>
  <c r="AB100" i="1"/>
  <c r="AB135" i="1"/>
  <c r="AB111" i="1"/>
  <c r="AB146" i="1"/>
  <c r="AB127" i="1"/>
  <c r="AB116" i="1"/>
  <c r="AB105" i="1"/>
  <c r="AB110" i="1"/>
  <c r="AB99" i="1"/>
  <c r="AB138" i="1"/>
  <c r="AB128" i="1"/>
  <c r="AB115" i="1"/>
  <c r="AB104" i="1"/>
  <c r="AB121" i="1"/>
  <c r="AB112" i="1"/>
  <c r="AB147" i="1"/>
  <c r="AB144" i="1"/>
  <c r="AB131" i="1"/>
  <c r="AB119" i="1"/>
  <c r="AB159" i="1"/>
  <c r="AB106" i="1"/>
  <c r="AB91" i="1"/>
  <c r="AB80" i="1"/>
  <c r="AB69" i="1"/>
  <c r="AB52" i="1"/>
  <c r="AB38" i="1"/>
  <c r="AB32" i="1"/>
  <c r="AB26" i="1"/>
  <c r="AB20" i="1"/>
  <c r="AB14" i="1"/>
  <c r="AB8" i="1"/>
  <c r="AB74" i="1"/>
  <c r="AB63" i="1"/>
  <c r="AB85" i="1"/>
  <c r="AB90" i="1"/>
  <c r="AB79" i="1"/>
  <c r="AB68" i="1"/>
  <c r="AB95" i="1"/>
  <c r="AB84" i="1"/>
  <c r="AB73" i="1"/>
  <c r="AB97" i="1"/>
  <c r="AB92" i="1"/>
  <c r="AB81" i="1"/>
  <c r="AB145" i="1"/>
  <c r="AB120" i="1"/>
  <c r="AB86" i="1"/>
  <c r="AB75" i="1"/>
  <c r="AB78" i="1"/>
  <c r="AB51" i="1"/>
  <c r="AB42" i="1"/>
  <c r="AB31" i="1"/>
  <c r="AB109" i="1"/>
  <c r="AB102" i="1"/>
  <c r="AB98" i="1"/>
  <c r="AB83" i="1"/>
  <c r="AB88" i="1"/>
  <c r="AB113" i="1"/>
  <c r="AB107" i="1"/>
  <c r="AB66" i="1"/>
  <c r="AB65" i="1"/>
  <c r="AB64" i="1"/>
  <c r="AB103" i="1"/>
  <c r="AB101" i="1"/>
  <c r="AB93" i="1"/>
  <c r="AB118" i="1"/>
  <c r="AB96" i="1"/>
  <c r="AB87" i="1"/>
  <c r="AB34" i="1"/>
  <c r="AB71" i="1"/>
  <c r="AB67" i="1"/>
  <c r="AB130" i="1"/>
  <c r="AB89" i="1"/>
  <c r="AB82" i="1"/>
  <c r="AB72" i="1"/>
  <c r="AB70" i="1"/>
  <c r="AB94" i="1"/>
  <c r="AB61" i="1"/>
  <c r="AB58" i="1"/>
  <c r="AB55" i="1"/>
  <c r="AB29" i="1"/>
  <c r="AB12" i="1"/>
  <c r="AB50" i="1"/>
  <c r="AB49" i="1"/>
  <c r="AB53" i="1"/>
  <c r="AB108" i="1"/>
  <c r="AB60" i="1"/>
  <c r="AB76" i="1"/>
  <c r="AB114" i="1"/>
  <c r="AB36" i="1"/>
  <c r="AB123" i="1"/>
  <c r="AB46" i="1"/>
  <c r="AB122" i="1"/>
  <c r="AB57" i="1"/>
  <c r="AB30" i="1"/>
  <c r="AB47" i="1"/>
  <c r="AB43" i="1"/>
  <c r="AB28" i="1"/>
  <c r="AB27" i="1"/>
  <c r="AB62" i="1"/>
  <c r="AB39" i="1"/>
  <c r="AB25" i="1"/>
  <c r="AB59" i="1"/>
  <c r="AB56" i="1"/>
  <c r="AB45" i="1"/>
  <c r="AB40" i="1"/>
  <c r="AB48" i="1"/>
  <c r="AB41" i="1"/>
  <c r="AB77" i="1"/>
  <c r="AB37" i="1"/>
  <c r="AB33" i="1"/>
  <c r="AB44" i="1"/>
  <c r="AB24" i="1"/>
  <c r="AB22" i="1"/>
  <c r="AB13" i="1"/>
  <c r="AB11" i="1"/>
  <c r="AB23" i="1"/>
  <c r="AB35" i="1"/>
  <c r="AB16" i="1"/>
  <c r="AB21" i="1"/>
  <c r="AB10" i="1"/>
  <c r="AB54" i="1"/>
  <c r="AB17" i="1"/>
  <c r="AB9" i="1"/>
  <c r="AB15" i="1"/>
  <c r="AB19" i="1"/>
  <c r="AB18" i="1"/>
  <c r="AB7" i="1"/>
  <c r="BB7" i="1"/>
  <c r="BC4" i="1"/>
  <c r="V6" i="18"/>
  <c r="AC4" i="1"/>
  <c r="BB6" i="1" l="1"/>
  <c r="BB5" i="1" s="1"/>
  <c r="AB6" i="1"/>
  <c r="AB5" i="1" s="1"/>
  <c r="BC213" i="1"/>
  <c r="BC208" i="1"/>
  <c r="BC214" i="1"/>
  <c r="BC212" i="1"/>
  <c r="BC211" i="1"/>
  <c r="BC203" i="1"/>
  <c r="BC201" i="1"/>
  <c r="BC198" i="1"/>
  <c r="BC207" i="1"/>
  <c r="BC202" i="1"/>
  <c r="BC199" i="1"/>
  <c r="BC206" i="1"/>
  <c r="BC197" i="1"/>
  <c r="BC192" i="1"/>
  <c r="BC204" i="1"/>
  <c r="BC191" i="1"/>
  <c r="BC190" i="1"/>
  <c r="BC184" i="1"/>
  <c r="BC178" i="1"/>
  <c r="BC195" i="1"/>
  <c r="BC194" i="1"/>
  <c r="BC185" i="1"/>
  <c r="BC189" i="1"/>
  <c r="BC183" i="1"/>
  <c r="BC210" i="1"/>
  <c r="BC181" i="1"/>
  <c r="BC200" i="1"/>
  <c r="BC173" i="1"/>
  <c r="BC182" i="1"/>
  <c r="BC179" i="1"/>
  <c r="BC196" i="1"/>
  <c r="BC180" i="1"/>
  <c r="BC209" i="1"/>
  <c r="BC174" i="1"/>
  <c r="BC205" i="1"/>
  <c r="BC187" i="1"/>
  <c r="BC193" i="1"/>
  <c r="BC186" i="1"/>
  <c r="BC176" i="1"/>
  <c r="BC177" i="1"/>
  <c r="BC168" i="1"/>
  <c r="BC165" i="1"/>
  <c r="BC159" i="1"/>
  <c r="BC188" i="1"/>
  <c r="BC175" i="1"/>
  <c r="BC170" i="1"/>
  <c r="BC166" i="1"/>
  <c r="BC160" i="1"/>
  <c r="BC171" i="1"/>
  <c r="BC150" i="1"/>
  <c r="BC172" i="1"/>
  <c r="BC157" i="1"/>
  <c r="BC163" i="1"/>
  <c r="BC151" i="1"/>
  <c r="BC156" i="1"/>
  <c r="BC155" i="1"/>
  <c r="BC167" i="1"/>
  <c r="BC158" i="1"/>
  <c r="BC149" i="1"/>
  <c r="BC148" i="1"/>
  <c r="BC146" i="1"/>
  <c r="BC142" i="1"/>
  <c r="BC136" i="1"/>
  <c r="BC153" i="1"/>
  <c r="BC152" i="1"/>
  <c r="BC143" i="1"/>
  <c r="BC137" i="1"/>
  <c r="BC164" i="1"/>
  <c r="BC169" i="1"/>
  <c r="BC162" i="1"/>
  <c r="BC154" i="1"/>
  <c r="BC132" i="1"/>
  <c r="BC133" i="1"/>
  <c r="BC127" i="1"/>
  <c r="BC131" i="1"/>
  <c r="BC161" i="1"/>
  <c r="BC123" i="1"/>
  <c r="BC117" i="1"/>
  <c r="BC111" i="1"/>
  <c r="BC105" i="1"/>
  <c r="BC99" i="1"/>
  <c r="BC141" i="1"/>
  <c r="BC130" i="1"/>
  <c r="BC124" i="1"/>
  <c r="BC140" i="1"/>
  <c r="BC135" i="1"/>
  <c r="BC126" i="1"/>
  <c r="BC108" i="1"/>
  <c r="BC97" i="1"/>
  <c r="BC93" i="1"/>
  <c r="BC87" i="1"/>
  <c r="BC81" i="1"/>
  <c r="BC75" i="1"/>
  <c r="BC69" i="1"/>
  <c r="BC63" i="1"/>
  <c r="BC57" i="1"/>
  <c r="BC51" i="1"/>
  <c r="BC45" i="1"/>
  <c r="BC122" i="1"/>
  <c r="BC113" i="1"/>
  <c r="BC102" i="1"/>
  <c r="BC144" i="1"/>
  <c r="BC118" i="1"/>
  <c r="BC107" i="1"/>
  <c r="BC121" i="1"/>
  <c r="BC112" i="1"/>
  <c r="BC101" i="1"/>
  <c r="BC129" i="1"/>
  <c r="BC125" i="1"/>
  <c r="BC106" i="1"/>
  <c r="BC95" i="1"/>
  <c r="BC145" i="1"/>
  <c r="BC109" i="1"/>
  <c r="BC114" i="1"/>
  <c r="BC103" i="1"/>
  <c r="BC82" i="1"/>
  <c r="BC71" i="1"/>
  <c r="BC60" i="1"/>
  <c r="BC49" i="1"/>
  <c r="BC65" i="1"/>
  <c r="BC54" i="1"/>
  <c r="BC116" i="1"/>
  <c r="BC110" i="1"/>
  <c r="BC76" i="1"/>
  <c r="BC115" i="1"/>
  <c r="BC70" i="1"/>
  <c r="BC134" i="1"/>
  <c r="BC92" i="1"/>
  <c r="BC98" i="1"/>
  <c r="BC94" i="1"/>
  <c r="BC83" i="1"/>
  <c r="BC72" i="1"/>
  <c r="BC88" i="1"/>
  <c r="BC77" i="1"/>
  <c r="BC53" i="1"/>
  <c r="BC47" i="1"/>
  <c r="BC33" i="1"/>
  <c r="BC22" i="1"/>
  <c r="BC138" i="1"/>
  <c r="BC80" i="1"/>
  <c r="BC85" i="1"/>
  <c r="BC147" i="1"/>
  <c r="BC100" i="1"/>
  <c r="BC90" i="1"/>
  <c r="BC67" i="1"/>
  <c r="BC62" i="1"/>
  <c r="BC61" i="1"/>
  <c r="BC84" i="1"/>
  <c r="BC139" i="1"/>
  <c r="BC89" i="1"/>
  <c r="BC104" i="1"/>
  <c r="BC86" i="1"/>
  <c r="BC66" i="1"/>
  <c r="BC59" i="1"/>
  <c r="BC58" i="1"/>
  <c r="BC52" i="1"/>
  <c r="BC50" i="1"/>
  <c r="BC44" i="1"/>
  <c r="BC37" i="1"/>
  <c r="BC119" i="1"/>
  <c r="BC79" i="1"/>
  <c r="BC78" i="1"/>
  <c r="BC128" i="1"/>
  <c r="BC14" i="1"/>
  <c r="BC120" i="1"/>
  <c r="BC74" i="1"/>
  <c r="BC73" i="1"/>
  <c r="BC96" i="1"/>
  <c r="BC43" i="1"/>
  <c r="BC64" i="1"/>
  <c r="BC48" i="1"/>
  <c r="BC41" i="1"/>
  <c r="BC40" i="1"/>
  <c r="BC38" i="1"/>
  <c r="BC36" i="1"/>
  <c r="BC29" i="1"/>
  <c r="BC28" i="1"/>
  <c r="BC27" i="1"/>
  <c r="BC26" i="1"/>
  <c r="BC46" i="1"/>
  <c r="BC34" i="1"/>
  <c r="BC32" i="1"/>
  <c r="BC25" i="1"/>
  <c r="BC12" i="1"/>
  <c r="BC30" i="1"/>
  <c r="BC24" i="1"/>
  <c r="BC91" i="1"/>
  <c r="BC42" i="1"/>
  <c r="BC31" i="1"/>
  <c r="BC55" i="1"/>
  <c r="BC39" i="1"/>
  <c r="BC17" i="1"/>
  <c r="BC11" i="1"/>
  <c r="BC10" i="1"/>
  <c r="BC13" i="1"/>
  <c r="BC56" i="1"/>
  <c r="BC23" i="1"/>
  <c r="BC18" i="1"/>
  <c r="BC35" i="1"/>
  <c r="BC9" i="1"/>
  <c r="BC21" i="1"/>
  <c r="BC19" i="1"/>
  <c r="BC15" i="1"/>
  <c r="BC8" i="1"/>
  <c r="BC68" i="1"/>
  <c r="BC20" i="1"/>
  <c r="BC16" i="1"/>
  <c r="AC214" i="1"/>
  <c r="AC209" i="1"/>
  <c r="AC210" i="1"/>
  <c r="AC211" i="1"/>
  <c r="AC204" i="1"/>
  <c r="AC213" i="1"/>
  <c r="AC207" i="1"/>
  <c r="AC212" i="1"/>
  <c r="AC202" i="1"/>
  <c r="AC199" i="1"/>
  <c r="AC208" i="1"/>
  <c r="AC200" i="1"/>
  <c r="AC198" i="1"/>
  <c r="AC193" i="1"/>
  <c r="AC196" i="1"/>
  <c r="AC194" i="1"/>
  <c r="AC192" i="1"/>
  <c r="AC201" i="1"/>
  <c r="AC191" i="1"/>
  <c r="AC185" i="1"/>
  <c r="AC179" i="1"/>
  <c r="AC186" i="1"/>
  <c r="AC197" i="1"/>
  <c r="AC190" i="1"/>
  <c r="AC184" i="1"/>
  <c r="AC182" i="1"/>
  <c r="AC180" i="1"/>
  <c r="AC178" i="1"/>
  <c r="AC187" i="1"/>
  <c r="AC174" i="1"/>
  <c r="AC205" i="1"/>
  <c r="AC203" i="1"/>
  <c r="AC183" i="1"/>
  <c r="AC181" i="1"/>
  <c r="AC173" i="1"/>
  <c r="AC195" i="1"/>
  <c r="AC176" i="1"/>
  <c r="AC189" i="1"/>
  <c r="AC188" i="1"/>
  <c r="AC206" i="1"/>
  <c r="AC172" i="1"/>
  <c r="AC169" i="1"/>
  <c r="AC166" i="1"/>
  <c r="AC160" i="1"/>
  <c r="AC168" i="1"/>
  <c r="AC167" i="1"/>
  <c r="AC161" i="1"/>
  <c r="AC171" i="1"/>
  <c r="AC151" i="1"/>
  <c r="AC152" i="1"/>
  <c r="AC170" i="1"/>
  <c r="AC165" i="1"/>
  <c r="AC164" i="1"/>
  <c r="AC156" i="1"/>
  <c r="AC153" i="1"/>
  <c r="AC150" i="1"/>
  <c r="AC143" i="1"/>
  <c r="AC137" i="1"/>
  <c r="AC162" i="1"/>
  <c r="AC158" i="1"/>
  <c r="AC177" i="1"/>
  <c r="AC154" i="1"/>
  <c r="AC148" i="1"/>
  <c r="AC144" i="1"/>
  <c r="AC138" i="1"/>
  <c r="AC149" i="1"/>
  <c r="AC175" i="1"/>
  <c r="AC155" i="1"/>
  <c r="AC133" i="1"/>
  <c r="AC127" i="1"/>
  <c r="AC139" i="1"/>
  <c r="AC134" i="1"/>
  <c r="AC128" i="1"/>
  <c r="AC132" i="1"/>
  <c r="AC140" i="1"/>
  <c r="AC124" i="1"/>
  <c r="AC118" i="1"/>
  <c r="AC112" i="1"/>
  <c r="AC106" i="1"/>
  <c r="AC100" i="1"/>
  <c r="AC136" i="1"/>
  <c r="AC125" i="1"/>
  <c r="AC159" i="1"/>
  <c r="AC147" i="1"/>
  <c r="AC141" i="1"/>
  <c r="AC131" i="1"/>
  <c r="AC135" i="1"/>
  <c r="AC111" i="1"/>
  <c r="AC94" i="1"/>
  <c r="AC88" i="1"/>
  <c r="AC82" i="1"/>
  <c r="AC76" i="1"/>
  <c r="AC70" i="1"/>
  <c r="AC64" i="1"/>
  <c r="AC58" i="1"/>
  <c r="AC52" i="1"/>
  <c r="AC46" i="1"/>
  <c r="AC146" i="1"/>
  <c r="AC116" i="1"/>
  <c r="AC105" i="1"/>
  <c r="AC110" i="1"/>
  <c r="AC115" i="1"/>
  <c r="AC104" i="1"/>
  <c r="AC142" i="1"/>
  <c r="AC126" i="1"/>
  <c r="AC120" i="1"/>
  <c r="AC109" i="1"/>
  <c r="AC98" i="1"/>
  <c r="AC96" i="1"/>
  <c r="AC119" i="1"/>
  <c r="AC129" i="1"/>
  <c r="AC117" i="1"/>
  <c r="AC85" i="1"/>
  <c r="AC74" i="1"/>
  <c r="AC63" i="1"/>
  <c r="AC68" i="1"/>
  <c r="AC57" i="1"/>
  <c r="AC90" i="1"/>
  <c r="AC79" i="1"/>
  <c r="AC95" i="1"/>
  <c r="AC84" i="1"/>
  <c r="AC73" i="1"/>
  <c r="AC163" i="1"/>
  <c r="AC123" i="1"/>
  <c r="AC89" i="1"/>
  <c r="AC78" i="1"/>
  <c r="AC145" i="1"/>
  <c r="AC86" i="1"/>
  <c r="AC75" i="1"/>
  <c r="AC91" i="1"/>
  <c r="AC80" i="1"/>
  <c r="AC102" i="1"/>
  <c r="AC83" i="1"/>
  <c r="AC56" i="1"/>
  <c r="AC55" i="1"/>
  <c r="AC54" i="1"/>
  <c r="AC53" i="1"/>
  <c r="AC44" i="1"/>
  <c r="AC36" i="1"/>
  <c r="AC25" i="1"/>
  <c r="AC113" i="1"/>
  <c r="AC107" i="1"/>
  <c r="AC69" i="1"/>
  <c r="AC66" i="1"/>
  <c r="AC103" i="1"/>
  <c r="AC101" i="1"/>
  <c r="AC93" i="1"/>
  <c r="AC47" i="1"/>
  <c r="AC87" i="1"/>
  <c r="AC121" i="1"/>
  <c r="AC97" i="1"/>
  <c r="AC92" i="1"/>
  <c r="AC71" i="1"/>
  <c r="AC67" i="1"/>
  <c r="AC39" i="1"/>
  <c r="AC130" i="1"/>
  <c r="AC81" i="1"/>
  <c r="AC72" i="1"/>
  <c r="AC122" i="1"/>
  <c r="AC114" i="1"/>
  <c r="AC61" i="1"/>
  <c r="AC42" i="1"/>
  <c r="AC65" i="1"/>
  <c r="AC51" i="1"/>
  <c r="AC50" i="1"/>
  <c r="AC49" i="1"/>
  <c r="AC40" i="1"/>
  <c r="AC22" i="1"/>
  <c r="AC17" i="1"/>
  <c r="AC157" i="1"/>
  <c r="AC99" i="1"/>
  <c r="AC48" i="1"/>
  <c r="AC108" i="1"/>
  <c r="AC60" i="1"/>
  <c r="AC77" i="1"/>
  <c r="AC62" i="1"/>
  <c r="AC34" i="1"/>
  <c r="AC32" i="1"/>
  <c r="AC30" i="1"/>
  <c r="AC43" i="1"/>
  <c r="AC29" i="1"/>
  <c r="AC28" i="1"/>
  <c r="AC59" i="1"/>
  <c r="AC26" i="1"/>
  <c r="AC24" i="1"/>
  <c r="AC23" i="1"/>
  <c r="AC8" i="1"/>
  <c r="AC35" i="1"/>
  <c r="AC37" i="1"/>
  <c r="AC33" i="1"/>
  <c r="AC15" i="1"/>
  <c r="AC9" i="1"/>
  <c r="AC11" i="1"/>
  <c r="AC16" i="1"/>
  <c r="AC21" i="1"/>
  <c r="AC14" i="1"/>
  <c r="AC13" i="1"/>
  <c r="AC20" i="1"/>
  <c r="AC12" i="1"/>
  <c r="AC19" i="1"/>
  <c r="AC10" i="1"/>
  <c r="AC45" i="1"/>
  <c r="AC38" i="1"/>
  <c r="AC31" i="1"/>
  <c r="AC18" i="1"/>
  <c r="AC27" i="1"/>
  <c r="AC41" i="1"/>
  <c r="BC7" i="1"/>
  <c r="AC7" i="1"/>
  <c r="AD4" i="1"/>
  <c r="BD4" i="1"/>
  <c r="AC6" i="1" l="1"/>
  <c r="AC5" i="1" s="1"/>
  <c r="BC6" i="1"/>
  <c r="BC5" i="1" s="1"/>
  <c r="AD209" i="1"/>
  <c r="AD205" i="1"/>
  <c r="AD210" i="1"/>
  <c r="AD206" i="1"/>
  <c r="AD207" i="1"/>
  <c r="AD212" i="1"/>
  <c r="AD202" i="1"/>
  <c r="AD199" i="1"/>
  <c r="AD211" i="1"/>
  <c r="AD208" i="1"/>
  <c r="AD200" i="1"/>
  <c r="AD194" i="1"/>
  <c r="AD214" i="1"/>
  <c r="AD213" i="1"/>
  <c r="AD201" i="1"/>
  <c r="AD193" i="1"/>
  <c r="AD192" i="1"/>
  <c r="AD204" i="1"/>
  <c r="AD186" i="1"/>
  <c r="AD180" i="1"/>
  <c r="AD198" i="1"/>
  <c r="AD187" i="1"/>
  <c r="AD174" i="1"/>
  <c r="AD203" i="1"/>
  <c r="AD183" i="1"/>
  <c r="AD197" i="1"/>
  <c r="AD175" i="1"/>
  <c r="AD176" i="1"/>
  <c r="AD188" i="1"/>
  <c r="AD184" i="1"/>
  <c r="AD173" i="1"/>
  <c r="AD195" i="1"/>
  <c r="AD182" i="1"/>
  <c r="AD179" i="1"/>
  <c r="AD169" i="1"/>
  <c r="AD191" i="1"/>
  <c r="AD171" i="1"/>
  <c r="AD166" i="1"/>
  <c r="AD196" i="1"/>
  <c r="AD189" i="1"/>
  <c r="AD168" i="1"/>
  <c r="AD167" i="1"/>
  <c r="AD161" i="1"/>
  <c r="AD185" i="1"/>
  <c r="AD177" i="1"/>
  <c r="AD181" i="1"/>
  <c r="AD165" i="1"/>
  <c r="AD178" i="1"/>
  <c r="AD152" i="1"/>
  <c r="AD172" i="1"/>
  <c r="AD170" i="1"/>
  <c r="AD163" i="1"/>
  <c r="AD159" i="1"/>
  <c r="AD153" i="1"/>
  <c r="AD151" i="1"/>
  <c r="AD162" i="1"/>
  <c r="AD158" i="1"/>
  <c r="AD154" i="1"/>
  <c r="AD148" i="1"/>
  <c r="AD144" i="1"/>
  <c r="AD138" i="1"/>
  <c r="AD155" i="1"/>
  <c r="AD145" i="1"/>
  <c r="AD150" i="1"/>
  <c r="AD143" i="1"/>
  <c r="AD139" i="1"/>
  <c r="AD160" i="1"/>
  <c r="AD156" i="1"/>
  <c r="AD134" i="1"/>
  <c r="AD190" i="1"/>
  <c r="AD140" i="1"/>
  <c r="AD149" i="1"/>
  <c r="AD133" i="1"/>
  <c r="AD164" i="1"/>
  <c r="AD136" i="1"/>
  <c r="AD125" i="1"/>
  <c r="AD119" i="1"/>
  <c r="AD147" i="1"/>
  <c r="AD137" i="1"/>
  <c r="AD157" i="1"/>
  <c r="AD146" i="1"/>
  <c r="AD132" i="1"/>
  <c r="AD128" i="1"/>
  <c r="AD120" i="1"/>
  <c r="AD116" i="1"/>
  <c r="AD105" i="1"/>
  <c r="AD141" i="1"/>
  <c r="AD127" i="1"/>
  <c r="AD110" i="1"/>
  <c r="AD99" i="1"/>
  <c r="AD124" i="1"/>
  <c r="AD115" i="1"/>
  <c r="AD104" i="1"/>
  <c r="AD142" i="1"/>
  <c r="AD126" i="1"/>
  <c r="AD109" i="1"/>
  <c r="AD123" i="1"/>
  <c r="AD114" i="1"/>
  <c r="AD103" i="1"/>
  <c r="AD131" i="1"/>
  <c r="AD129" i="1"/>
  <c r="AD117" i="1"/>
  <c r="AD106" i="1"/>
  <c r="AD135" i="1"/>
  <c r="AD111" i="1"/>
  <c r="AD90" i="1"/>
  <c r="AD79" i="1"/>
  <c r="AD68" i="1"/>
  <c r="AD57" i="1"/>
  <c r="AD46" i="1"/>
  <c r="AD39" i="1"/>
  <c r="AD33" i="1"/>
  <c r="AD27" i="1"/>
  <c r="AD21" i="1"/>
  <c r="AD15" i="1"/>
  <c r="AD9" i="1"/>
  <c r="AD73" i="1"/>
  <c r="AD95" i="1"/>
  <c r="AD84" i="1"/>
  <c r="AD62" i="1"/>
  <c r="AD89" i="1"/>
  <c r="AD78" i="1"/>
  <c r="AD67" i="1"/>
  <c r="AD130" i="1"/>
  <c r="AD102" i="1"/>
  <c r="AD83" i="1"/>
  <c r="AD72" i="1"/>
  <c r="AD100" i="1"/>
  <c r="AD91" i="1"/>
  <c r="AD80" i="1"/>
  <c r="AD85" i="1"/>
  <c r="AD74" i="1"/>
  <c r="AD98" i="1"/>
  <c r="AD61" i="1"/>
  <c r="AD60" i="1"/>
  <c r="AD59" i="1"/>
  <c r="AD49" i="1"/>
  <c r="AD41" i="1"/>
  <c r="AD30" i="1"/>
  <c r="AD19" i="1"/>
  <c r="AD113" i="1"/>
  <c r="AD107" i="1"/>
  <c r="AD88" i="1"/>
  <c r="AD69" i="1"/>
  <c r="AD66" i="1"/>
  <c r="AD65" i="1"/>
  <c r="AD101" i="1"/>
  <c r="AD93" i="1"/>
  <c r="AD76" i="1"/>
  <c r="AD121" i="1"/>
  <c r="AD97" i="1"/>
  <c r="AD92" i="1"/>
  <c r="AD71" i="1"/>
  <c r="AD96" i="1"/>
  <c r="AD81" i="1"/>
  <c r="AD45" i="1"/>
  <c r="AD122" i="1"/>
  <c r="AD112" i="1"/>
  <c r="AD82" i="1"/>
  <c r="AD75" i="1"/>
  <c r="AD118" i="1"/>
  <c r="AD108" i="1"/>
  <c r="AD87" i="1"/>
  <c r="AD77" i="1"/>
  <c r="AD94" i="1"/>
  <c r="AD86" i="1"/>
  <c r="AD63" i="1"/>
  <c r="AD58" i="1"/>
  <c r="AD64" i="1"/>
  <c r="AD55" i="1"/>
  <c r="AD52" i="1"/>
  <c r="AD51" i="1"/>
  <c r="AD50" i="1"/>
  <c r="AD48" i="1"/>
  <c r="AD47" i="1"/>
  <c r="AD11" i="1"/>
  <c r="AD70" i="1"/>
  <c r="AD53" i="1"/>
  <c r="AD43" i="1"/>
  <c r="AD29" i="1"/>
  <c r="AD28" i="1"/>
  <c r="AD26" i="1"/>
  <c r="AD37" i="1"/>
  <c r="AD35" i="1"/>
  <c r="AD22" i="1"/>
  <c r="AD14" i="1"/>
  <c r="AD44" i="1"/>
  <c r="AD38" i="1"/>
  <c r="AD42" i="1"/>
  <c r="AD34" i="1"/>
  <c r="AD40" i="1"/>
  <c r="AD31" i="1"/>
  <c r="AD20" i="1"/>
  <c r="AD18" i="1"/>
  <c r="AD24" i="1"/>
  <c r="AD23" i="1"/>
  <c r="AD16" i="1"/>
  <c r="AD56" i="1"/>
  <c r="AD12" i="1"/>
  <c r="AD8" i="1"/>
  <c r="AD10" i="1"/>
  <c r="AD54" i="1"/>
  <c r="AD17" i="1"/>
  <c r="AD13" i="1"/>
  <c r="AD32" i="1"/>
  <c r="AD36" i="1"/>
  <c r="AD25" i="1"/>
  <c r="BD208" i="1"/>
  <c r="BD214" i="1"/>
  <c r="BD209" i="1"/>
  <c r="BD204" i="1"/>
  <c r="BD212" i="1"/>
  <c r="BD206" i="1"/>
  <c r="BD201" i="1"/>
  <c r="BD198" i="1"/>
  <c r="BD207" i="1"/>
  <c r="BD202" i="1"/>
  <c r="BD199" i="1"/>
  <c r="BD193" i="1"/>
  <c r="BD203" i="1"/>
  <c r="BD192" i="1"/>
  <c r="BD197" i="1"/>
  <c r="BD195" i="1"/>
  <c r="BD194" i="1"/>
  <c r="BD185" i="1"/>
  <c r="BD179" i="1"/>
  <c r="BD205" i="1"/>
  <c r="BD200" i="1"/>
  <c r="BD173" i="1"/>
  <c r="BD211" i="1"/>
  <c r="BD182" i="1"/>
  <c r="BD189" i="1"/>
  <c r="BD174" i="1"/>
  <c r="BD188" i="1"/>
  <c r="BD175" i="1"/>
  <c r="BD213" i="1"/>
  <c r="BD172" i="1"/>
  <c r="BD183" i="1"/>
  <c r="BD178" i="1"/>
  <c r="BD168" i="1"/>
  <c r="BD177" i="1"/>
  <c r="BD186" i="1"/>
  <c r="BD176" i="1"/>
  <c r="BD171" i="1"/>
  <c r="BD184" i="1"/>
  <c r="BD210" i="1"/>
  <c r="BD181" i="1"/>
  <c r="BD165" i="1"/>
  <c r="BD170" i="1"/>
  <c r="BD166" i="1"/>
  <c r="BD169" i="1"/>
  <c r="BD180" i="1"/>
  <c r="BD164" i="1"/>
  <c r="BD157" i="1"/>
  <c r="BD191" i="1"/>
  <c r="BD190" i="1"/>
  <c r="BD163" i="1"/>
  <c r="BD159" i="1"/>
  <c r="BD151" i="1"/>
  <c r="BD187" i="1"/>
  <c r="BD156" i="1"/>
  <c r="BD152" i="1"/>
  <c r="BD167" i="1"/>
  <c r="BD158" i="1"/>
  <c r="BD150" i="1"/>
  <c r="BD196" i="1"/>
  <c r="BD153" i="1"/>
  <c r="BD143" i="1"/>
  <c r="BD137" i="1"/>
  <c r="BD154" i="1"/>
  <c r="BD144" i="1"/>
  <c r="BD162" i="1"/>
  <c r="BD149" i="1"/>
  <c r="BD148" i="1"/>
  <c r="BD146" i="1"/>
  <c r="BD142" i="1"/>
  <c r="BD155" i="1"/>
  <c r="BD133" i="1"/>
  <c r="BD141" i="1"/>
  <c r="BD132" i="1"/>
  <c r="BD130" i="1"/>
  <c r="BD124" i="1"/>
  <c r="BD118" i="1"/>
  <c r="BD140" i="1"/>
  <c r="BD136" i="1"/>
  <c r="BD135" i="1"/>
  <c r="BD126" i="1"/>
  <c r="BD139" i="1"/>
  <c r="BD122" i="1"/>
  <c r="BD113" i="1"/>
  <c r="BD102" i="1"/>
  <c r="BD127" i="1"/>
  <c r="BD107" i="1"/>
  <c r="BD121" i="1"/>
  <c r="BD112" i="1"/>
  <c r="BD101" i="1"/>
  <c r="BD129" i="1"/>
  <c r="BD125" i="1"/>
  <c r="BD106" i="1"/>
  <c r="BD161" i="1"/>
  <c r="BD147" i="1"/>
  <c r="BD138" i="1"/>
  <c r="BD117" i="1"/>
  <c r="BD100" i="1"/>
  <c r="BD160" i="1"/>
  <c r="BD123" i="1"/>
  <c r="BD114" i="1"/>
  <c r="BD103" i="1"/>
  <c r="BD108" i="1"/>
  <c r="BD116" i="1"/>
  <c r="BD110" i="1"/>
  <c r="BD93" i="1"/>
  <c r="BD76" i="1"/>
  <c r="BD65" i="1"/>
  <c r="BD54" i="1"/>
  <c r="BD43" i="1"/>
  <c r="BD38" i="1"/>
  <c r="BD32" i="1"/>
  <c r="BD26" i="1"/>
  <c r="BD20" i="1"/>
  <c r="BD14" i="1"/>
  <c r="BD8" i="1"/>
  <c r="BD70" i="1"/>
  <c r="BD59" i="1"/>
  <c r="BD115" i="1"/>
  <c r="BD109" i="1"/>
  <c r="BD87" i="1"/>
  <c r="BD134" i="1"/>
  <c r="BD97" i="1"/>
  <c r="BD92" i="1"/>
  <c r="BD81" i="1"/>
  <c r="BD86" i="1"/>
  <c r="BD75" i="1"/>
  <c r="BD88" i="1"/>
  <c r="BD77" i="1"/>
  <c r="BD111" i="1"/>
  <c r="BD99" i="1"/>
  <c r="BD82" i="1"/>
  <c r="BD71" i="1"/>
  <c r="BD80" i="1"/>
  <c r="BD58" i="1"/>
  <c r="BD52" i="1"/>
  <c r="BD27" i="1"/>
  <c r="BD85" i="1"/>
  <c r="BD90" i="1"/>
  <c r="BD67" i="1"/>
  <c r="BD73" i="1"/>
  <c r="BD50" i="1"/>
  <c r="BD120" i="1"/>
  <c r="BD96" i="1"/>
  <c r="BD95" i="1"/>
  <c r="BD105" i="1"/>
  <c r="BD89" i="1"/>
  <c r="BD145" i="1"/>
  <c r="BD98" i="1"/>
  <c r="BD94" i="1"/>
  <c r="BD104" i="1"/>
  <c r="BD66" i="1"/>
  <c r="BD131" i="1"/>
  <c r="BD69" i="1"/>
  <c r="BD64" i="1"/>
  <c r="BD57" i="1"/>
  <c r="BD56" i="1"/>
  <c r="BD55" i="1"/>
  <c r="BD30" i="1"/>
  <c r="BD84" i="1"/>
  <c r="BD74" i="1"/>
  <c r="BD72" i="1"/>
  <c r="BD68" i="1"/>
  <c r="BD53" i="1"/>
  <c r="BD42" i="1"/>
  <c r="BD40" i="1"/>
  <c r="BD25" i="1"/>
  <c r="BD119" i="1"/>
  <c r="BD62" i="1"/>
  <c r="BD61" i="1"/>
  <c r="BD91" i="1"/>
  <c r="BD83" i="1"/>
  <c r="BD63" i="1"/>
  <c r="BD51" i="1"/>
  <c r="BD48" i="1"/>
  <c r="BD41" i="1"/>
  <c r="BD45" i="1"/>
  <c r="BD78" i="1"/>
  <c r="BD36" i="1"/>
  <c r="BD29" i="1"/>
  <c r="BD28" i="1"/>
  <c r="BD60" i="1"/>
  <c r="BD46" i="1"/>
  <c r="BD34" i="1"/>
  <c r="BD24" i="1"/>
  <c r="BD23" i="1"/>
  <c r="BD21" i="1"/>
  <c r="BD31" i="1"/>
  <c r="BD49" i="1"/>
  <c r="BD128" i="1"/>
  <c r="BD33" i="1"/>
  <c r="BD39" i="1"/>
  <c r="BD35" i="1"/>
  <c r="BD17" i="1"/>
  <c r="BD11" i="1"/>
  <c r="BD15" i="1"/>
  <c r="BD13" i="1"/>
  <c r="BD44" i="1"/>
  <c r="BD79" i="1"/>
  <c r="BD18" i="1"/>
  <c r="BD16" i="1"/>
  <c r="BD9" i="1"/>
  <c r="BD12" i="1"/>
  <c r="BD47" i="1"/>
  <c r="BD19" i="1"/>
  <c r="BD37" i="1"/>
  <c r="BD10" i="1"/>
  <c r="BD22" i="1"/>
  <c r="BD7" i="1"/>
  <c r="AD7" i="1"/>
  <c r="BE4" i="1"/>
  <c r="AE4" i="1"/>
  <c r="AD6" i="1" l="1"/>
  <c r="AD5" i="1" s="1"/>
  <c r="BD6" i="1"/>
  <c r="BD5" i="1" s="1"/>
  <c r="AE210" i="1"/>
  <c r="AE211" i="1"/>
  <c r="AE214" i="1"/>
  <c r="AE213" i="1"/>
  <c r="AE205" i="1"/>
  <c r="AE209" i="1"/>
  <c r="AE208" i="1"/>
  <c r="AE200" i="1"/>
  <c r="AE203" i="1"/>
  <c r="AE201" i="1"/>
  <c r="AE212" i="1"/>
  <c r="AE207" i="1"/>
  <c r="AE202" i="1"/>
  <c r="AE199" i="1"/>
  <c r="AE198" i="1"/>
  <c r="AE193" i="1"/>
  <c r="AE204" i="1"/>
  <c r="AE186" i="1"/>
  <c r="AE180" i="1"/>
  <c r="AE187" i="1"/>
  <c r="AE181" i="1"/>
  <c r="AE191" i="1"/>
  <c r="AE185" i="1"/>
  <c r="AE183" i="1"/>
  <c r="AE197" i="1"/>
  <c r="AE175" i="1"/>
  <c r="AE206" i="1"/>
  <c r="AE182" i="1"/>
  <c r="AE178" i="1"/>
  <c r="AE194" i="1"/>
  <c r="AE176" i="1"/>
  <c r="AE196" i="1"/>
  <c r="AE190" i="1"/>
  <c r="AE172" i="1"/>
  <c r="AE170" i="1"/>
  <c r="AE195" i="1"/>
  <c r="AE179" i="1"/>
  <c r="AE192" i="1"/>
  <c r="AE189" i="1"/>
  <c r="AE184" i="1"/>
  <c r="AE168" i="1"/>
  <c r="AE167" i="1"/>
  <c r="AE161" i="1"/>
  <c r="AE177" i="1"/>
  <c r="AE162" i="1"/>
  <c r="AE152" i="1"/>
  <c r="AE173" i="1"/>
  <c r="AE174" i="1"/>
  <c r="AE165" i="1"/>
  <c r="AE163" i="1"/>
  <c r="AE159" i="1"/>
  <c r="AE153" i="1"/>
  <c r="AE147" i="1"/>
  <c r="AE158" i="1"/>
  <c r="AE154" i="1"/>
  <c r="AE148" i="1"/>
  <c r="AE144" i="1"/>
  <c r="AE138" i="1"/>
  <c r="AE151" i="1"/>
  <c r="AE155" i="1"/>
  <c r="AE145" i="1"/>
  <c r="AE139" i="1"/>
  <c r="AE150" i="1"/>
  <c r="AE160" i="1"/>
  <c r="AE156" i="1"/>
  <c r="AE134" i="1"/>
  <c r="AE128" i="1"/>
  <c r="AE169" i="1"/>
  <c r="AE137" i="1"/>
  <c r="AE135" i="1"/>
  <c r="AE129" i="1"/>
  <c r="AE149" i="1"/>
  <c r="AE133" i="1"/>
  <c r="AE188" i="1"/>
  <c r="AE164" i="1"/>
  <c r="AE136" i="1"/>
  <c r="AE125" i="1"/>
  <c r="AE119" i="1"/>
  <c r="AE113" i="1"/>
  <c r="AE107" i="1"/>
  <c r="AE101" i="1"/>
  <c r="AE171" i="1"/>
  <c r="AE157" i="1"/>
  <c r="AE146" i="1"/>
  <c r="AE132" i="1"/>
  <c r="AE124" i="1"/>
  <c r="AE141" i="1"/>
  <c r="AE127" i="1"/>
  <c r="AE110" i="1"/>
  <c r="AE99" i="1"/>
  <c r="AE95" i="1"/>
  <c r="AE89" i="1"/>
  <c r="AE83" i="1"/>
  <c r="AE77" i="1"/>
  <c r="AE71" i="1"/>
  <c r="AE65" i="1"/>
  <c r="AE59" i="1"/>
  <c r="AE53" i="1"/>
  <c r="AE47" i="1"/>
  <c r="AE115" i="1"/>
  <c r="AE104" i="1"/>
  <c r="AE142" i="1"/>
  <c r="AE126" i="1"/>
  <c r="AE109" i="1"/>
  <c r="AE123" i="1"/>
  <c r="AE120" i="1"/>
  <c r="AE114" i="1"/>
  <c r="AE103" i="1"/>
  <c r="AE143" i="1"/>
  <c r="AE108" i="1"/>
  <c r="AE97" i="1"/>
  <c r="AE140" i="1"/>
  <c r="AE111" i="1"/>
  <c r="AE116" i="1"/>
  <c r="AE84" i="1"/>
  <c r="AE73" i="1"/>
  <c r="AE62" i="1"/>
  <c r="AE51" i="1"/>
  <c r="AE56" i="1"/>
  <c r="AE78" i="1"/>
  <c r="AE67" i="1"/>
  <c r="AE130" i="1"/>
  <c r="AE102" i="1"/>
  <c r="AE72" i="1"/>
  <c r="AE131" i="1"/>
  <c r="AE98" i="1"/>
  <c r="AE94" i="1"/>
  <c r="AE85" i="1"/>
  <c r="AE74" i="1"/>
  <c r="AE106" i="1"/>
  <c r="AE90" i="1"/>
  <c r="AE79" i="1"/>
  <c r="AE88" i="1"/>
  <c r="AE69" i="1"/>
  <c r="AE66" i="1"/>
  <c r="AE58" i="1"/>
  <c r="AE57" i="1"/>
  <c r="AE35" i="1"/>
  <c r="AE24" i="1"/>
  <c r="AE93" i="1"/>
  <c r="AE76" i="1"/>
  <c r="AE117" i="1"/>
  <c r="AE81" i="1"/>
  <c r="AE52" i="1"/>
  <c r="AE45" i="1"/>
  <c r="AE86" i="1"/>
  <c r="AE166" i="1"/>
  <c r="AE92" i="1"/>
  <c r="AE96" i="1"/>
  <c r="AE122" i="1"/>
  <c r="AE112" i="1"/>
  <c r="AE82" i="1"/>
  <c r="AE32" i="1"/>
  <c r="AE75" i="1"/>
  <c r="AE91" i="1"/>
  <c r="AE70" i="1"/>
  <c r="AE68" i="1"/>
  <c r="AE121" i="1"/>
  <c r="AE64" i="1"/>
  <c r="AE55" i="1"/>
  <c r="AE50" i="1"/>
  <c r="AE49" i="1"/>
  <c r="AE48" i="1"/>
  <c r="AE39" i="1"/>
  <c r="AE38" i="1"/>
  <c r="AE37" i="1"/>
  <c r="AE27" i="1"/>
  <c r="AE16" i="1"/>
  <c r="AE87" i="1"/>
  <c r="AE80" i="1"/>
  <c r="AE60" i="1"/>
  <c r="AE105" i="1"/>
  <c r="AE46" i="1"/>
  <c r="AE43" i="1"/>
  <c r="AE63" i="1"/>
  <c r="AE21" i="1"/>
  <c r="AE20" i="1"/>
  <c r="AE18" i="1"/>
  <c r="AE33" i="1"/>
  <c r="AE41" i="1"/>
  <c r="AE36" i="1"/>
  <c r="AE34" i="1"/>
  <c r="AE42" i="1"/>
  <c r="AE40" i="1"/>
  <c r="AE30" i="1"/>
  <c r="AE29" i="1"/>
  <c r="AE28" i="1"/>
  <c r="AE44" i="1"/>
  <c r="AE31" i="1"/>
  <c r="AE118" i="1"/>
  <c r="AE100" i="1"/>
  <c r="AE54" i="1"/>
  <c r="AE10" i="1"/>
  <c r="AE22" i="1"/>
  <c r="AE14" i="1"/>
  <c r="AE12" i="1"/>
  <c r="AE8" i="1"/>
  <c r="AE13" i="1"/>
  <c r="AE19" i="1"/>
  <c r="AE15" i="1"/>
  <c r="AE9" i="1"/>
  <c r="AE11" i="1"/>
  <c r="AE26" i="1"/>
  <c r="AE23" i="1"/>
  <c r="AE61" i="1"/>
  <c r="AE25" i="1"/>
  <c r="AE17" i="1"/>
  <c r="BE214" i="1"/>
  <c r="BE209" i="1"/>
  <c r="BE210" i="1"/>
  <c r="BE212" i="1"/>
  <c r="BE206" i="1"/>
  <c r="BE211" i="1"/>
  <c r="BE204" i="1"/>
  <c r="BE213" i="1"/>
  <c r="BE207" i="1"/>
  <c r="BE202" i="1"/>
  <c r="BE199" i="1"/>
  <c r="BE200" i="1"/>
  <c r="BE203" i="1"/>
  <c r="BE201" i="1"/>
  <c r="BE198" i="1"/>
  <c r="BE195" i="1"/>
  <c r="BE192" i="1"/>
  <c r="BE208" i="1"/>
  <c r="BE194" i="1"/>
  <c r="BE185" i="1"/>
  <c r="BE179" i="1"/>
  <c r="BE205" i="1"/>
  <c r="BE186" i="1"/>
  <c r="BE180" i="1"/>
  <c r="BE193" i="1"/>
  <c r="BE190" i="1"/>
  <c r="BE184" i="1"/>
  <c r="BE182" i="1"/>
  <c r="BE189" i="1"/>
  <c r="BE174" i="1"/>
  <c r="BE178" i="1"/>
  <c r="BE181" i="1"/>
  <c r="BE169" i="1"/>
  <c r="BE175" i="1"/>
  <c r="BE183" i="1"/>
  <c r="BE188" i="1"/>
  <c r="BE170" i="1"/>
  <c r="BE166" i="1"/>
  <c r="BE160" i="1"/>
  <c r="BE172" i="1"/>
  <c r="BE161" i="1"/>
  <c r="BE191" i="1"/>
  <c r="BE187" i="1"/>
  <c r="BE163" i="1"/>
  <c r="BE159" i="1"/>
  <c r="BE151" i="1"/>
  <c r="BE168" i="1"/>
  <c r="BE156" i="1"/>
  <c r="BE152" i="1"/>
  <c r="BE146" i="1"/>
  <c r="BE173" i="1"/>
  <c r="BE171" i="1"/>
  <c r="BE177" i="1"/>
  <c r="BE197" i="1"/>
  <c r="BE165" i="1"/>
  <c r="BE157" i="1"/>
  <c r="BE196" i="1"/>
  <c r="BE153" i="1"/>
  <c r="BE143" i="1"/>
  <c r="BE137" i="1"/>
  <c r="BE164" i="1"/>
  <c r="BE154" i="1"/>
  <c r="BE144" i="1"/>
  <c r="BE138" i="1"/>
  <c r="BE149" i="1"/>
  <c r="BE148" i="1"/>
  <c r="BE155" i="1"/>
  <c r="BE133" i="1"/>
  <c r="BE127" i="1"/>
  <c r="BE141" i="1"/>
  <c r="BE134" i="1"/>
  <c r="BE128" i="1"/>
  <c r="BE132" i="1"/>
  <c r="BE142" i="1"/>
  <c r="BE130" i="1"/>
  <c r="BE124" i="1"/>
  <c r="BE118" i="1"/>
  <c r="BE112" i="1"/>
  <c r="BE106" i="1"/>
  <c r="BE100" i="1"/>
  <c r="BE162" i="1"/>
  <c r="BE150" i="1"/>
  <c r="BE140" i="1"/>
  <c r="BE136" i="1"/>
  <c r="BE135" i="1"/>
  <c r="BE126" i="1"/>
  <c r="BE139" i="1"/>
  <c r="BE147" i="1"/>
  <c r="BE125" i="1"/>
  <c r="BE158" i="1"/>
  <c r="BE107" i="1"/>
  <c r="BE94" i="1"/>
  <c r="BE88" i="1"/>
  <c r="BE82" i="1"/>
  <c r="BE76" i="1"/>
  <c r="BE70" i="1"/>
  <c r="BE64" i="1"/>
  <c r="BE58" i="1"/>
  <c r="BE52" i="1"/>
  <c r="BE46" i="1"/>
  <c r="BE121" i="1"/>
  <c r="BE101" i="1"/>
  <c r="BE129" i="1"/>
  <c r="BE117" i="1"/>
  <c r="BE120" i="1"/>
  <c r="BE111" i="1"/>
  <c r="BE96" i="1"/>
  <c r="BE108" i="1"/>
  <c r="BE176" i="1"/>
  <c r="BE167" i="1"/>
  <c r="BE122" i="1"/>
  <c r="BE113" i="1"/>
  <c r="BE115" i="1"/>
  <c r="BE109" i="1"/>
  <c r="BE87" i="1"/>
  <c r="BE59" i="1"/>
  <c r="BE48" i="1"/>
  <c r="BE53" i="1"/>
  <c r="BE114" i="1"/>
  <c r="BE97" i="1"/>
  <c r="BE92" i="1"/>
  <c r="BE81" i="1"/>
  <c r="BE86" i="1"/>
  <c r="BE75" i="1"/>
  <c r="BE119" i="1"/>
  <c r="BE104" i="1"/>
  <c r="BE91" i="1"/>
  <c r="BE80" i="1"/>
  <c r="BE99" i="1"/>
  <c r="BE116" i="1"/>
  <c r="BE110" i="1"/>
  <c r="BE103" i="1"/>
  <c r="BE93" i="1"/>
  <c r="BE123" i="1"/>
  <c r="BE85" i="1"/>
  <c r="BE57" i="1"/>
  <c r="BE56" i="1"/>
  <c r="BE55" i="1"/>
  <c r="BE54" i="1"/>
  <c r="BE38" i="1"/>
  <c r="BE21" i="1"/>
  <c r="BE90" i="1"/>
  <c r="BE67" i="1"/>
  <c r="BE102" i="1"/>
  <c r="BE73" i="1"/>
  <c r="BE65" i="1"/>
  <c r="BE95" i="1"/>
  <c r="BE78" i="1"/>
  <c r="BE69" i="1"/>
  <c r="BE43" i="1"/>
  <c r="BE42" i="1"/>
  <c r="BE83" i="1"/>
  <c r="BE145" i="1"/>
  <c r="BE98" i="1"/>
  <c r="BE131" i="1"/>
  <c r="BE84" i="1"/>
  <c r="BE63" i="1"/>
  <c r="BE62" i="1"/>
  <c r="BE61" i="1"/>
  <c r="BE60" i="1"/>
  <c r="BE35" i="1"/>
  <c r="BE74" i="1"/>
  <c r="BE72" i="1"/>
  <c r="BE79" i="1"/>
  <c r="BE71" i="1"/>
  <c r="BE105" i="1"/>
  <c r="BE39" i="1"/>
  <c r="BE18" i="1"/>
  <c r="BE89" i="1"/>
  <c r="BE66" i="1"/>
  <c r="BE45" i="1"/>
  <c r="BE40" i="1"/>
  <c r="BE36" i="1"/>
  <c r="BE29" i="1"/>
  <c r="BE28" i="1"/>
  <c r="BE34" i="1"/>
  <c r="BE27" i="1"/>
  <c r="BE32" i="1"/>
  <c r="BE50" i="1"/>
  <c r="BE30" i="1"/>
  <c r="BE22" i="1"/>
  <c r="BE10" i="1"/>
  <c r="BE47" i="1"/>
  <c r="BE68" i="1"/>
  <c r="BE44" i="1"/>
  <c r="BE41" i="1"/>
  <c r="BE31" i="1"/>
  <c r="BE51" i="1"/>
  <c r="BE33" i="1"/>
  <c r="BE20" i="1"/>
  <c r="BE25" i="1"/>
  <c r="BE26" i="1"/>
  <c r="BE19" i="1"/>
  <c r="BE77" i="1"/>
  <c r="BE16" i="1"/>
  <c r="BE9" i="1"/>
  <c r="BE12" i="1"/>
  <c r="BE24" i="1"/>
  <c r="BE15" i="1"/>
  <c r="BE13" i="1"/>
  <c r="BE8" i="1"/>
  <c r="BE17" i="1"/>
  <c r="BE11" i="1"/>
  <c r="BE49" i="1"/>
  <c r="BE37" i="1"/>
  <c r="BE14" i="1"/>
  <c r="BE23" i="1"/>
  <c r="AE7" i="1"/>
  <c r="BE7" i="1"/>
  <c r="AF4" i="1"/>
  <c r="BF4" i="1"/>
  <c r="BE6" i="1" l="1"/>
  <c r="BE5" i="1" s="1"/>
  <c r="AE6" i="1"/>
  <c r="AE5" i="1" s="1"/>
  <c r="AF210" i="1"/>
  <c r="AF206" i="1"/>
  <c r="AF214" i="1"/>
  <c r="AF209" i="1"/>
  <c r="AF208" i="1"/>
  <c r="AF211" i="1"/>
  <c r="AF200" i="1"/>
  <c r="AF194" i="1"/>
  <c r="AF203" i="1"/>
  <c r="AF201" i="1"/>
  <c r="AF195" i="1"/>
  <c r="AF213" i="1"/>
  <c r="AF212" i="1"/>
  <c r="AF207" i="1"/>
  <c r="AF204" i="1"/>
  <c r="AF198" i="1"/>
  <c r="AF187" i="1"/>
  <c r="AF181" i="1"/>
  <c r="AF192" i="1"/>
  <c r="AF197" i="1"/>
  <c r="AF175" i="1"/>
  <c r="AF205" i="1"/>
  <c r="AF199" i="1"/>
  <c r="AF191" i="1"/>
  <c r="AF176" i="1"/>
  <c r="AF196" i="1"/>
  <c r="AF190" i="1"/>
  <c r="AF177" i="1"/>
  <c r="AF174" i="1"/>
  <c r="AF193" i="1"/>
  <c r="AF180" i="1"/>
  <c r="AF172" i="1"/>
  <c r="AF170" i="1"/>
  <c r="AF189" i="1"/>
  <c r="AF178" i="1"/>
  <c r="AF185" i="1"/>
  <c r="AF179" i="1"/>
  <c r="AF173" i="1"/>
  <c r="AF169" i="1"/>
  <c r="AF202" i="1"/>
  <c r="AF182" i="1"/>
  <c r="AF184" i="1"/>
  <c r="AF168" i="1"/>
  <c r="AF167" i="1"/>
  <c r="AF162" i="1"/>
  <c r="AF188" i="1"/>
  <c r="AF183" i="1"/>
  <c r="AF166" i="1"/>
  <c r="AF165" i="1"/>
  <c r="AF163" i="1"/>
  <c r="AF159" i="1"/>
  <c r="AF153" i="1"/>
  <c r="AF147" i="1"/>
  <c r="AF158" i="1"/>
  <c r="AF161" i="1"/>
  <c r="AF154" i="1"/>
  <c r="AF152" i="1"/>
  <c r="AF151" i="1"/>
  <c r="AF155" i="1"/>
  <c r="AF145" i="1"/>
  <c r="AF139" i="1"/>
  <c r="AF164" i="1"/>
  <c r="AF160" i="1"/>
  <c r="AF156" i="1"/>
  <c r="AF146" i="1"/>
  <c r="AF148" i="1"/>
  <c r="AF144" i="1"/>
  <c r="AF138" i="1"/>
  <c r="AF137" i="1"/>
  <c r="AF135" i="1"/>
  <c r="AF157" i="1"/>
  <c r="AF143" i="1"/>
  <c r="AF150" i="1"/>
  <c r="AF134" i="1"/>
  <c r="AF171" i="1"/>
  <c r="AF132" i="1"/>
  <c r="AF120" i="1"/>
  <c r="AF128" i="1"/>
  <c r="AF129" i="1"/>
  <c r="AF121" i="1"/>
  <c r="AF186" i="1"/>
  <c r="AF115" i="1"/>
  <c r="AF104" i="1"/>
  <c r="AF142" i="1"/>
  <c r="AF126" i="1"/>
  <c r="AF124" i="1"/>
  <c r="AF109" i="1"/>
  <c r="AF98" i="1"/>
  <c r="AF96" i="1"/>
  <c r="AF123" i="1"/>
  <c r="AF114" i="1"/>
  <c r="AF103" i="1"/>
  <c r="AF108" i="1"/>
  <c r="AF130" i="1"/>
  <c r="AF122" i="1"/>
  <c r="AF102" i="1"/>
  <c r="AF149" i="1"/>
  <c r="AF116" i="1"/>
  <c r="AF105" i="1"/>
  <c r="AF141" i="1"/>
  <c r="AF127" i="1"/>
  <c r="AF110" i="1"/>
  <c r="AF95" i="1"/>
  <c r="AF78" i="1"/>
  <c r="AF67" i="1"/>
  <c r="AF56" i="1"/>
  <c r="AF45" i="1"/>
  <c r="AF40" i="1"/>
  <c r="AF34" i="1"/>
  <c r="AF28" i="1"/>
  <c r="AF22" i="1"/>
  <c r="AF16" i="1"/>
  <c r="AF10" i="1"/>
  <c r="AF89" i="1"/>
  <c r="AF72" i="1"/>
  <c r="AF61" i="1"/>
  <c r="AF131" i="1"/>
  <c r="AF125" i="1"/>
  <c r="AF94" i="1"/>
  <c r="AF83" i="1"/>
  <c r="AF66" i="1"/>
  <c r="AF99" i="1"/>
  <c r="AF88" i="1"/>
  <c r="AF77" i="1"/>
  <c r="AF133" i="1"/>
  <c r="AF106" i="1"/>
  <c r="AF90" i="1"/>
  <c r="AF79" i="1"/>
  <c r="AF84" i="1"/>
  <c r="AF73" i="1"/>
  <c r="AF113" i="1"/>
  <c r="AF107" i="1"/>
  <c r="AF93" i="1"/>
  <c r="AF65" i="1"/>
  <c r="AF64" i="1"/>
  <c r="AF63" i="1"/>
  <c r="AF62" i="1"/>
  <c r="AF29" i="1"/>
  <c r="AF18" i="1"/>
  <c r="AF101" i="1"/>
  <c r="AF76" i="1"/>
  <c r="AF117" i="1"/>
  <c r="AF111" i="1"/>
  <c r="AF81" i="1"/>
  <c r="AF136" i="1"/>
  <c r="AF86" i="1"/>
  <c r="AF50" i="1"/>
  <c r="AF100" i="1"/>
  <c r="AF91" i="1"/>
  <c r="AF80" i="1"/>
  <c r="AF85" i="1"/>
  <c r="AF71" i="1"/>
  <c r="AF69" i="1"/>
  <c r="AF112" i="1"/>
  <c r="AF82" i="1"/>
  <c r="AF75" i="1"/>
  <c r="AF49" i="1"/>
  <c r="AF47" i="1"/>
  <c r="AF43" i="1"/>
  <c r="AF42" i="1"/>
  <c r="AF41" i="1"/>
  <c r="AF37" i="1"/>
  <c r="AF70" i="1"/>
  <c r="AF140" i="1"/>
  <c r="AF118" i="1"/>
  <c r="AF87" i="1"/>
  <c r="AF74" i="1"/>
  <c r="AF52" i="1"/>
  <c r="AF51" i="1"/>
  <c r="AF48" i="1"/>
  <c r="AF68" i="1"/>
  <c r="AF60" i="1"/>
  <c r="AF53" i="1"/>
  <c r="AF46" i="1"/>
  <c r="AF44" i="1"/>
  <c r="AF36" i="1"/>
  <c r="AF35" i="1"/>
  <c r="AF20" i="1"/>
  <c r="AF92" i="1"/>
  <c r="AF97" i="1"/>
  <c r="AF57" i="1"/>
  <c r="AF59" i="1"/>
  <c r="AF39" i="1"/>
  <c r="AF119" i="1"/>
  <c r="AF33" i="1"/>
  <c r="AF19" i="1"/>
  <c r="AF12" i="1"/>
  <c r="AF31" i="1"/>
  <c r="AF30" i="1"/>
  <c r="AF54" i="1"/>
  <c r="AF14" i="1"/>
  <c r="AF8" i="1"/>
  <c r="AF21" i="1"/>
  <c r="AF23" i="1"/>
  <c r="AF58" i="1"/>
  <c r="AF13" i="1"/>
  <c r="AF27" i="1"/>
  <c r="AF55" i="1"/>
  <c r="AF25" i="1"/>
  <c r="AF17" i="1"/>
  <c r="AF9" i="1"/>
  <c r="AF26" i="1"/>
  <c r="AF38" i="1"/>
  <c r="AF11" i="1"/>
  <c r="AF24" i="1"/>
  <c r="AF15" i="1"/>
  <c r="AF32" i="1"/>
  <c r="BF209" i="1"/>
  <c r="BF205" i="1"/>
  <c r="BF206" i="1"/>
  <c r="BF211" i="1"/>
  <c r="BF204" i="1"/>
  <c r="BF210" i="1"/>
  <c r="BF208" i="1"/>
  <c r="BF202" i="1"/>
  <c r="BF199" i="1"/>
  <c r="BF193" i="1"/>
  <c r="BF200" i="1"/>
  <c r="BF194" i="1"/>
  <c r="BF207" i="1"/>
  <c r="BF195" i="1"/>
  <c r="BF186" i="1"/>
  <c r="BF180" i="1"/>
  <c r="BF198" i="1"/>
  <c r="BF196" i="1"/>
  <c r="BF191" i="1"/>
  <c r="BF197" i="1"/>
  <c r="BF189" i="1"/>
  <c r="BF174" i="1"/>
  <c r="BF214" i="1"/>
  <c r="BF201" i="1"/>
  <c r="BF188" i="1"/>
  <c r="BF184" i="1"/>
  <c r="BF175" i="1"/>
  <c r="BF187" i="1"/>
  <c r="BF183" i="1"/>
  <c r="BF176" i="1"/>
  <c r="BF190" i="1"/>
  <c r="BF173" i="1"/>
  <c r="BF169" i="1"/>
  <c r="BF170" i="1"/>
  <c r="BF212" i="1"/>
  <c r="BF179" i="1"/>
  <c r="BF168" i="1"/>
  <c r="BF203" i="1"/>
  <c r="BF185" i="1"/>
  <c r="BF178" i="1"/>
  <c r="BF166" i="1"/>
  <c r="BF213" i="1"/>
  <c r="BF172" i="1"/>
  <c r="BF161" i="1"/>
  <c r="BF192" i="1"/>
  <c r="BF182" i="1"/>
  <c r="BF177" i="1"/>
  <c r="BF165" i="1"/>
  <c r="BF156" i="1"/>
  <c r="BF152" i="1"/>
  <c r="BF146" i="1"/>
  <c r="BF171" i="1"/>
  <c r="BF153" i="1"/>
  <c r="BF157" i="1"/>
  <c r="BF163" i="1"/>
  <c r="BF159" i="1"/>
  <c r="BF151" i="1"/>
  <c r="BF164" i="1"/>
  <c r="BF154" i="1"/>
  <c r="BF144" i="1"/>
  <c r="BF138" i="1"/>
  <c r="BF181" i="1"/>
  <c r="BF155" i="1"/>
  <c r="BF147" i="1"/>
  <c r="BF145" i="1"/>
  <c r="BF143" i="1"/>
  <c r="BF141" i="1"/>
  <c r="BF134" i="1"/>
  <c r="BF140" i="1"/>
  <c r="BF142" i="1"/>
  <c r="BF133" i="1"/>
  <c r="BF162" i="1"/>
  <c r="BF150" i="1"/>
  <c r="BF136" i="1"/>
  <c r="BF135" i="1"/>
  <c r="BF126" i="1"/>
  <c r="BF139" i="1"/>
  <c r="BF119" i="1"/>
  <c r="BF125" i="1"/>
  <c r="BF128" i="1"/>
  <c r="BF127" i="1"/>
  <c r="BF120" i="1"/>
  <c r="BF121" i="1"/>
  <c r="BF101" i="1"/>
  <c r="BF130" i="1"/>
  <c r="BF129" i="1"/>
  <c r="BF118" i="1"/>
  <c r="BF112" i="1"/>
  <c r="BF137" i="1"/>
  <c r="BF117" i="1"/>
  <c r="BF106" i="1"/>
  <c r="BF148" i="1"/>
  <c r="BF111" i="1"/>
  <c r="BF100" i="1"/>
  <c r="BF149" i="1"/>
  <c r="BF131" i="1"/>
  <c r="BF116" i="1"/>
  <c r="BF105" i="1"/>
  <c r="BF167" i="1"/>
  <c r="BF132" i="1"/>
  <c r="BF124" i="1"/>
  <c r="BF122" i="1"/>
  <c r="BF113" i="1"/>
  <c r="BF102" i="1"/>
  <c r="BF158" i="1"/>
  <c r="BF107" i="1"/>
  <c r="BF114" i="1"/>
  <c r="BF108" i="1"/>
  <c r="BF97" i="1"/>
  <c r="BF92" i="1"/>
  <c r="BF81" i="1"/>
  <c r="BF70" i="1"/>
  <c r="BF53" i="1"/>
  <c r="BF39" i="1"/>
  <c r="BF33" i="1"/>
  <c r="BF27" i="1"/>
  <c r="BF21" i="1"/>
  <c r="BF15" i="1"/>
  <c r="BF9" i="1"/>
  <c r="BF75" i="1"/>
  <c r="BF64" i="1"/>
  <c r="BF86" i="1"/>
  <c r="BF104" i="1"/>
  <c r="BF91" i="1"/>
  <c r="BF80" i="1"/>
  <c r="BF69" i="1"/>
  <c r="BF123" i="1"/>
  <c r="BF85" i="1"/>
  <c r="BF74" i="1"/>
  <c r="BF110" i="1"/>
  <c r="BF103" i="1"/>
  <c r="BF93" i="1"/>
  <c r="BF82" i="1"/>
  <c r="BF115" i="1"/>
  <c r="BF109" i="1"/>
  <c r="BF87" i="1"/>
  <c r="BF76" i="1"/>
  <c r="BF90" i="1"/>
  <c r="BF67" i="1"/>
  <c r="BF63" i="1"/>
  <c r="BF62" i="1"/>
  <c r="BF61" i="1"/>
  <c r="BF60" i="1"/>
  <c r="BF59" i="1"/>
  <c r="BF45" i="1"/>
  <c r="BF32" i="1"/>
  <c r="BF73" i="1"/>
  <c r="BF65" i="1"/>
  <c r="BF95" i="1"/>
  <c r="BF78" i="1"/>
  <c r="BF96" i="1"/>
  <c r="BF83" i="1"/>
  <c r="BF48" i="1"/>
  <c r="BF94" i="1"/>
  <c r="BF77" i="1"/>
  <c r="BF99" i="1"/>
  <c r="BF88" i="1"/>
  <c r="BF84" i="1"/>
  <c r="BF72" i="1"/>
  <c r="BF41" i="1"/>
  <c r="BF40" i="1"/>
  <c r="BF98" i="1"/>
  <c r="BF79" i="1"/>
  <c r="BF66" i="1"/>
  <c r="BF160" i="1"/>
  <c r="BF38" i="1"/>
  <c r="BF37" i="1"/>
  <c r="BF36" i="1"/>
  <c r="BF23" i="1"/>
  <c r="BF13" i="1"/>
  <c r="BF58" i="1"/>
  <c r="BF71" i="1"/>
  <c r="BF56" i="1"/>
  <c r="BF54" i="1"/>
  <c r="BF55" i="1"/>
  <c r="BF89" i="1"/>
  <c r="BF34" i="1"/>
  <c r="BF46" i="1"/>
  <c r="BF50" i="1"/>
  <c r="BF30" i="1"/>
  <c r="BF47" i="1"/>
  <c r="BF42" i="1"/>
  <c r="BF20" i="1"/>
  <c r="BF19" i="1"/>
  <c r="BF57" i="1"/>
  <c r="BF51" i="1"/>
  <c r="BF43" i="1"/>
  <c r="BF44" i="1"/>
  <c r="BF25" i="1"/>
  <c r="BF28" i="1"/>
  <c r="BF26" i="1"/>
  <c r="BF18" i="1"/>
  <c r="BF11" i="1"/>
  <c r="BF52" i="1"/>
  <c r="BF16" i="1"/>
  <c r="BF35" i="1"/>
  <c r="BF10" i="1"/>
  <c r="BF24" i="1"/>
  <c r="BF8" i="1"/>
  <c r="BF17" i="1"/>
  <c r="BF49" i="1"/>
  <c r="BF14" i="1"/>
  <c r="BF12" i="1"/>
  <c r="BF22" i="1"/>
  <c r="BF68" i="1"/>
  <c r="BF31" i="1"/>
  <c r="BF29" i="1"/>
  <c r="AF7" i="1"/>
  <c r="BF7" i="1"/>
  <c r="AG4" i="1"/>
  <c r="BG4" i="1"/>
  <c r="BF6" i="1" l="1"/>
  <c r="BF5" i="1" s="1"/>
  <c r="AF6" i="1"/>
  <c r="AF5" i="1" s="1"/>
  <c r="BG204" i="1"/>
  <c r="BG210" i="1"/>
  <c r="BG211" i="1"/>
  <c r="BG201" i="1"/>
  <c r="BG212" i="1"/>
  <c r="BG200" i="1"/>
  <c r="BG207" i="1"/>
  <c r="BG202" i="1"/>
  <c r="BG199" i="1"/>
  <c r="BG193" i="1"/>
  <c r="BG213" i="1"/>
  <c r="BG208" i="1"/>
  <c r="BG195" i="1"/>
  <c r="BG205" i="1"/>
  <c r="BG186" i="1"/>
  <c r="BG180" i="1"/>
  <c r="BG198" i="1"/>
  <c r="BG196" i="1"/>
  <c r="BG191" i="1"/>
  <c r="BG187" i="1"/>
  <c r="BG181" i="1"/>
  <c r="BG203" i="1"/>
  <c r="BG185" i="1"/>
  <c r="BG214" i="1"/>
  <c r="BG188" i="1"/>
  <c r="BG184" i="1"/>
  <c r="BG175" i="1"/>
  <c r="BG179" i="1"/>
  <c r="BG178" i="1"/>
  <c r="BG197" i="1"/>
  <c r="BG182" i="1"/>
  <c r="BG192" i="1"/>
  <c r="BG177" i="1"/>
  <c r="BG183" i="1"/>
  <c r="BG209" i="1"/>
  <c r="BG194" i="1"/>
  <c r="BG174" i="1"/>
  <c r="BG170" i="1"/>
  <c r="BG172" i="1"/>
  <c r="BG161" i="1"/>
  <c r="BG169" i="1"/>
  <c r="BG167" i="1"/>
  <c r="BG162" i="1"/>
  <c r="BG173" i="1"/>
  <c r="BG168" i="1"/>
  <c r="BG190" i="1"/>
  <c r="BG152" i="1"/>
  <c r="BG206" i="1"/>
  <c r="BG171" i="1"/>
  <c r="BG153" i="1"/>
  <c r="BG147" i="1"/>
  <c r="BG166" i="1"/>
  <c r="BG165" i="1"/>
  <c r="BG163" i="1"/>
  <c r="BG159" i="1"/>
  <c r="BG189" i="1"/>
  <c r="BG156" i="1"/>
  <c r="BG164" i="1"/>
  <c r="BG154" i="1"/>
  <c r="BG144" i="1"/>
  <c r="BG138" i="1"/>
  <c r="BG155" i="1"/>
  <c r="BG145" i="1"/>
  <c r="BG139" i="1"/>
  <c r="BG158" i="1"/>
  <c r="BG150" i="1"/>
  <c r="BG146" i="1"/>
  <c r="BG143" i="1"/>
  <c r="BG157" i="1"/>
  <c r="BG134" i="1"/>
  <c r="BG128" i="1"/>
  <c r="BG140" i="1"/>
  <c r="BG176" i="1"/>
  <c r="BG160" i="1"/>
  <c r="BG137" i="1"/>
  <c r="BG135" i="1"/>
  <c r="BG129" i="1"/>
  <c r="BG133" i="1"/>
  <c r="BG141" i="1"/>
  <c r="BG119" i="1"/>
  <c r="BG113" i="1"/>
  <c r="BG107" i="1"/>
  <c r="BG101" i="1"/>
  <c r="BG125" i="1"/>
  <c r="BG142" i="1"/>
  <c r="BG127" i="1"/>
  <c r="BG132" i="1"/>
  <c r="BG130" i="1"/>
  <c r="BG124" i="1"/>
  <c r="BG118" i="1"/>
  <c r="BG112" i="1"/>
  <c r="BG95" i="1"/>
  <c r="BG89" i="1"/>
  <c r="BG83" i="1"/>
  <c r="BG77" i="1"/>
  <c r="BG71" i="1"/>
  <c r="BG65" i="1"/>
  <c r="BG59" i="1"/>
  <c r="BG53" i="1"/>
  <c r="BG47" i="1"/>
  <c r="BG126" i="1"/>
  <c r="BG117" i="1"/>
  <c r="BG106" i="1"/>
  <c r="BG148" i="1"/>
  <c r="BG111" i="1"/>
  <c r="BG100" i="1"/>
  <c r="BG149" i="1"/>
  <c r="BG131" i="1"/>
  <c r="BG120" i="1"/>
  <c r="BG116" i="1"/>
  <c r="BG105" i="1"/>
  <c r="BG136" i="1"/>
  <c r="BG110" i="1"/>
  <c r="BG99" i="1"/>
  <c r="BG121" i="1"/>
  <c r="BG86" i="1"/>
  <c r="BG75" i="1"/>
  <c r="BG64" i="1"/>
  <c r="BG69" i="1"/>
  <c r="BG58" i="1"/>
  <c r="BG104" i="1"/>
  <c r="BG91" i="1"/>
  <c r="BG80" i="1"/>
  <c r="BG151" i="1"/>
  <c r="BG123" i="1"/>
  <c r="BG85" i="1"/>
  <c r="BG74" i="1"/>
  <c r="BG90" i="1"/>
  <c r="BG79" i="1"/>
  <c r="BG115" i="1"/>
  <c r="BG109" i="1"/>
  <c r="BG87" i="1"/>
  <c r="BG76" i="1"/>
  <c r="BG114" i="1"/>
  <c r="BG108" i="1"/>
  <c r="BG97" i="1"/>
  <c r="BG92" i="1"/>
  <c r="BG81" i="1"/>
  <c r="BG70" i="1"/>
  <c r="BG73" i="1"/>
  <c r="BG50" i="1"/>
  <c r="BG37" i="1"/>
  <c r="BG26" i="1"/>
  <c r="BG122" i="1"/>
  <c r="BG102" i="1"/>
  <c r="BG78" i="1"/>
  <c r="BG96" i="1"/>
  <c r="BG41" i="1"/>
  <c r="BG88" i="1"/>
  <c r="BG84" i="1"/>
  <c r="BG57" i="1"/>
  <c r="BG56" i="1"/>
  <c r="BG72" i="1"/>
  <c r="BG63" i="1"/>
  <c r="BG62" i="1"/>
  <c r="BG98" i="1"/>
  <c r="BG42" i="1"/>
  <c r="BG94" i="1"/>
  <c r="BG67" i="1"/>
  <c r="BG93" i="1"/>
  <c r="BG82" i="1"/>
  <c r="BG35" i="1"/>
  <c r="BG34" i="1"/>
  <c r="BG28" i="1"/>
  <c r="BG61" i="1"/>
  <c r="BG54" i="1"/>
  <c r="BG68" i="1"/>
  <c r="BG38" i="1"/>
  <c r="BG36" i="1"/>
  <c r="BG46" i="1"/>
  <c r="BG27" i="1"/>
  <c r="BG103" i="1"/>
  <c r="BG60" i="1"/>
  <c r="BG32" i="1"/>
  <c r="BG30" i="1"/>
  <c r="BG66" i="1"/>
  <c r="BG18" i="1"/>
  <c r="BG17" i="1"/>
  <c r="BG15" i="1"/>
  <c r="BG9" i="1"/>
  <c r="BG55" i="1"/>
  <c r="BG43" i="1"/>
  <c r="BG51" i="1"/>
  <c r="BG40" i="1"/>
  <c r="BG33" i="1"/>
  <c r="BG39" i="1"/>
  <c r="BG48" i="1"/>
  <c r="BG44" i="1"/>
  <c r="BG8" i="1"/>
  <c r="BG52" i="1"/>
  <c r="BG16" i="1"/>
  <c r="BG31" i="1"/>
  <c r="BG21" i="1"/>
  <c r="BG25" i="1"/>
  <c r="BG49" i="1"/>
  <c r="BG14" i="1"/>
  <c r="BG12" i="1"/>
  <c r="BG20" i="1"/>
  <c r="BG19" i="1"/>
  <c r="BG11" i="1"/>
  <c r="BG10" i="1"/>
  <c r="BG29" i="1"/>
  <c r="BG45" i="1"/>
  <c r="BG23" i="1"/>
  <c r="BG22" i="1"/>
  <c r="BG24" i="1"/>
  <c r="BG13" i="1"/>
  <c r="AG7" i="1"/>
  <c r="AG210" i="1"/>
  <c r="AG205" i="1"/>
  <c r="AG211" i="1"/>
  <c r="AG212" i="1"/>
  <c r="AG214" i="1"/>
  <c r="AG209" i="1"/>
  <c r="AG213" i="1"/>
  <c r="AG206" i="1"/>
  <c r="AG202" i="1"/>
  <c r="AG203" i="1"/>
  <c r="AG208" i="1"/>
  <c r="AG201" i="1"/>
  <c r="AG200" i="1"/>
  <c r="AG204" i="1"/>
  <c r="AG197" i="1"/>
  <c r="AG198" i="1"/>
  <c r="AG187" i="1"/>
  <c r="AG181" i="1"/>
  <c r="AG188" i="1"/>
  <c r="AG182" i="1"/>
  <c r="AG186" i="1"/>
  <c r="AG199" i="1"/>
  <c r="AG191" i="1"/>
  <c r="AG176" i="1"/>
  <c r="AG207" i="1"/>
  <c r="AG194" i="1"/>
  <c r="AG183" i="1"/>
  <c r="AG180" i="1"/>
  <c r="AG196" i="1"/>
  <c r="AG190" i="1"/>
  <c r="AG189" i="1"/>
  <c r="AG178" i="1"/>
  <c r="AG192" i="1"/>
  <c r="AG184" i="1"/>
  <c r="AG177" i="1"/>
  <c r="AG195" i="1"/>
  <c r="AG193" i="1"/>
  <c r="AG162" i="1"/>
  <c r="AG185" i="1"/>
  <c r="AG179" i="1"/>
  <c r="AG174" i="1"/>
  <c r="AG163" i="1"/>
  <c r="AG172" i="1"/>
  <c r="AG169" i="1"/>
  <c r="AG173" i="1"/>
  <c r="AG165" i="1"/>
  <c r="AG159" i="1"/>
  <c r="AG153" i="1"/>
  <c r="AG170" i="1"/>
  <c r="AG158" i="1"/>
  <c r="AG161" i="1"/>
  <c r="AG154" i="1"/>
  <c r="AG148" i="1"/>
  <c r="AG171" i="1"/>
  <c r="AG157" i="1"/>
  <c r="AG168" i="1"/>
  <c r="AG167" i="1"/>
  <c r="AG155" i="1"/>
  <c r="AG145" i="1"/>
  <c r="AG139" i="1"/>
  <c r="AG164" i="1"/>
  <c r="AG160" i="1"/>
  <c r="AG156" i="1"/>
  <c r="AG146" i="1"/>
  <c r="AG140" i="1"/>
  <c r="AG175" i="1"/>
  <c r="AG144" i="1"/>
  <c r="AG151" i="1"/>
  <c r="AG137" i="1"/>
  <c r="AG135" i="1"/>
  <c r="AG129" i="1"/>
  <c r="AG152" i="1"/>
  <c r="AG143" i="1"/>
  <c r="AG147" i="1"/>
  <c r="AG130" i="1"/>
  <c r="AG150" i="1"/>
  <c r="AG134" i="1"/>
  <c r="AG128" i="1"/>
  <c r="AG132" i="1"/>
  <c r="AG120" i="1"/>
  <c r="AG114" i="1"/>
  <c r="AG108" i="1"/>
  <c r="AG102" i="1"/>
  <c r="AG121" i="1"/>
  <c r="AG136" i="1"/>
  <c r="AG125" i="1"/>
  <c r="AG142" i="1"/>
  <c r="AG126" i="1"/>
  <c r="AG124" i="1"/>
  <c r="AG109" i="1"/>
  <c r="AG98" i="1"/>
  <c r="AG96" i="1"/>
  <c r="AG90" i="1"/>
  <c r="AG84" i="1"/>
  <c r="AG78" i="1"/>
  <c r="AG72" i="1"/>
  <c r="AG66" i="1"/>
  <c r="AG60" i="1"/>
  <c r="AG54" i="1"/>
  <c r="AG48" i="1"/>
  <c r="AG123" i="1"/>
  <c r="AG103" i="1"/>
  <c r="AG138" i="1"/>
  <c r="AG122" i="1"/>
  <c r="AG133" i="1"/>
  <c r="AG113" i="1"/>
  <c r="AG141" i="1"/>
  <c r="AG127" i="1"/>
  <c r="AG110" i="1"/>
  <c r="AG115" i="1"/>
  <c r="AG104" i="1"/>
  <c r="AG89" i="1"/>
  <c r="AG61" i="1"/>
  <c r="AG50" i="1"/>
  <c r="AG55" i="1"/>
  <c r="AG149" i="1"/>
  <c r="AG131" i="1"/>
  <c r="AG94" i="1"/>
  <c r="AG83" i="1"/>
  <c r="AG99" i="1"/>
  <c r="AG88" i="1"/>
  <c r="AG77" i="1"/>
  <c r="AG107" i="1"/>
  <c r="AG93" i="1"/>
  <c r="AG82" i="1"/>
  <c r="AG71" i="1"/>
  <c r="AG73" i="1"/>
  <c r="AG95" i="1"/>
  <c r="AG101" i="1"/>
  <c r="AG76" i="1"/>
  <c r="AG47" i="1"/>
  <c r="AG40" i="1"/>
  <c r="AG23" i="1"/>
  <c r="AG117" i="1"/>
  <c r="AG111" i="1"/>
  <c r="AG81" i="1"/>
  <c r="AG86" i="1"/>
  <c r="AG100" i="1"/>
  <c r="AG91" i="1"/>
  <c r="AG68" i="1"/>
  <c r="AG119" i="1"/>
  <c r="AG85" i="1"/>
  <c r="AG106" i="1"/>
  <c r="AG112" i="1"/>
  <c r="AG75" i="1"/>
  <c r="AG67" i="1"/>
  <c r="AG70" i="1"/>
  <c r="AG51" i="1"/>
  <c r="AG30" i="1"/>
  <c r="AG118" i="1"/>
  <c r="AG87" i="1"/>
  <c r="AG166" i="1"/>
  <c r="AG80" i="1"/>
  <c r="AG79" i="1"/>
  <c r="AG97" i="1"/>
  <c r="AG92" i="1"/>
  <c r="AG49" i="1"/>
  <c r="AG65" i="1"/>
  <c r="AG53" i="1"/>
  <c r="AG46" i="1"/>
  <c r="AG45" i="1"/>
  <c r="AG34" i="1"/>
  <c r="AG33" i="1"/>
  <c r="AG25" i="1"/>
  <c r="AG105" i="1"/>
  <c r="AG116" i="1"/>
  <c r="AG57" i="1"/>
  <c r="AG56" i="1"/>
  <c r="AG69" i="1"/>
  <c r="AG63" i="1"/>
  <c r="AG58" i="1"/>
  <c r="AG74" i="1"/>
  <c r="AG59" i="1"/>
  <c r="AG39" i="1"/>
  <c r="AG62" i="1"/>
  <c r="AG52" i="1"/>
  <c r="AG37" i="1"/>
  <c r="AG35" i="1"/>
  <c r="AG41" i="1"/>
  <c r="AG31" i="1"/>
  <c r="AG17" i="1"/>
  <c r="AG64" i="1"/>
  <c r="AG32" i="1"/>
  <c r="AG43" i="1"/>
  <c r="AG29" i="1"/>
  <c r="AG28" i="1"/>
  <c r="AG44" i="1"/>
  <c r="AG36" i="1"/>
  <c r="AG22" i="1"/>
  <c r="AG21" i="1"/>
  <c r="AG12" i="1"/>
  <c r="AG26" i="1"/>
  <c r="AG24" i="1"/>
  <c r="AG11" i="1"/>
  <c r="AG20" i="1"/>
  <c r="AG19" i="1"/>
  <c r="AG18" i="1"/>
  <c r="AG10" i="1"/>
  <c r="AG15" i="1"/>
  <c r="AG9" i="1"/>
  <c r="AG27" i="1"/>
  <c r="AG8" i="1"/>
  <c r="AG13" i="1"/>
  <c r="AG14" i="1"/>
  <c r="AG42" i="1"/>
  <c r="AG38" i="1"/>
  <c r="AG16" i="1"/>
  <c r="BG7" i="1"/>
  <c r="AH4" i="1"/>
  <c r="BH4" i="1"/>
  <c r="BG6" i="1" l="1"/>
  <c r="BG5" i="1" s="1"/>
  <c r="AG6" i="1"/>
  <c r="AG5" i="1" s="1"/>
  <c r="AH211" i="1"/>
  <c r="AH207" i="1"/>
  <c r="AH209" i="1"/>
  <c r="AH213" i="1"/>
  <c r="AH206" i="1"/>
  <c r="AH202" i="1"/>
  <c r="AH208" i="1"/>
  <c r="AH212" i="1"/>
  <c r="AH201" i="1"/>
  <c r="AH195" i="1"/>
  <c r="AH210" i="1"/>
  <c r="AH203" i="1"/>
  <c r="AH196" i="1"/>
  <c r="AH204" i="1"/>
  <c r="AH214" i="1"/>
  <c r="AH205" i="1"/>
  <c r="AH197" i="1"/>
  <c r="AH188" i="1"/>
  <c r="AH182" i="1"/>
  <c r="AH200" i="1"/>
  <c r="AH199" i="1"/>
  <c r="AH191" i="1"/>
  <c r="AH176" i="1"/>
  <c r="AH190" i="1"/>
  <c r="AH186" i="1"/>
  <c r="AH177" i="1"/>
  <c r="AH193" i="1"/>
  <c r="AH189" i="1"/>
  <c r="AH185" i="1"/>
  <c r="AH172" i="1"/>
  <c r="AH175" i="1"/>
  <c r="AH174" i="1"/>
  <c r="AH181" i="1"/>
  <c r="AH170" i="1"/>
  <c r="AH194" i="1"/>
  <c r="AH180" i="1"/>
  <c r="AH178" i="1"/>
  <c r="AH179" i="1"/>
  <c r="AH163" i="1"/>
  <c r="AH198" i="1"/>
  <c r="AH168" i="1"/>
  <c r="AH167" i="1"/>
  <c r="AH158" i="1"/>
  <c r="AH161" i="1"/>
  <c r="AH154" i="1"/>
  <c r="AH148" i="1"/>
  <c r="AH171" i="1"/>
  <c r="AH157" i="1"/>
  <c r="AH169" i="1"/>
  <c r="AH162" i="1"/>
  <c r="AH155" i="1"/>
  <c r="AH149" i="1"/>
  <c r="AH173" i="1"/>
  <c r="AH165" i="1"/>
  <c r="AH159" i="1"/>
  <c r="AH153" i="1"/>
  <c r="AH164" i="1"/>
  <c r="AH160" i="1"/>
  <c r="AH156" i="1"/>
  <c r="AH146" i="1"/>
  <c r="AH140" i="1"/>
  <c r="AH187" i="1"/>
  <c r="AH184" i="1"/>
  <c r="AH151" i="1"/>
  <c r="AH145" i="1"/>
  <c r="AH139" i="1"/>
  <c r="AH152" i="1"/>
  <c r="AH143" i="1"/>
  <c r="AH183" i="1"/>
  <c r="AH147" i="1"/>
  <c r="AH142" i="1"/>
  <c r="AH138" i="1"/>
  <c r="AH192" i="1"/>
  <c r="AH137" i="1"/>
  <c r="AH135" i="1"/>
  <c r="AH128" i="1"/>
  <c r="AH121" i="1"/>
  <c r="AH129" i="1"/>
  <c r="AH130" i="1"/>
  <c r="AH127" i="1"/>
  <c r="AH122" i="1"/>
  <c r="AH150" i="1"/>
  <c r="AH144" i="1"/>
  <c r="AH132" i="1"/>
  <c r="AH123" i="1"/>
  <c r="AH103" i="1"/>
  <c r="AH114" i="1"/>
  <c r="AH97" i="1"/>
  <c r="AH120" i="1"/>
  <c r="AH108" i="1"/>
  <c r="AH133" i="1"/>
  <c r="AH113" i="1"/>
  <c r="AH102" i="1"/>
  <c r="AH166" i="1"/>
  <c r="AH118" i="1"/>
  <c r="AH107" i="1"/>
  <c r="AH115" i="1"/>
  <c r="AH104" i="1"/>
  <c r="AH126" i="1"/>
  <c r="AH124" i="1"/>
  <c r="AH109" i="1"/>
  <c r="AH131" i="1"/>
  <c r="AH94" i="1"/>
  <c r="AH83" i="1"/>
  <c r="AH72" i="1"/>
  <c r="AH55" i="1"/>
  <c r="AH44" i="1"/>
  <c r="AH41" i="1"/>
  <c r="AH35" i="1"/>
  <c r="AH29" i="1"/>
  <c r="AH23" i="1"/>
  <c r="AH17" i="1"/>
  <c r="AH11" i="1"/>
  <c r="AH77" i="1"/>
  <c r="AH125" i="1"/>
  <c r="AH99" i="1"/>
  <c r="AH88" i="1"/>
  <c r="AH66" i="1"/>
  <c r="AH98" i="1"/>
  <c r="AH93" i="1"/>
  <c r="AH82" i="1"/>
  <c r="AH71" i="1"/>
  <c r="AH112" i="1"/>
  <c r="AH101" i="1"/>
  <c r="AH87" i="1"/>
  <c r="AH76" i="1"/>
  <c r="AH95" i="1"/>
  <c r="AH84" i="1"/>
  <c r="AH134" i="1"/>
  <c r="AH89" i="1"/>
  <c r="AH78" i="1"/>
  <c r="AH117" i="1"/>
  <c r="AH111" i="1"/>
  <c r="AH81" i="1"/>
  <c r="AH52" i="1"/>
  <c r="AH34" i="1"/>
  <c r="AH86" i="1"/>
  <c r="AH136" i="1"/>
  <c r="AH100" i="1"/>
  <c r="AH91" i="1"/>
  <c r="AH68" i="1"/>
  <c r="AH119" i="1"/>
  <c r="AH74" i="1"/>
  <c r="AH141" i="1"/>
  <c r="AH106" i="1"/>
  <c r="AH90" i="1"/>
  <c r="AH96" i="1"/>
  <c r="AH75" i="1"/>
  <c r="AH73" i="1"/>
  <c r="AH67" i="1"/>
  <c r="AH70" i="1"/>
  <c r="AH80" i="1"/>
  <c r="AH79" i="1"/>
  <c r="AH110" i="1"/>
  <c r="AH69" i="1"/>
  <c r="AH65" i="1"/>
  <c r="AH53" i="1"/>
  <c r="AH46" i="1"/>
  <c r="AH60" i="1"/>
  <c r="AH47" i="1"/>
  <c r="AH45" i="1"/>
  <c r="AH105" i="1"/>
  <c r="AH92" i="1"/>
  <c r="AH43" i="1"/>
  <c r="AH32" i="1"/>
  <c r="AH31" i="1"/>
  <c r="AH18" i="1"/>
  <c r="AH15" i="1"/>
  <c r="AH116" i="1"/>
  <c r="AH57" i="1"/>
  <c r="AH56" i="1"/>
  <c r="AH59" i="1"/>
  <c r="AH54" i="1"/>
  <c r="AH64" i="1"/>
  <c r="AH61" i="1"/>
  <c r="AH63" i="1"/>
  <c r="AH85" i="1"/>
  <c r="AH39" i="1"/>
  <c r="AH62" i="1"/>
  <c r="AH37" i="1"/>
  <c r="AH49" i="1"/>
  <c r="AH33" i="1"/>
  <c r="AH30" i="1"/>
  <c r="AH28" i="1"/>
  <c r="AH40" i="1"/>
  <c r="AH50" i="1"/>
  <c r="AH36" i="1"/>
  <c r="AH58" i="1"/>
  <c r="AH20" i="1"/>
  <c r="AH19" i="1"/>
  <c r="AH26" i="1"/>
  <c r="AH21" i="1"/>
  <c r="AH25" i="1"/>
  <c r="AH10" i="1"/>
  <c r="AH51" i="1"/>
  <c r="AH9" i="1"/>
  <c r="AH13" i="1"/>
  <c r="AH38" i="1"/>
  <c r="AH24" i="1"/>
  <c r="AH14" i="1"/>
  <c r="AH22" i="1"/>
  <c r="AH12" i="1"/>
  <c r="AH42" i="1"/>
  <c r="AH8" i="1"/>
  <c r="AH48" i="1"/>
  <c r="AH27" i="1"/>
  <c r="AH16" i="1"/>
  <c r="BH210" i="1"/>
  <c r="BH206" i="1"/>
  <c r="BH211" i="1"/>
  <c r="BH204" i="1"/>
  <c r="BH201" i="1"/>
  <c r="BH207" i="1"/>
  <c r="BH200" i="1"/>
  <c r="BH194" i="1"/>
  <c r="BH195" i="1"/>
  <c r="BH214" i="1"/>
  <c r="BH202" i="1"/>
  <c r="BH213" i="1"/>
  <c r="BH199" i="1"/>
  <c r="BH205" i="1"/>
  <c r="BH193" i="1"/>
  <c r="BH198" i="1"/>
  <c r="BH196" i="1"/>
  <c r="BH191" i="1"/>
  <c r="BH187" i="1"/>
  <c r="BH181" i="1"/>
  <c r="BH188" i="1"/>
  <c r="BH184" i="1"/>
  <c r="BH175" i="1"/>
  <c r="BH179" i="1"/>
  <c r="BH178" i="1"/>
  <c r="BH183" i="1"/>
  <c r="BH176" i="1"/>
  <c r="BH208" i="1"/>
  <c r="BH192" i="1"/>
  <c r="BH177" i="1"/>
  <c r="BH171" i="1"/>
  <c r="BH189" i="1"/>
  <c r="BH185" i="1"/>
  <c r="BH174" i="1"/>
  <c r="BH180" i="1"/>
  <c r="BH172" i="1"/>
  <c r="BH209" i="1"/>
  <c r="BH203" i="1"/>
  <c r="BH169" i="1"/>
  <c r="BH167" i="1"/>
  <c r="BH162" i="1"/>
  <c r="BH166" i="1"/>
  <c r="BH168" i="1"/>
  <c r="BH153" i="1"/>
  <c r="BH147" i="1"/>
  <c r="BH212" i="1"/>
  <c r="BH186" i="1"/>
  <c r="BH173" i="1"/>
  <c r="BH164" i="1"/>
  <c r="BH161" i="1"/>
  <c r="BH160" i="1"/>
  <c r="BH154" i="1"/>
  <c r="BH197" i="1"/>
  <c r="BH156" i="1"/>
  <c r="BH190" i="1"/>
  <c r="BH152" i="1"/>
  <c r="BH155" i="1"/>
  <c r="BH145" i="1"/>
  <c r="BH139" i="1"/>
  <c r="BH158" i="1"/>
  <c r="BH150" i="1"/>
  <c r="BH157" i="1"/>
  <c r="BH165" i="1"/>
  <c r="BH159" i="1"/>
  <c r="BH144" i="1"/>
  <c r="BH138" i="1"/>
  <c r="BH170" i="1"/>
  <c r="BH140" i="1"/>
  <c r="BH163" i="1"/>
  <c r="BH137" i="1"/>
  <c r="BH135" i="1"/>
  <c r="BH182" i="1"/>
  <c r="BH136" i="1"/>
  <c r="BH143" i="1"/>
  <c r="BH141" i="1"/>
  <c r="BH146" i="1"/>
  <c r="BH134" i="1"/>
  <c r="BH125" i="1"/>
  <c r="BH142" i="1"/>
  <c r="BH127" i="1"/>
  <c r="BH120" i="1"/>
  <c r="BH128" i="1"/>
  <c r="BH148" i="1"/>
  <c r="BH133" i="1"/>
  <c r="BH131" i="1"/>
  <c r="BH129" i="1"/>
  <c r="BH121" i="1"/>
  <c r="BH126" i="1"/>
  <c r="BH130" i="1"/>
  <c r="BH117" i="1"/>
  <c r="BH106" i="1"/>
  <c r="BH111" i="1"/>
  <c r="BH100" i="1"/>
  <c r="BH96" i="1"/>
  <c r="BH149" i="1"/>
  <c r="BH116" i="1"/>
  <c r="BH105" i="1"/>
  <c r="BH110" i="1"/>
  <c r="BH99" i="1"/>
  <c r="BH115" i="1"/>
  <c r="BH104" i="1"/>
  <c r="BH107" i="1"/>
  <c r="BH118" i="1"/>
  <c r="BH112" i="1"/>
  <c r="BH113" i="1"/>
  <c r="BH91" i="1"/>
  <c r="BH80" i="1"/>
  <c r="BH69" i="1"/>
  <c r="BH58" i="1"/>
  <c r="BH47" i="1"/>
  <c r="BH40" i="1"/>
  <c r="BH34" i="1"/>
  <c r="BH28" i="1"/>
  <c r="BH22" i="1"/>
  <c r="BH16" i="1"/>
  <c r="BH10" i="1"/>
  <c r="BH74" i="1"/>
  <c r="BH63" i="1"/>
  <c r="BH151" i="1"/>
  <c r="BH123" i="1"/>
  <c r="BH85" i="1"/>
  <c r="BH119" i="1"/>
  <c r="BH90" i="1"/>
  <c r="BH79" i="1"/>
  <c r="BH68" i="1"/>
  <c r="BH124" i="1"/>
  <c r="BH84" i="1"/>
  <c r="BH73" i="1"/>
  <c r="BH114" i="1"/>
  <c r="BH108" i="1"/>
  <c r="BH97" i="1"/>
  <c r="BH92" i="1"/>
  <c r="BH81" i="1"/>
  <c r="BH86" i="1"/>
  <c r="BH75" i="1"/>
  <c r="BH122" i="1"/>
  <c r="BH102" i="1"/>
  <c r="BH78" i="1"/>
  <c r="BH70" i="1"/>
  <c r="BH65" i="1"/>
  <c r="BH64" i="1"/>
  <c r="BH43" i="1"/>
  <c r="BH42" i="1"/>
  <c r="BH31" i="1"/>
  <c r="BH20" i="1"/>
  <c r="BH101" i="1"/>
  <c r="BH95" i="1"/>
  <c r="BH83" i="1"/>
  <c r="BH132" i="1"/>
  <c r="BH88" i="1"/>
  <c r="BH66" i="1"/>
  <c r="BH46" i="1"/>
  <c r="BH103" i="1"/>
  <c r="BH93" i="1"/>
  <c r="BH82" i="1"/>
  <c r="BH87" i="1"/>
  <c r="BH72" i="1"/>
  <c r="BH62" i="1"/>
  <c r="BH61" i="1"/>
  <c r="BH60" i="1"/>
  <c r="BH98" i="1"/>
  <c r="BH94" i="1"/>
  <c r="BH33" i="1"/>
  <c r="BH67" i="1"/>
  <c r="BH12" i="1"/>
  <c r="BH76" i="1"/>
  <c r="BH54" i="1"/>
  <c r="BH71" i="1"/>
  <c r="BH56" i="1"/>
  <c r="BH77" i="1"/>
  <c r="BH89" i="1"/>
  <c r="BH32" i="1"/>
  <c r="BH30" i="1"/>
  <c r="BH50" i="1"/>
  <c r="BH57" i="1"/>
  <c r="BH109" i="1"/>
  <c r="BH52" i="1"/>
  <c r="BH49" i="1"/>
  <c r="BH39" i="1"/>
  <c r="BH48" i="1"/>
  <c r="BH45" i="1"/>
  <c r="BH41" i="1"/>
  <c r="BH29" i="1"/>
  <c r="BH51" i="1"/>
  <c r="BH36" i="1"/>
  <c r="BH55" i="1"/>
  <c r="BH44" i="1"/>
  <c r="BH35" i="1"/>
  <c r="BH59" i="1"/>
  <c r="BH17" i="1"/>
  <c r="BH38" i="1"/>
  <c r="BH14" i="1"/>
  <c r="BH21" i="1"/>
  <c r="BH19" i="1"/>
  <c r="BH15" i="1"/>
  <c r="BH25" i="1"/>
  <c r="BH9" i="1"/>
  <c r="BH18" i="1"/>
  <c r="BH11" i="1"/>
  <c r="BH53" i="1"/>
  <c r="BH37" i="1"/>
  <c r="BH23" i="1"/>
  <c r="BH26" i="1"/>
  <c r="BH13" i="1"/>
  <c r="BH24" i="1"/>
  <c r="BH8" i="1"/>
  <c r="BH27" i="1"/>
  <c r="BH7" i="1"/>
  <c r="AH7" i="1"/>
  <c r="AI4" i="1"/>
  <c r="BI4" i="1"/>
  <c r="BH6" i="1" l="1"/>
  <c r="BH5" i="1" s="1"/>
  <c r="AH6" i="1"/>
  <c r="AH5" i="1" s="1"/>
  <c r="BI210" i="1"/>
  <c r="BI205" i="1"/>
  <c r="BI211" i="1"/>
  <c r="BI212" i="1"/>
  <c r="BI201" i="1"/>
  <c r="BI202" i="1"/>
  <c r="BI214" i="1"/>
  <c r="BI203" i="1"/>
  <c r="BI206" i="1"/>
  <c r="BI213" i="1"/>
  <c r="BI200" i="1"/>
  <c r="BI204" i="1"/>
  <c r="BI209" i="1"/>
  <c r="BI193" i="1"/>
  <c r="BI199" i="1"/>
  <c r="BI195" i="1"/>
  <c r="BI187" i="1"/>
  <c r="BI181" i="1"/>
  <c r="BI188" i="1"/>
  <c r="BI182" i="1"/>
  <c r="BI194" i="1"/>
  <c r="BI186" i="1"/>
  <c r="BI207" i="1"/>
  <c r="BI179" i="1"/>
  <c r="BI178" i="1"/>
  <c r="BI183" i="1"/>
  <c r="BI176" i="1"/>
  <c r="BI192" i="1"/>
  <c r="BI180" i="1"/>
  <c r="BI177" i="1"/>
  <c r="BI196" i="1"/>
  <c r="BI170" i="1"/>
  <c r="BI208" i="1"/>
  <c r="BI173" i="1"/>
  <c r="BI185" i="1"/>
  <c r="BI184" i="1"/>
  <c r="BI174" i="1"/>
  <c r="BI198" i="1"/>
  <c r="BI172" i="1"/>
  <c r="BI169" i="1"/>
  <c r="BI167" i="1"/>
  <c r="BI162" i="1"/>
  <c r="BI156" i="1"/>
  <c r="BI175" i="1"/>
  <c r="BI189" i="1"/>
  <c r="BI163" i="1"/>
  <c r="BI191" i="1"/>
  <c r="BI171" i="1"/>
  <c r="BI153" i="1"/>
  <c r="BI166" i="1"/>
  <c r="BI164" i="1"/>
  <c r="BI161" i="1"/>
  <c r="BI160" i="1"/>
  <c r="BI154" i="1"/>
  <c r="BI148" i="1"/>
  <c r="BI190" i="1"/>
  <c r="BI168" i="1"/>
  <c r="BI155" i="1"/>
  <c r="BI145" i="1"/>
  <c r="BI139" i="1"/>
  <c r="BI158" i="1"/>
  <c r="BI152" i="1"/>
  <c r="BI150" i="1"/>
  <c r="BI147" i="1"/>
  <c r="BI140" i="1"/>
  <c r="BI165" i="1"/>
  <c r="BI159" i="1"/>
  <c r="BI144" i="1"/>
  <c r="BI197" i="1"/>
  <c r="BI137" i="1"/>
  <c r="BI135" i="1"/>
  <c r="BI129" i="1"/>
  <c r="BI136" i="1"/>
  <c r="BI149" i="1"/>
  <c r="BI130" i="1"/>
  <c r="BI146" i="1"/>
  <c r="BI134" i="1"/>
  <c r="BI128" i="1"/>
  <c r="BI142" i="1"/>
  <c r="BI127" i="1"/>
  <c r="BI120" i="1"/>
  <c r="BI114" i="1"/>
  <c r="BI108" i="1"/>
  <c r="BI102" i="1"/>
  <c r="BI141" i="1"/>
  <c r="BI133" i="1"/>
  <c r="BI131" i="1"/>
  <c r="BI121" i="1"/>
  <c r="BI143" i="1"/>
  <c r="BI138" i="1"/>
  <c r="BI126" i="1"/>
  <c r="BI111" i="1"/>
  <c r="BI100" i="1"/>
  <c r="BI96" i="1"/>
  <c r="BI90" i="1"/>
  <c r="BI84" i="1"/>
  <c r="BI78" i="1"/>
  <c r="BI72" i="1"/>
  <c r="BI66" i="1"/>
  <c r="BI60" i="1"/>
  <c r="BI54" i="1"/>
  <c r="BI48" i="1"/>
  <c r="BI116" i="1"/>
  <c r="BI105" i="1"/>
  <c r="BI125" i="1"/>
  <c r="BI110" i="1"/>
  <c r="BI115" i="1"/>
  <c r="BI104" i="1"/>
  <c r="BI119" i="1"/>
  <c r="BI109" i="1"/>
  <c r="BI98" i="1"/>
  <c r="BI118" i="1"/>
  <c r="BI112" i="1"/>
  <c r="BI117" i="1"/>
  <c r="BI151" i="1"/>
  <c r="BI123" i="1"/>
  <c r="BI106" i="1"/>
  <c r="BI85" i="1"/>
  <c r="BI74" i="1"/>
  <c r="BI63" i="1"/>
  <c r="BI52" i="1"/>
  <c r="BI68" i="1"/>
  <c r="BI57" i="1"/>
  <c r="BI79" i="1"/>
  <c r="BI124" i="1"/>
  <c r="BI73" i="1"/>
  <c r="BI122" i="1"/>
  <c r="BI86" i="1"/>
  <c r="BI75" i="1"/>
  <c r="BI113" i="1"/>
  <c r="BI107" i="1"/>
  <c r="BI91" i="1"/>
  <c r="BI80" i="1"/>
  <c r="BI101" i="1"/>
  <c r="BI95" i="1"/>
  <c r="BI36" i="1"/>
  <c r="BI25" i="1"/>
  <c r="BI83" i="1"/>
  <c r="BI132" i="1"/>
  <c r="BI88" i="1"/>
  <c r="BI69" i="1"/>
  <c r="BI103" i="1"/>
  <c r="BI93" i="1"/>
  <c r="BI51" i="1"/>
  <c r="BI99" i="1"/>
  <c r="BI87" i="1"/>
  <c r="BI92" i="1"/>
  <c r="BI59" i="1"/>
  <c r="BI58" i="1"/>
  <c r="BI94" i="1"/>
  <c r="BI81" i="1"/>
  <c r="BI64" i="1"/>
  <c r="BI97" i="1"/>
  <c r="BI67" i="1"/>
  <c r="BI38" i="1"/>
  <c r="BI82" i="1"/>
  <c r="BI89" i="1"/>
  <c r="BI77" i="1"/>
  <c r="BI76" i="1"/>
  <c r="BI42" i="1"/>
  <c r="BI157" i="1"/>
  <c r="BI61" i="1"/>
  <c r="BI33" i="1"/>
  <c r="BI32" i="1"/>
  <c r="BI31" i="1"/>
  <c r="BI30" i="1"/>
  <c r="BI21" i="1"/>
  <c r="BI71" i="1"/>
  <c r="BI62" i="1"/>
  <c r="BI56" i="1"/>
  <c r="BI53" i="1"/>
  <c r="BI46" i="1"/>
  <c r="BI34" i="1"/>
  <c r="BI50" i="1"/>
  <c r="BI65" i="1"/>
  <c r="BI47" i="1"/>
  <c r="BI49" i="1"/>
  <c r="BI39" i="1"/>
  <c r="BI13" i="1"/>
  <c r="BI8" i="1"/>
  <c r="BI35" i="1"/>
  <c r="BI37" i="1"/>
  <c r="BI40" i="1"/>
  <c r="BI70" i="1"/>
  <c r="BI43" i="1"/>
  <c r="BI55" i="1"/>
  <c r="BI44" i="1"/>
  <c r="BI22" i="1"/>
  <c r="BI16" i="1"/>
  <c r="BI14" i="1"/>
  <c r="BI15" i="1"/>
  <c r="BI12" i="1"/>
  <c r="BI9" i="1"/>
  <c r="BI23" i="1"/>
  <c r="BI10" i="1"/>
  <c r="BI20" i="1"/>
  <c r="BI18" i="1"/>
  <c r="BI27" i="1"/>
  <c r="BI29" i="1"/>
  <c r="BI41" i="1"/>
  <c r="BI45" i="1"/>
  <c r="BI24" i="1"/>
  <c r="BI26" i="1"/>
  <c r="BI19" i="1"/>
  <c r="BI28" i="1"/>
  <c r="BI11" i="1"/>
  <c r="BI17" i="1"/>
  <c r="AI211" i="1"/>
  <c r="AI206" i="1"/>
  <c r="AI212" i="1"/>
  <c r="AI213" i="1"/>
  <c r="AI202" i="1"/>
  <c r="AI208" i="1"/>
  <c r="AI203" i="1"/>
  <c r="AI204" i="1"/>
  <c r="AI214" i="1"/>
  <c r="AI210" i="1"/>
  <c r="AI209" i="1"/>
  <c r="AI197" i="1"/>
  <c r="AI201" i="1"/>
  <c r="AI205" i="1"/>
  <c r="AI195" i="1"/>
  <c r="AI188" i="1"/>
  <c r="AI182" i="1"/>
  <c r="AI200" i="1"/>
  <c r="AI199" i="1"/>
  <c r="AI207" i="1"/>
  <c r="AI189" i="1"/>
  <c r="AI183" i="1"/>
  <c r="AI187" i="1"/>
  <c r="AI190" i="1"/>
  <c r="AI186" i="1"/>
  <c r="AI177" i="1"/>
  <c r="AI196" i="1"/>
  <c r="AI192" i="1"/>
  <c r="AI179" i="1"/>
  <c r="AI191" i="1"/>
  <c r="AI174" i="1"/>
  <c r="AI194" i="1"/>
  <c r="AI193" i="1"/>
  <c r="AI180" i="1"/>
  <c r="AI178" i="1"/>
  <c r="AI172" i="1"/>
  <c r="AI176" i="1"/>
  <c r="AI185" i="1"/>
  <c r="AI163" i="1"/>
  <c r="AI157" i="1"/>
  <c r="AI198" i="1"/>
  <c r="AI173" i="1"/>
  <c r="AI164" i="1"/>
  <c r="AI184" i="1"/>
  <c r="AI170" i="1"/>
  <c r="AI161" i="1"/>
  <c r="AI154" i="1"/>
  <c r="AI181" i="1"/>
  <c r="AI171" i="1"/>
  <c r="AI169" i="1"/>
  <c r="AI162" i="1"/>
  <c r="AI155" i="1"/>
  <c r="AI149" i="1"/>
  <c r="AI167" i="1"/>
  <c r="AI165" i="1"/>
  <c r="AI159" i="1"/>
  <c r="AI153" i="1"/>
  <c r="AI158" i="1"/>
  <c r="AI160" i="1"/>
  <c r="AI156" i="1"/>
  <c r="AI146" i="1"/>
  <c r="AI140" i="1"/>
  <c r="AI141" i="1"/>
  <c r="AI152" i="1"/>
  <c r="AI148" i="1"/>
  <c r="AI145" i="1"/>
  <c r="AI147" i="1"/>
  <c r="AI130" i="1"/>
  <c r="AI168" i="1"/>
  <c r="AI142" i="1"/>
  <c r="AI138" i="1"/>
  <c r="AI166" i="1"/>
  <c r="AI131" i="1"/>
  <c r="AI137" i="1"/>
  <c r="AI135" i="1"/>
  <c r="AI129" i="1"/>
  <c r="AI175" i="1"/>
  <c r="AI143" i="1"/>
  <c r="AI139" i="1"/>
  <c r="AI128" i="1"/>
  <c r="AI121" i="1"/>
  <c r="AI115" i="1"/>
  <c r="AI109" i="1"/>
  <c r="AI103" i="1"/>
  <c r="AI97" i="1"/>
  <c r="AI127" i="1"/>
  <c r="AI122" i="1"/>
  <c r="AI126" i="1"/>
  <c r="AI134" i="1"/>
  <c r="AI132" i="1"/>
  <c r="AI114" i="1"/>
  <c r="AI91" i="1"/>
  <c r="AI85" i="1"/>
  <c r="AI79" i="1"/>
  <c r="AI73" i="1"/>
  <c r="AI67" i="1"/>
  <c r="AI61" i="1"/>
  <c r="AI55" i="1"/>
  <c r="AI49" i="1"/>
  <c r="AI120" i="1"/>
  <c r="AI108" i="1"/>
  <c r="AI133" i="1"/>
  <c r="AI113" i="1"/>
  <c r="AI102" i="1"/>
  <c r="AI118" i="1"/>
  <c r="AI107" i="1"/>
  <c r="AI136" i="1"/>
  <c r="AI125" i="1"/>
  <c r="AI112" i="1"/>
  <c r="AI101" i="1"/>
  <c r="AI151" i="1"/>
  <c r="AI150" i="1"/>
  <c r="AI144" i="1"/>
  <c r="AI124" i="1"/>
  <c r="AI123" i="1"/>
  <c r="AI99" i="1"/>
  <c r="AI88" i="1"/>
  <c r="AI77" i="1"/>
  <c r="AI66" i="1"/>
  <c r="AI71" i="1"/>
  <c r="AI60" i="1"/>
  <c r="AI98" i="1"/>
  <c r="AI93" i="1"/>
  <c r="AI82" i="1"/>
  <c r="AI87" i="1"/>
  <c r="AI76" i="1"/>
  <c r="AI117" i="1"/>
  <c r="AI111" i="1"/>
  <c r="AI105" i="1"/>
  <c r="AI92" i="1"/>
  <c r="AI81" i="1"/>
  <c r="AI89" i="1"/>
  <c r="AI78" i="1"/>
  <c r="AI104" i="1"/>
  <c r="AI94" i="1"/>
  <c r="AI83" i="1"/>
  <c r="AI72" i="1"/>
  <c r="AI86" i="1"/>
  <c r="AI45" i="1"/>
  <c r="AI39" i="1"/>
  <c r="AI28" i="1"/>
  <c r="AI100" i="1"/>
  <c r="AI68" i="1"/>
  <c r="AI119" i="1"/>
  <c r="AI74" i="1"/>
  <c r="AI70" i="1"/>
  <c r="AI48" i="1"/>
  <c r="AI43" i="1"/>
  <c r="AI90" i="1"/>
  <c r="AI95" i="1"/>
  <c r="AI106" i="1"/>
  <c r="AI80" i="1"/>
  <c r="AI35" i="1"/>
  <c r="AI110" i="1"/>
  <c r="AI59" i="1"/>
  <c r="AI58" i="1"/>
  <c r="AI57" i="1"/>
  <c r="AI116" i="1"/>
  <c r="AI47" i="1"/>
  <c r="AI44" i="1"/>
  <c r="AI84" i="1"/>
  <c r="AI41" i="1"/>
  <c r="AI30" i="1"/>
  <c r="AI56" i="1"/>
  <c r="AI54" i="1"/>
  <c r="AI62" i="1"/>
  <c r="AI37" i="1"/>
  <c r="AI52" i="1"/>
  <c r="AI33" i="1"/>
  <c r="AI31" i="1"/>
  <c r="AI96" i="1"/>
  <c r="AI42" i="1"/>
  <c r="AI50" i="1"/>
  <c r="AI29" i="1"/>
  <c r="AI40" i="1"/>
  <c r="AI46" i="1"/>
  <c r="AI53" i="1"/>
  <c r="AI36" i="1"/>
  <c r="AI75" i="1"/>
  <c r="AI64" i="1"/>
  <c r="AI20" i="1"/>
  <c r="AI19" i="1"/>
  <c r="AI14" i="1"/>
  <c r="AI25" i="1"/>
  <c r="AI10" i="1"/>
  <c r="AI23" i="1"/>
  <c r="AI51" i="1"/>
  <c r="AI34" i="1"/>
  <c r="AI18" i="1"/>
  <c r="AI9" i="1"/>
  <c r="AI16" i="1"/>
  <c r="AI12" i="1"/>
  <c r="AI65" i="1"/>
  <c r="AI17" i="1"/>
  <c r="AI15" i="1"/>
  <c r="AI13" i="1"/>
  <c r="AI26" i="1"/>
  <c r="AI38" i="1"/>
  <c r="AI32" i="1"/>
  <c r="AI8" i="1"/>
  <c r="AI22" i="1"/>
  <c r="AI27" i="1"/>
  <c r="AI69" i="1"/>
  <c r="AI63" i="1"/>
  <c r="AI11" i="1"/>
  <c r="AI24" i="1"/>
  <c r="AI21" i="1"/>
  <c r="BI7" i="1"/>
  <c r="AI7" i="1"/>
  <c r="AJ4" i="1"/>
  <c r="BJ4" i="1"/>
  <c r="AI6" i="1" l="1"/>
  <c r="AI5" i="1" s="1"/>
  <c r="BI6" i="1"/>
  <c r="BI5" i="1" s="1"/>
  <c r="BJ211" i="1"/>
  <c r="BJ207" i="1"/>
  <c r="BJ202" i="1"/>
  <c r="BJ209" i="1"/>
  <c r="BJ205" i="1"/>
  <c r="BJ204" i="1"/>
  <c r="BJ195" i="1"/>
  <c r="BJ214" i="1"/>
  <c r="BJ213" i="1"/>
  <c r="BJ196" i="1"/>
  <c r="BJ199" i="1"/>
  <c r="BJ188" i="1"/>
  <c r="BJ182" i="1"/>
  <c r="BJ206" i="1"/>
  <c r="BJ198" i="1"/>
  <c r="BJ191" i="1"/>
  <c r="BJ183" i="1"/>
  <c r="BJ176" i="1"/>
  <c r="BJ170" i="1"/>
  <c r="BJ201" i="1"/>
  <c r="BJ208" i="1"/>
  <c r="BJ194" i="1"/>
  <c r="BJ192" i="1"/>
  <c r="BJ177" i="1"/>
  <c r="BJ171" i="1"/>
  <c r="BJ172" i="1"/>
  <c r="BJ210" i="1"/>
  <c r="BJ184" i="1"/>
  <c r="BJ175" i="1"/>
  <c r="BJ197" i="1"/>
  <c r="BJ167" i="1"/>
  <c r="BJ193" i="1"/>
  <c r="BJ178" i="1"/>
  <c r="BJ180" i="1"/>
  <c r="BJ169" i="1"/>
  <c r="BJ162" i="1"/>
  <c r="BJ179" i="1"/>
  <c r="BJ189" i="1"/>
  <c r="BJ163" i="1"/>
  <c r="BJ203" i="1"/>
  <c r="BJ181" i="1"/>
  <c r="BJ212" i="1"/>
  <c r="BJ187" i="1"/>
  <c r="BJ186" i="1"/>
  <c r="BJ185" i="1"/>
  <c r="BJ173" i="1"/>
  <c r="BJ166" i="1"/>
  <c r="BJ164" i="1"/>
  <c r="BJ161" i="1"/>
  <c r="BJ160" i="1"/>
  <c r="BJ154" i="1"/>
  <c r="BJ148" i="1"/>
  <c r="BJ155" i="1"/>
  <c r="BJ149" i="1"/>
  <c r="BJ168" i="1"/>
  <c r="BJ153" i="1"/>
  <c r="BJ200" i="1"/>
  <c r="BJ158" i="1"/>
  <c r="BJ152" i="1"/>
  <c r="BJ150" i="1"/>
  <c r="BJ147" i="1"/>
  <c r="BJ140" i="1"/>
  <c r="BJ174" i="1"/>
  <c r="BJ145" i="1"/>
  <c r="BJ139" i="1"/>
  <c r="BJ136" i="1"/>
  <c r="BJ190" i="1"/>
  <c r="BJ156" i="1"/>
  <c r="BJ130" i="1"/>
  <c r="BJ151" i="1"/>
  <c r="BJ165" i="1"/>
  <c r="BJ159" i="1"/>
  <c r="BJ137" i="1"/>
  <c r="BJ135" i="1"/>
  <c r="BJ141" i="1"/>
  <c r="BJ133" i="1"/>
  <c r="BJ131" i="1"/>
  <c r="BJ128" i="1"/>
  <c r="BJ121" i="1"/>
  <c r="BJ143" i="1"/>
  <c r="BJ138" i="1"/>
  <c r="BJ129" i="1"/>
  <c r="BJ146" i="1"/>
  <c r="BJ122" i="1"/>
  <c r="BJ125" i="1"/>
  <c r="BJ127" i="1"/>
  <c r="BJ116" i="1"/>
  <c r="BJ105" i="1"/>
  <c r="BJ144" i="1"/>
  <c r="BJ110" i="1"/>
  <c r="BJ99" i="1"/>
  <c r="BJ120" i="1"/>
  <c r="BJ115" i="1"/>
  <c r="BJ104" i="1"/>
  <c r="BJ142" i="1"/>
  <c r="BJ119" i="1"/>
  <c r="BJ109" i="1"/>
  <c r="BJ98" i="1"/>
  <c r="BJ134" i="1"/>
  <c r="BJ123" i="1"/>
  <c r="BJ103" i="1"/>
  <c r="BJ117" i="1"/>
  <c r="BJ106" i="1"/>
  <c r="BJ126" i="1"/>
  <c r="BJ111" i="1"/>
  <c r="BJ118" i="1"/>
  <c r="BJ79" i="1"/>
  <c r="BJ68" i="1"/>
  <c r="BJ57" i="1"/>
  <c r="BJ46" i="1"/>
  <c r="BJ41" i="1"/>
  <c r="BJ35" i="1"/>
  <c r="BJ29" i="1"/>
  <c r="BJ23" i="1"/>
  <c r="BJ17" i="1"/>
  <c r="BJ11" i="1"/>
  <c r="BJ73" i="1"/>
  <c r="BJ124" i="1"/>
  <c r="BJ90" i="1"/>
  <c r="BJ62" i="1"/>
  <c r="BJ84" i="1"/>
  <c r="BJ67" i="1"/>
  <c r="BJ102" i="1"/>
  <c r="BJ101" i="1"/>
  <c r="BJ95" i="1"/>
  <c r="BJ89" i="1"/>
  <c r="BJ78" i="1"/>
  <c r="BJ113" i="1"/>
  <c r="BJ107" i="1"/>
  <c r="BJ91" i="1"/>
  <c r="BJ80" i="1"/>
  <c r="BJ112" i="1"/>
  <c r="BJ85" i="1"/>
  <c r="BJ74" i="1"/>
  <c r="BJ83" i="1"/>
  <c r="BJ48" i="1"/>
  <c r="BJ30" i="1"/>
  <c r="BJ19" i="1"/>
  <c r="BJ132" i="1"/>
  <c r="BJ96" i="1"/>
  <c r="BJ88" i="1"/>
  <c r="BJ69" i="1"/>
  <c r="BJ100" i="1"/>
  <c r="BJ93" i="1"/>
  <c r="BJ66" i="1"/>
  <c r="BJ76" i="1"/>
  <c r="BJ44" i="1"/>
  <c r="BJ40" i="1"/>
  <c r="BJ97" i="1"/>
  <c r="BJ92" i="1"/>
  <c r="BJ114" i="1"/>
  <c r="BJ108" i="1"/>
  <c r="BJ94" i="1"/>
  <c r="BJ86" i="1"/>
  <c r="BJ81" i="1"/>
  <c r="BJ75" i="1"/>
  <c r="BJ64" i="1"/>
  <c r="BJ63" i="1"/>
  <c r="BJ49" i="1"/>
  <c r="BJ45" i="1"/>
  <c r="BJ43" i="1"/>
  <c r="BJ31" i="1"/>
  <c r="BJ82" i="1"/>
  <c r="BJ157" i="1"/>
  <c r="BJ71" i="1"/>
  <c r="BJ61" i="1"/>
  <c r="BJ87" i="1"/>
  <c r="BJ58" i="1"/>
  <c r="BJ56" i="1"/>
  <c r="BJ54" i="1"/>
  <c r="BJ26" i="1"/>
  <c r="BJ72" i="1"/>
  <c r="BJ51" i="1"/>
  <c r="BJ77" i="1"/>
  <c r="BJ52" i="1"/>
  <c r="BJ65" i="1"/>
  <c r="BJ59" i="1"/>
  <c r="BJ50" i="1"/>
  <c r="BJ32" i="1"/>
  <c r="BJ60" i="1"/>
  <c r="BJ47" i="1"/>
  <c r="BJ42" i="1"/>
  <c r="BJ39" i="1"/>
  <c r="BJ37" i="1"/>
  <c r="BJ38" i="1"/>
  <c r="BJ36" i="1"/>
  <c r="BJ28" i="1"/>
  <c r="BJ27" i="1"/>
  <c r="BJ70" i="1"/>
  <c r="BJ55" i="1"/>
  <c r="BJ24" i="1"/>
  <c r="BJ20" i="1"/>
  <c r="BJ18" i="1"/>
  <c r="BJ14" i="1"/>
  <c r="BJ12" i="1"/>
  <c r="BJ9" i="1"/>
  <c r="BJ10" i="1"/>
  <c r="BJ8" i="1"/>
  <c r="BJ13" i="1"/>
  <c r="BJ33" i="1"/>
  <c r="BJ25" i="1"/>
  <c r="BJ53" i="1"/>
  <c r="BJ16" i="1"/>
  <c r="BJ22" i="1"/>
  <c r="BJ34" i="1"/>
  <c r="BJ21" i="1"/>
  <c r="BJ15" i="1"/>
  <c r="AJ212" i="1"/>
  <c r="AJ208" i="1"/>
  <c r="AJ213" i="1"/>
  <c r="AJ206" i="1"/>
  <c r="AJ203" i="1"/>
  <c r="AJ209" i="1"/>
  <c r="AJ210" i="1"/>
  <c r="AJ196" i="1"/>
  <c r="AJ204" i="1"/>
  <c r="AJ197" i="1"/>
  <c r="AJ205" i="1"/>
  <c r="AJ211" i="1"/>
  <c r="AJ201" i="1"/>
  <c r="AJ199" i="1"/>
  <c r="AJ195" i="1"/>
  <c r="AJ200" i="1"/>
  <c r="AJ207" i="1"/>
  <c r="AJ189" i="1"/>
  <c r="AJ183" i="1"/>
  <c r="AJ194" i="1"/>
  <c r="AJ190" i="1"/>
  <c r="AJ186" i="1"/>
  <c r="AJ177" i="1"/>
  <c r="AJ171" i="1"/>
  <c r="AJ193" i="1"/>
  <c r="AJ185" i="1"/>
  <c r="AJ172" i="1"/>
  <c r="AJ202" i="1"/>
  <c r="AJ198" i="1"/>
  <c r="AJ184" i="1"/>
  <c r="AJ173" i="1"/>
  <c r="AJ191" i="1"/>
  <c r="AJ187" i="1"/>
  <c r="AJ176" i="1"/>
  <c r="AJ188" i="1"/>
  <c r="AJ168" i="1"/>
  <c r="AJ182" i="1"/>
  <c r="AJ163" i="1"/>
  <c r="AJ214" i="1"/>
  <c r="AJ179" i="1"/>
  <c r="AJ174" i="1"/>
  <c r="AJ164" i="1"/>
  <c r="AJ192" i="1"/>
  <c r="AJ181" i="1"/>
  <c r="AJ178" i="1"/>
  <c r="AJ169" i="1"/>
  <c r="AJ162" i="1"/>
  <c r="AJ157" i="1"/>
  <c r="AJ155" i="1"/>
  <c r="AJ149" i="1"/>
  <c r="AJ166" i="1"/>
  <c r="AJ160" i="1"/>
  <c r="AJ156" i="1"/>
  <c r="AJ150" i="1"/>
  <c r="AJ158" i="1"/>
  <c r="AJ170" i="1"/>
  <c r="AJ161" i="1"/>
  <c r="AJ154" i="1"/>
  <c r="AJ180" i="1"/>
  <c r="AJ141" i="1"/>
  <c r="AJ152" i="1"/>
  <c r="AJ147" i="1"/>
  <c r="AJ165" i="1"/>
  <c r="AJ153" i="1"/>
  <c r="AJ146" i="1"/>
  <c r="AJ140" i="1"/>
  <c r="AJ142" i="1"/>
  <c r="AJ138" i="1"/>
  <c r="AJ167" i="1"/>
  <c r="AJ131" i="1"/>
  <c r="AJ136" i="1"/>
  <c r="AJ175" i="1"/>
  <c r="AJ143" i="1"/>
  <c r="AJ139" i="1"/>
  <c r="AJ148" i="1"/>
  <c r="AJ137" i="1"/>
  <c r="AJ129" i="1"/>
  <c r="AJ127" i="1"/>
  <c r="AJ122" i="1"/>
  <c r="AJ159" i="1"/>
  <c r="AJ130" i="1"/>
  <c r="AJ126" i="1"/>
  <c r="AJ151" i="1"/>
  <c r="AJ135" i="1"/>
  <c r="AJ133" i="1"/>
  <c r="AJ123" i="1"/>
  <c r="AJ120" i="1"/>
  <c r="AJ108" i="1"/>
  <c r="AJ97" i="1"/>
  <c r="AJ113" i="1"/>
  <c r="AJ102" i="1"/>
  <c r="AJ118" i="1"/>
  <c r="AJ107" i="1"/>
  <c r="AJ128" i="1"/>
  <c r="AJ125" i="1"/>
  <c r="AJ112" i="1"/>
  <c r="AJ101" i="1"/>
  <c r="AJ145" i="1"/>
  <c r="AJ117" i="1"/>
  <c r="AJ106" i="1"/>
  <c r="AJ109" i="1"/>
  <c r="AJ132" i="1"/>
  <c r="AJ114" i="1"/>
  <c r="AJ98" i="1"/>
  <c r="AJ93" i="1"/>
  <c r="AJ82" i="1"/>
  <c r="AJ71" i="1"/>
  <c r="AJ60" i="1"/>
  <c r="AJ49" i="1"/>
  <c r="AJ42" i="1"/>
  <c r="AJ36" i="1"/>
  <c r="AJ30" i="1"/>
  <c r="AJ24" i="1"/>
  <c r="AJ18" i="1"/>
  <c r="AJ12" i="1"/>
  <c r="AJ54" i="1"/>
  <c r="AJ124" i="1"/>
  <c r="AJ87" i="1"/>
  <c r="AJ76" i="1"/>
  <c r="AJ65" i="1"/>
  <c r="AJ111" i="1"/>
  <c r="AJ105" i="1"/>
  <c r="AJ92" i="1"/>
  <c r="AJ81" i="1"/>
  <c r="AJ70" i="1"/>
  <c r="AJ116" i="1"/>
  <c r="AJ110" i="1"/>
  <c r="AJ96" i="1"/>
  <c r="AJ86" i="1"/>
  <c r="AJ75" i="1"/>
  <c r="AJ134" i="1"/>
  <c r="AJ104" i="1"/>
  <c r="AJ94" i="1"/>
  <c r="AJ83" i="1"/>
  <c r="AJ72" i="1"/>
  <c r="AJ99" i="1"/>
  <c r="AJ88" i="1"/>
  <c r="AJ77" i="1"/>
  <c r="AJ100" i="1"/>
  <c r="AJ68" i="1"/>
  <c r="AJ50" i="1"/>
  <c r="AJ33" i="1"/>
  <c r="AJ22" i="1"/>
  <c r="AJ119" i="1"/>
  <c r="AJ115" i="1"/>
  <c r="AJ91" i="1"/>
  <c r="AJ74" i="1"/>
  <c r="AJ103" i="1"/>
  <c r="AJ144" i="1"/>
  <c r="AJ79" i="1"/>
  <c r="AJ84" i="1"/>
  <c r="AJ95" i="1"/>
  <c r="AJ80" i="1"/>
  <c r="AJ53" i="1"/>
  <c r="AJ40" i="1"/>
  <c r="AJ89" i="1"/>
  <c r="AJ85" i="1"/>
  <c r="AJ64" i="1"/>
  <c r="AJ63" i="1"/>
  <c r="AJ62" i="1"/>
  <c r="AJ78" i="1"/>
  <c r="AJ45" i="1"/>
  <c r="AJ121" i="1"/>
  <c r="AJ56" i="1"/>
  <c r="AJ23" i="1"/>
  <c r="AJ14" i="1"/>
  <c r="AJ57" i="1"/>
  <c r="AJ59" i="1"/>
  <c r="AJ73" i="1"/>
  <c r="AJ67" i="1"/>
  <c r="AJ55" i="1"/>
  <c r="AJ39" i="1"/>
  <c r="AJ37" i="1"/>
  <c r="AJ52" i="1"/>
  <c r="AJ47" i="1"/>
  <c r="AJ35" i="1"/>
  <c r="AJ31" i="1"/>
  <c r="AJ41" i="1"/>
  <c r="AJ15" i="1"/>
  <c r="AJ51" i="1"/>
  <c r="AJ38" i="1"/>
  <c r="AJ90" i="1"/>
  <c r="AJ46" i="1"/>
  <c r="AJ43" i="1"/>
  <c r="AJ29" i="1"/>
  <c r="AJ28" i="1"/>
  <c r="AJ44" i="1"/>
  <c r="AJ69" i="1"/>
  <c r="AJ66" i="1"/>
  <c r="AJ27" i="1"/>
  <c r="AJ58" i="1"/>
  <c r="AJ25" i="1"/>
  <c r="AJ10" i="1"/>
  <c r="AJ20" i="1"/>
  <c r="AJ34" i="1"/>
  <c r="AJ9" i="1"/>
  <c r="AJ8" i="1"/>
  <c r="AJ19" i="1"/>
  <c r="AJ17" i="1"/>
  <c r="AJ13" i="1"/>
  <c r="AJ21" i="1"/>
  <c r="AJ61" i="1"/>
  <c r="AJ11" i="1"/>
  <c r="AJ32" i="1"/>
  <c r="AJ16" i="1"/>
  <c r="AJ48" i="1"/>
  <c r="AJ26" i="1"/>
  <c r="BJ7" i="1"/>
  <c r="AJ7" i="1"/>
  <c r="AK4" i="1"/>
  <c r="BK4" i="1"/>
  <c r="AJ6" i="1" l="1"/>
  <c r="AJ5" i="1" s="1"/>
  <c r="BJ6" i="1"/>
  <c r="BJ5" i="1" s="1"/>
  <c r="BK211" i="1"/>
  <c r="BK206" i="1"/>
  <c r="BK212" i="1"/>
  <c r="BK213" i="1"/>
  <c r="BK202" i="1"/>
  <c r="BK214" i="1"/>
  <c r="BK210" i="1"/>
  <c r="BK207" i="1"/>
  <c r="BK203" i="1"/>
  <c r="BK204" i="1"/>
  <c r="BK197" i="1"/>
  <c r="BK209" i="1"/>
  <c r="BK205" i="1"/>
  <c r="BK201" i="1"/>
  <c r="BK188" i="1"/>
  <c r="BK182" i="1"/>
  <c r="BK189" i="1"/>
  <c r="BK183" i="1"/>
  <c r="BK196" i="1"/>
  <c r="BK187" i="1"/>
  <c r="BK199" i="1"/>
  <c r="BK208" i="1"/>
  <c r="BK194" i="1"/>
  <c r="BK192" i="1"/>
  <c r="BK177" i="1"/>
  <c r="BK198" i="1"/>
  <c r="BK200" i="1"/>
  <c r="BK179" i="1"/>
  <c r="BK178" i="1"/>
  <c r="BK170" i="1"/>
  <c r="BK195" i="1"/>
  <c r="BK190" i="1"/>
  <c r="BK180" i="1"/>
  <c r="BK193" i="1"/>
  <c r="BK167" i="1"/>
  <c r="BK175" i="1"/>
  <c r="BK163" i="1"/>
  <c r="BK157" i="1"/>
  <c r="BK184" i="1"/>
  <c r="BK164" i="1"/>
  <c r="BK174" i="1"/>
  <c r="BK186" i="1"/>
  <c r="BK185" i="1"/>
  <c r="BK173" i="1"/>
  <c r="BK172" i="1"/>
  <c r="BK166" i="1"/>
  <c r="BK161" i="1"/>
  <c r="BK160" i="1"/>
  <c r="BK154" i="1"/>
  <c r="BK155" i="1"/>
  <c r="BK149" i="1"/>
  <c r="BK176" i="1"/>
  <c r="BK158" i="1"/>
  <c r="BK153" i="1"/>
  <c r="BK191" i="1"/>
  <c r="BK171" i="1"/>
  <c r="BK147" i="1"/>
  <c r="BK140" i="1"/>
  <c r="BK181" i="1"/>
  <c r="BK141" i="1"/>
  <c r="BK145" i="1"/>
  <c r="BK152" i="1"/>
  <c r="BK150" i="1"/>
  <c r="BK156" i="1"/>
  <c r="BK130" i="1"/>
  <c r="BK151" i="1"/>
  <c r="BK148" i="1"/>
  <c r="BK131" i="1"/>
  <c r="BK125" i="1"/>
  <c r="BK165" i="1"/>
  <c r="BK159" i="1"/>
  <c r="BK137" i="1"/>
  <c r="BK135" i="1"/>
  <c r="BK129" i="1"/>
  <c r="BK169" i="1"/>
  <c r="BK136" i="1"/>
  <c r="BK139" i="1"/>
  <c r="BK133" i="1"/>
  <c r="BK128" i="1"/>
  <c r="BK121" i="1"/>
  <c r="BK115" i="1"/>
  <c r="BK109" i="1"/>
  <c r="BK103" i="1"/>
  <c r="BK97" i="1"/>
  <c r="BK143" i="1"/>
  <c r="BK138" i="1"/>
  <c r="BK168" i="1"/>
  <c r="BK146" i="1"/>
  <c r="BK122" i="1"/>
  <c r="BK142" i="1"/>
  <c r="BK127" i="1"/>
  <c r="BK144" i="1"/>
  <c r="BK110" i="1"/>
  <c r="BK99" i="1"/>
  <c r="BK91" i="1"/>
  <c r="BK85" i="1"/>
  <c r="BK79" i="1"/>
  <c r="BK73" i="1"/>
  <c r="BK67" i="1"/>
  <c r="BK61" i="1"/>
  <c r="BK55" i="1"/>
  <c r="BK49" i="1"/>
  <c r="BK43" i="1"/>
  <c r="BK120" i="1"/>
  <c r="BK104" i="1"/>
  <c r="BK119" i="1"/>
  <c r="BK134" i="1"/>
  <c r="BK123" i="1"/>
  <c r="BK114" i="1"/>
  <c r="BK126" i="1"/>
  <c r="BK111" i="1"/>
  <c r="BK116" i="1"/>
  <c r="BK124" i="1"/>
  <c r="BK90" i="1"/>
  <c r="BK62" i="1"/>
  <c r="BK51" i="1"/>
  <c r="BK56" i="1"/>
  <c r="BK84" i="1"/>
  <c r="BK102" i="1"/>
  <c r="BK101" i="1"/>
  <c r="BK95" i="1"/>
  <c r="BK89" i="1"/>
  <c r="BK78" i="1"/>
  <c r="BK94" i="1"/>
  <c r="BK83" i="1"/>
  <c r="BK72" i="1"/>
  <c r="BK112" i="1"/>
  <c r="BK74" i="1"/>
  <c r="BK118" i="1"/>
  <c r="BK117" i="1"/>
  <c r="BK106" i="1"/>
  <c r="BK162" i="1"/>
  <c r="BK132" i="1"/>
  <c r="BK96" i="1"/>
  <c r="BK88" i="1"/>
  <c r="BK69" i="1"/>
  <c r="BK41" i="1"/>
  <c r="BK24" i="1"/>
  <c r="BK100" i="1"/>
  <c r="BK93" i="1"/>
  <c r="BK66" i="1"/>
  <c r="BK76" i="1"/>
  <c r="BK81" i="1"/>
  <c r="BK86" i="1"/>
  <c r="BK108" i="1"/>
  <c r="BK98" i="1"/>
  <c r="BK113" i="1"/>
  <c r="BK92" i="1"/>
  <c r="BK82" i="1"/>
  <c r="BK47" i="1"/>
  <c r="BK36" i="1"/>
  <c r="BK80" i="1"/>
  <c r="BK105" i="1"/>
  <c r="BK77" i="1"/>
  <c r="BK70" i="1"/>
  <c r="BK68" i="1"/>
  <c r="BK107" i="1"/>
  <c r="BK60" i="1"/>
  <c r="BK59" i="1"/>
  <c r="BK58" i="1"/>
  <c r="BK54" i="1"/>
  <c r="BK71" i="1"/>
  <c r="BK19" i="1"/>
  <c r="BK11" i="1"/>
  <c r="BK52" i="1"/>
  <c r="BK50" i="1"/>
  <c r="BK75" i="1"/>
  <c r="BK63" i="1"/>
  <c r="BK64" i="1"/>
  <c r="BK65" i="1"/>
  <c r="BK42" i="1"/>
  <c r="BK39" i="1"/>
  <c r="BK57" i="1"/>
  <c r="BK37" i="1"/>
  <c r="BK35" i="1"/>
  <c r="BK33" i="1"/>
  <c r="BK44" i="1"/>
  <c r="BK34" i="1"/>
  <c r="BK40" i="1"/>
  <c r="BK48" i="1"/>
  <c r="BK46" i="1"/>
  <c r="BK32" i="1"/>
  <c r="BK25" i="1"/>
  <c r="BK9" i="1"/>
  <c r="BK12" i="1"/>
  <c r="BK27" i="1"/>
  <c r="BK87" i="1"/>
  <c r="BK38" i="1"/>
  <c r="BK10" i="1"/>
  <c r="BK29" i="1"/>
  <c r="BK30" i="1"/>
  <c r="BK23" i="1"/>
  <c r="BK45" i="1"/>
  <c r="BK22" i="1"/>
  <c r="BK8" i="1"/>
  <c r="BK31" i="1"/>
  <c r="BK28" i="1"/>
  <c r="BK13" i="1"/>
  <c r="BK53" i="1"/>
  <c r="BK16" i="1"/>
  <c r="BK21" i="1"/>
  <c r="BK26" i="1"/>
  <c r="BK20" i="1"/>
  <c r="BK15" i="1"/>
  <c r="BK18" i="1"/>
  <c r="BK17" i="1"/>
  <c r="BK14" i="1"/>
  <c r="AK212" i="1"/>
  <c r="AK207" i="1"/>
  <c r="AK213" i="1"/>
  <c r="AK214" i="1"/>
  <c r="AK208" i="1"/>
  <c r="AK203" i="1"/>
  <c r="AK204" i="1"/>
  <c r="AK205" i="1"/>
  <c r="AK198" i="1"/>
  <c r="AK211" i="1"/>
  <c r="AK210" i="1"/>
  <c r="AK209" i="1"/>
  <c r="AK197" i="1"/>
  <c r="AK195" i="1"/>
  <c r="AK201" i="1"/>
  <c r="AK199" i="1"/>
  <c r="AK189" i="1"/>
  <c r="AK183" i="1"/>
  <c r="AK194" i="1"/>
  <c r="AK190" i="1"/>
  <c r="AK184" i="1"/>
  <c r="AK188" i="1"/>
  <c r="AK206" i="1"/>
  <c r="AK196" i="1"/>
  <c r="AK193" i="1"/>
  <c r="AK185" i="1"/>
  <c r="AK192" i="1"/>
  <c r="AK179" i="1"/>
  <c r="AK178" i="1"/>
  <c r="AK200" i="1"/>
  <c r="AK181" i="1"/>
  <c r="AK175" i="1"/>
  <c r="AK171" i="1"/>
  <c r="AK202" i="1"/>
  <c r="AK176" i="1"/>
  <c r="AK174" i="1"/>
  <c r="AK191" i="1"/>
  <c r="AK177" i="1"/>
  <c r="AK164" i="1"/>
  <c r="AK158" i="1"/>
  <c r="AK173" i="1"/>
  <c r="AK170" i="1"/>
  <c r="AK165" i="1"/>
  <c r="AK159" i="1"/>
  <c r="AK182" i="1"/>
  <c r="AK180" i="1"/>
  <c r="AK169" i="1"/>
  <c r="AK163" i="1"/>
  <c r="AK162" i="1"/>
  <c r="AK157" i="1"/>
  <c r="AK155" i="1"/>
  <c r="AK172" i="1"/>
  <c r="AK166" i="1"/>
  <c r="AK160" i="1"/>
  <c r="AK156" i="1"/>
  <c r="AK150" i="1"/>
  <c r="AK161" i="1"/>
  <c r="AK154" i="1"/>
  <c r="AK141" i="1"/>
  <c r="AK152" i="1"/>
  <c r="AK187" i="1"/>
  <c r="AK147" i="1"/>
  <c r="AK142" i="1"/>
  <c r="AK153" i="1"/>
  <c r="AK146" i="1"/>
  <c r="AK168" i="1"/>
  <c r="AK167" i="1"/>
  <c r="AK131" i="1"/>
  <c r="AK136" i="1"/>
  <c r="AK132" i="1"/>
  <c r="AK126" i="1"/>
  <c r="AK148" i="1"/>
  <c r="AK130" i="1"/>
  <c r="AK138" i="1"/>
  <c r="AK137" i="1"/>
  <c r="AK129" i="1"/>
  <c r="AK127" i="1"/>
  <c r="AK122" i="1"/>
  <c r="AK116" i="1"/>
  <c r="AK110" i="1"/>
  <c r="AK104" i="1"/>
  <c r="AK98" i="1"/>
  <c r="AK151" i="1"/>
  <c r="AK135" i="1"/>
  <c r="AK133" i="1"/>
  <c r="AK123" i="1"/>
  <c r="AK128" i="1"/>
  <c r="AK186" i="1"/>
  <c r="AK113" i="1"/>
  <c r="AK102" i="1"/>
  <c r="AK92" i="1"/>
  <c r="AK86" i="1"/>
  <c r="AK80" i="1"/>
  <c r="AK74" i="1"/>
  <c r="AK68" i="1"/>
  <c r="AK62" i="1"/>
  <c r="AK56" i="1"/>
  <c r="AK50" i="1"/>
  <c r="AK44" i="1"/>
  <c r="AK118" i="1"/>
  <c r="AK107" i="1"/>
  <c r="AK125" i="1"/>
  <c r="AK112" i="1"/>
  <c r="AK101" i="1"/>
  <c r="AK145" i="1"/>
  <c r="AK143" i="1"/>
  <c r="AK117" i="1"/>
  <c r="AK106" i="1"/>
  <c r="AK119" i="1"/>
  <c r="AK111" i="1"/>
  <c r="AK100" i="1"/>
  <c r="AK114" i="1"/>
  <c r="AK103" i="1"/>
  <c r="AK120" i="1"/>
  <c r="AK108" i="1"/>
  <c r="AK149" i="1"/>
  <c r="AK124" i="1"/>
  <c r="AK87" i="1"/>
  <c r="AK76" i="1"/>
  <c r="AK65" i="1"/>
  <c r="AK54" i="1"/>
  <c r="AK70" i="1"/>
  <c r="AK139" i="1"/>
  <c r="AK105" i="1"/>
  <c r="AK81" i="1"/>
  <c r="AK59" i="1"/>
  <c r="AK96" i="1"/>
  <c r="AK75" i="1"/>
  <c r="AK99" i="1"/>
  <c r="AK88" i="1"/>
  <c r="AK77" i="1"/>
  <c r="AK93" i="1"/>
  <c r="AK82" i="1"/>
  <c r="AK71" i="1"/>
  <c r="AK115" i="1"/>
  <c r="AK109" i="1"/>
  <c r="AK91" i="1"/>
  <c r="AK38" i="1"/>
  <c r="AK27" i="1"/>
  <c r="AK144" i="1"/>
  <c r="AK79" i="1"/>
  <c r="AK84" i="1"/>
  <c r="AK46" i="1"/>
  <c r="AK89" i="1"/>
  <c r="AK78" i="1"/>
  <c r="AK72" i="1"/>
  <c r="AK58" i="1"/>
  <c r="AK57" i="1"/>
  <c r="AK33" i="1"/>
  <c r="AK140" i="1"/>
  <c r="AK85" i="1"/>
  <c r="AK134" i="1"/>
  <c r="AK61" i="1"/>
  <c r="AK60" i="1"/>
  <c r="AK90" i="1"/>
  <c r="AK73" i="1"/>
  <c r="AK67" i="1"/>
  <c r="AK43" i="1"/>
  <c r="AK121" i="1"/>
  <c r="AK28" i="1"/>
  <c r="AK21" i="1"/>
  <c r="AK97" i="1"/>
  <c r="AK95" i="1"/>
  <c r="AK53" i="1"/>
  <c r="AK52" i="1"/>
  <c r="AK47" i="1"/>
  <c r="AK35" i="1"/>
  <c r="AK31" i="1"/>
  <c r="AK49" i="1"/>
  <c r="AK41" i="1"/>
  <c r="AK51" i="1"/>
  <c r="AK42" i="1"/>
  <c r="AK13" i="1"/>
  <c r="AK10" i="1"/>
  <c r="AK69" i="1"/>
  <c r="AK48" i="1"/>
  <c r="AK40" i="1"/>
  <c r="AK63" i="1"/>
  <c r="AK94" i="1"/>
  <c r="AK30" i="1"/>
  <c r="AK83" i="1"/>
  <c r="AK36" i="1"/>
  <c r="AK64" i="1"/>
  <c r="AK66" i="1"/>
  <c r="AK39" i="1"/>
  <c r="AK32" i="1"/>
  <c r="AK34" i="1"/>
  <c r="AK9" i="1"/>
  <c r="AK37" i="1"/>
  <c r="AK18" i="1"/>
  <c r="AK17" i="1"/>
  <c r="AK24" i="1"/>
  <c r="AK8" i="1"/>
  <c r="AK12" i="1"/>
  <c r="AK55" i="1"/>
  <c r="AK15" i="1"/>
  <c r="AK20" i="1"/>
  <c r="AK11" i="1"/>
  <c r="AK45" i="1"/>
  <c r="AK23" i="1"/>
  <c r="AK14" i="1"/>
  <c r="AK19" i="1"/>
  <c r="AK25" i="1"/>
  <c r="AK26" i="1"/>
  <c r="AK29" i="1"/>
  <c r="AK22" i="1"/>
  <c r="AK16" i="1"/>
  <c r="BK7" i="1"/>
  <c r="AK7" i="1"/>
  <c r="AL4" i="1"/>
  <c r="BL4" i="1"/>
  <c r="O6" i="1" l="1"/>
  <c r="O7" i="1"/>
  <c r="G24" i="18" a="1"/>
  <c r="G24" i="18" s="1"/>
  <c r="G16" i="18" a="1"/>
  <c r="G16" i="18" s="1"/>
  <c r="G11" i="18" a="1"/>
  <c r="G11" i="18" s="1"/>
  <c r="G23" i="18" a="1"/>
  <c r="G23" i="18" s="1"/>
  <c r="G9" i="18" a="1"/>
  <c r="G9" i="18" s="1"/>
  <c r="G14" i="18" a="1"/>
  <c r="G14" i="18" s="1"/>
  <c r="G22" i="18" a="1"/>
  <c r="G22" i="18" s="1"/>
  <c r="G13" i="18" a="1"/>
  <c r="G13" i="18" s="1"/>
  <c r="G21" i="18" a="1"/>
  <c r="G21" i="18" s="1"/>
  <c r="G17" i="18" a="1"/>
  <c r="G17" i="18" s="1"/>
  <c r="G19" i="18" a="1"/>
  <c r="G19" i="18" s="1"/>
  <c r="G18" i="18" a="1"/>
  <c r="G18" i="18" s="1"/>
  <c r="G12" i="18" a="1"/>
  <c r="G12" i="18" s="1"/>
  <c r="G20" i="18" a="1"/>
  <c r="G20" i="18" s="1"/>
  <c r="G15" i="18" a="1"/>
  <c r="G15" i="18" s="1"/>
  <c r="G10" i="18" a="1"/>
  <c r="G10" i="18" s="1"/>
  <c r="J13" i="18"/>
  <c r="AK6" i="1"/>
  <c r="AK5" i="1" s="1"/>
  <c r="O5" i="1"/>
  <c r="BK6" i="1"/>
  <c r="BK5" i="1" s="1"/>
  <c r="J24" i="18"/>
  <c r="J22" i="18"/>
  <c r="J23" i="18"/>
  <c r="K24" i="18"/>
  <c r="K23" i="18"/>
  <c r="K22" i="18"/>
  <c r="J21" i="18"/>
  <c r="K21" i="18"/>
  <c r="J20" i="18"/>
  <c r="K20" i="18"/>
  <c r="J17" i="18"/>
  <c r="J14" i="18"/>
  <c r="J18" i="18"/>
  <c r="K18" i="18"/>
  <c r="K17" i="18"/>
  <c r="K14" i="18"/>
  <c r="BL212" i="1"/>
  <c r="BL208" i="1"/>
  <c r="BL214" i="1"/>
  <c r="BL210" i="1"/>
  <c r="BL207" i="1"/>
  <c r="BL203" i="1"/>
  <c r="BL209" i="1"/>
  <c r="BL205" i="1"/>
  <c r="BL213" i="1"/>
  <c r="BL196" i="1"/>
  <c r="BL204" i="1"/>
  <c r="BL197" i="1"/>
  <c r="BL201" i="1"/>
  <c r="BL211" i="1"/>
  <c r="BL202" i="1"/>
  <c r="BL189" i="1"/>
  <c r="BL183" i="1"/>
  <c r="BL195" i="1"/>
  <c r="BL194" i="1"/>
  <c r="BL192" i="1"/>
  <c r="BL177" i="1"/>
  <c r="BL171" i="1"/>
  <c r="BL198" i="1"/>
  <c r="BL187" i="1"/>
  <c r="BL172" i="1"/>
  <c r="BL193" i="1"/>
  <c r="BL190" i="1"/>
  <c r="BL186" i="1"/>
  <c r="BL180" i="1"/>
  <c r="BL173" i="1"/>
  <c r="BL206" i="1"/>
  <c r="BL176" i="1"/>
  <c r="BL182" i="1"/>
  <c r="BL175" i="1"/>
  <c r="BL168" i="1"/>
  <c r="BL188" i="1"/>
  <c r="BL179" i="1"/>
  <c r="BL163" i="1"/>
  <c r="BL199" i="1"/>
  <c r="BL184" i="1"/>
  <c r="BL164" i="1"/>
  <c r="BL200" i="1"/>
  <c r="BL185" i="1"/>
  <c r="BL170" i="1"/>
  <c r="BL169" i="1"/>
  <c r="BL155" i="1"/>
  <c r="BL149" i="1"/>
  <c r="BL158" i="1"/>
  <c r="BL178" i="1"/>
  <c r="BL150" i="1"/>
  <c r="BL191" i="1"/>
  <c r="BL166" i="1"/>
  <c r="BL161" i="1"/>
  <c r="BL160" i="1"/>
  <c r="BL154" i="1"/>
  <c r="BL181" i="1"/>
  <c r="BL174" i="1"/>
  <c r="BL141" i="1"/>
  <c r="BL167" i="1"/>
  <c r="BL156" i="1"/>
  <c r="BL152" i="1"/>
  <c r="BL153" i="1"/>
  <c r="BL147" i="1"/>
  <c r="BL140" i="1"/>
  <c r="BL151" i="1"/>
  <c r="BL148" i="1"/>
  <c r="BL131" i="1"/>
  <c r="BL162" i="1"/>
  <c r="BL139" i="1"/>
  <c r="BL136" i="1"/>
  <c r="BL130" i="1"/>
  <c r="BL143" i="1"/>
  <c r="BL138" i="1"/>
  <c r="BL165" i="1"/>
  <c r="BL146" i="1"/>
  <c r="BL129" i="1"/>
  <c r="BL122" i="1"/>
  <c r="BL145" i="1"/>
  <c r="BL123" i="1"/>
  <c r="BL120" i="1"/>
  <c r="BL104" i="1"/>
  <c r="BL137" i="1"/>
  <c r="BL125" i="1"/>
  <c r="BL119" i="1"/>
  <c r="BL115" i="1"/>
  <c r="BL98" i="1"/>
  <c r="BL142" i="1"/>
  <c r="BL134" i="1"/>
  <c r="BL109" i="1"/>
  <c r="BL114" i="1"/>
  <c r="BL103" i="1"/>
  <c r="BL108" i="1"/>
  <c r="BL97" i="1"/>
  <c r="BL121" i="1"/>
  <c r="BL116" i="1"/>
  <c r="BL105" i="1"/>
  <c r="BL144" i="1"/>
  <c r="BL133" i="1"/>
  <c r="BL127" i="1"/>
  <c r="BL110" i="1"/>
  <c r="BL84" i="1"/>
  <c r="BL73" i="1"/>
  <c r="BL56" i="1"/>
  <c r="BL45" i="1"/>
  <c r="BL42" i="1"/>
  <c r="BL36" i="1"/>
  <c r="BL30" i="1"/>
  <c r="BL24" i="1"/>
  <c r="BL18" i="1"/>
  <c r="BL12" i="1"/>
  <c r="BL67" i="1"/>
  <c r="BL102" i="1"/>
  <c r="BL101" i="1"/>
  <c r="BL95" i="1"/>
  <c r="BL89" i="1"/>
  <c r="BL78" i="1"/>
  <c r="BL135" i="1"/>
  <c r="BL94" i="1"/>
  <c r="BL83" i="1"/>
  <c r="BL72" i="1"/>
  <c r="BL157" i="1"/>
  <c r="BL132" i="1"/>
  <c r="BL96" i="1"/>
  <c r="BL88" i="1"/>
  <c r="BL77" i="1"/>
  <c r="BL159" i="1"/>
  <c r="BL118" i="1"/>
  <c r="BL117" i="1"/>
  <c r="BL111" i="1"/>
  <c r="BL106" i="1"/>
  <c r="BL85" i="1"/>
  <c r="BL124" i="1"/>
  <c r="BL90" i="1"/>
  <c r="BL79" i="1"/>
  <c r="BL100" i="1"/>
  <c r="BL93" i="1"/>
  <c r="BL66" i="1"/>
  <c r="BL46" i="1"/>
  <c r="BL35" i="1"/>
  <c r="BL76" i="1"/>
  <c r="BL126" i="1"/>
  <c r="BL81" i="1"/>
  <c r="BL99" i="1"/>
  <c r="BL86" i="1"/>
  <c r="BL71" i="1"/>
  <c r="BL49" i="1"/>
  <c r="BL113" i="1"/>
  <c r="BL107" i="1"/>
  <c r="BL80" i="1"/>
  <c r="BL112" i="1"/>
  <c r="BL69" i="1"/>
  <c r="BL92" i="1"/>
  <c r="BL82" i="1"/>
  <c r="BL74" i="1"/>
  <c r="BL51" i="1"/>
  <c r="BL91" i="1"/>
  <c r="BL87" i="1"/>
  <c r="BL75" i="1"/>
  <c r="BL64" i="1"/>
  <c r="BL63" i="1"/>
  <c r="BL62" i="1"/>
  <c r="BL54" i="1"/>
  <c r="BL61" i="1"/>
  <c r="BL58" i="1"/>
  <c r="BL52" i="1"/>
  <c r="BL50" i="1"/>
  <c r="BL16" i="1"/>
  <c r="BL68" i="1"/>
  <c r="BL70" i="1"/>
  <c r="BL60" i="1"/>
  <c r="BL57" i="1"/>
  <c r="BL55" i="1"/>
  <c r="BL128" i="1"/>
  <c r="BL65" i="1"/>
  <c r="BL47" i="1"/>
  <c r="BL39" i="1"/>
  <c r="BL37" i="1"/>
  <c r="BL44" i="1"/>
  <c r="BL33" i="1"/>
  <c r="BL11" i="1"/>
  <c r="BL53" i="1"/>
  <c r="BL31" i="1"/>
  <c r="BL32" i="1"/>
  <c r="BL43" i="1"/>
  <c r="BL48" i="1"/>
  <c r="BL29" i="1"/>
  <c r="BL38" i="1"/>
  <c r="BL10" i="1"/>
  <c r="BL9" i="1"/>
  <c r="BL41" i="1"/>
  <c r="BL23" i="1"/>
  <c r="BL22" i="1"/>
  <c r="BL59" i="1"/>
  <c r="BL21" i="1"/>
  <c r="BL15" i="1"/>
  <c r="BL8" i="1"/>
  <c r="BL40" i="1"/>
  <c r="BL34" i="1"/>
  <c r="BL26" i="1"/>
  <c r="BL20" i="1"/>
  <c r="BL17" i="1"/>
  <c r="BL14" i="1"/>
  <c r="BL28" i="1"/>
  <c r="BL19" i="1"/>
  <c r="BL13" i="1"/>
  <c r="BL27" i="1"/>
  <c r="BL25" i="1"/>
  <c r="AL213" i="1"/>
  <c r="AL208" i="1"/>
  <c r="AL209" i="1"/>
  <c r="AL204" i="1"/>
  <c r="AL207" i="1"/>
  <c r="AL205" i="1"/>
  <c r="AL206" i="1"/>
  <c r="AL203" i="1"/>
  <c r="AL197" i="1"/>
  <c r="AL198" i="1"/>
  <c r="AL210" i="1"/>
  <c r="AL201" i="1"/>
  <c r="AL199" i="1"/>
  <c r="AL211" i="1"/>
  <c r="AL194" i="1"/>
  <c r="AL190" i="1"/>
  <c r="AL184" i="1"/>
  <c r="AL214" i="1"/>
  <c r="AL200" i="1"/>
  <c r="AL196" i="1"/>
  <c r="AL193" i="1"/>
  <c r="AL185" i="1"/>
  <c r="AL172" i="1"/>
  <c r="AL192" i="1"/>
  <c r="AL179" i="1"/>
  <c r="AL202" i="1"/>
  <c r="AL173" i="1"/>
  <c r="AL195" i="1"/>
  <c r="AL181" i="1"/>
  <c r="AL174" i="1"/>
  <c r="AL186" i="1"/>
  <c r="AL177" i="1"/>
  <c r="AL188" i="1"/>
  <c r="AL212" i="1"/>
  <c r="AL187" i="1"/>
  <c r="AL183" i="1"/>
  <c r="AL169" i="1"/>
  <c r="AL191" i="1"/>
  <c r="AL189" i="1"/>
  <c r="AL164" i="1"/>
  <c r="AL170" i="1"/>
  <c r="AL165" i="1"/>
  <c r="AL176" i="1"/>
  <c r="AL163" i="1"/>
  <c r="AL171" i="1"/>
  <c r="AL166" i="1"/>
  <c r="AL160" i="1"/>
  <c r="AL156" i="1"/>
  <c r="AL150" i="1"/>
  <c r="AL180" i="1"/>
  <c r="AL151" i="1"/>
  <c r="AL182" i="1"/>
  <c r="AL178" i="1"/>
  <c r="AL162" i="1"/>
  <c r="AL157" i="1"/>
  <c r="AL155" i="1"/>
  <c r="AL152" i="1"/>
  <c r="AL147" i="1"/>
  <c r="AL142" i="1"/>
  <c r="AL136" i="1"/>
  <c r="AL168" i="1"/>
  <c r="AL167" i="1"/>
  <c r="AL161" i="1"/>
  <c r="AL158" i="1"/>
  <c r="AL154" i="1"/>
  <c r="AL141" i="1"/>
  <c r="AL132" i="1"/>
  <c r="AL144" i="1"/>
  <c r="AL138" i="1"/>
  <c r="AL153" i="1"/>
  <c r="AL131" i="1"/>
  <c r="AL175" i="1"/>
  <c r="AL159" i="1"/>
  <c r="AL146" i="1"/>
  <c r="AL135" i="1"/>
  <c r="AL133" i="1"/>
  <c r="AL130" i="1"/>
  <c r="AL126" i="1"/>
  <c r="AL123" i="1"/>
  <c r="AL145" i="1"/>
  <c r="AL124" i="1"/>
  <c r="AL118" i="1"/>
  <c r="AL107" i="1"/>
  <c r="AL125" i="1"/>
  <c r="AL112" i="1"/>
  <c r="AL101" i="1"/>
  <c r="AL143" i="1"/>
  <c r="AL137" i="1"/>
  <c r="AL128" i="1"/>
  <c r="AL122" i="1"/>
  <c r="AL117" i="1"/>
  <c r="AL106" i="1"/>
  <c r="AL119" i="1"/>
  <c r="AL111" i="1"/>
  <c r="AL100" i="1"/>
  <c r="AL121" i="1"/>
  <c r="AL105" i="1"/>
  <c r="AL120" i="1"/>
  <c r="AL108" i="1"/>
  <c r="AL113" i="1"/>
  <c r="AL139" i="1"/>
  <c r="AL81" i="1"/>
  <c r="AL70" i="1"/>
  <c r="AL59" i="1"/>
  <c r="AL48" i="1"/>
  <c r="AL43" i="1"/>
  <c r="AL37" i="1"/>
  <c r="AL31" i="1"/>
  <c r="AL25" i="1"/>
  <c r="AL19" i="1"/>
  <c r="AL13" i="1"/>
  <c r="AL53" i="1"/>
  <c r="AL102" i="1"/>
  <c r="AL96" i="1"/>
  <c r="AL92" i="1"/>
  <c r="AL75" i="1"/>
  <c r="AL64" i="1"/>
  <c r="AL116" i="1"/>
  <c r="AL110" i="1"/>
  <c r="AL86" i="1"/>
  <c r="AL69" i="1"/>
  <c r="AL115" i="1"/>
  <c r="AL109" i="1"/>
  <c r="AL91" i="1"/>
  <c r="AL80" i="1"/>
  <c r="AL93" i="1"/>
  <c r="AL82" i="1"/>
  <c r="AL149" i="1"/>
  <c r="AL98" i="1"/>
  <c r="AL87" i="1"/>
  <c r="AL76" i="1"/>
  <c r="AL74" i="1"/>
  <c r="AL32" i="1"/>
  <c r="AL21" i="1"/>
  <c r="AL103" i="1"/>
  <c r="AL79" i="1"/>
  <c r="AL148" i="1"/>
  <c r="AL84" i="1"/>
  <c r="AL89" i="1"/>
  <c r="AL51" i="1"/>
  <c r="AL42" i="1"/>
  <c r="AL134" i="1"/>
  <c r="AL94" i="1"/>
  <c r="AL127" i="1"/>
  <c r="AL83" i="1"/>
  <c r="AL88" i="1"/>
  <c r="AL72" i="1"/>
  <c r="AL140" i="1"/>
  <c r="AL85" i="1"/>
  <c r="AL63" i="1"/>
  <c r="AL56" i="1"/>
  <c r="AL55" i="1"/>
  <c r="AL54" i="1"/>
  <c r="AL38" i="1"/>
  <c r="AL104" i="1"/>
  <c r="AL95" i="1"/>
  <c r="AL68" i="1"/>
  <c r="AL99" i="1"/>
  <c r="AL60" i="1"/>
  <c r="AL97" i="1"/>
  <c r="AL57" i="1"/>
  <c r="AL26" i="1"/>
  <c r="AL90" i="1"/>
  <c r="AL114" i="1"/>
  <c r="AL65" i="1"/>
  <c r="AL62" i="1"/>
  <c r="AL47" i="1"/>
  <c r="AL35" i="1"/>
  <c r="AL49" i="1"/>
  <c r="AL41" i="1"/>
  <c r="AL33" i="1"/>
  <c r="AL40" i="1"/>
  <c r="AL36" i="1"/>
  <c r="AL71" i="1"/>
  <c r="AL61" i="1"/>
  <c r="AL77" i="1"/>
  <c r="AL67" i="1"/>
  <c r="AL39" i="1"/>
  <c r="AL46" i="1"/>
  <c r="AL44" i="1"/>
  <c r="AL129" i="1"/>
  <c r="AL50" i="1"/>
  <c r="AL66" i="1"/>
  <c r="AL52" i="1"/>
  <c r="AL58" i="1"/>
  <c r="AL23" i="1"/>
  <c r="AL30" i="1"/>
  <c r="AL18" i="1"/>
  <c r="AL17" i="1"/>
  <c r="AL10" i="1"/>
  <c r="AL73" i="1"/>
  <c r="AL15" i="1"/>
  <c r="AL16" i="1"/>
  <c r="AL78" i="1"/>
  <c r="AL11" i="1"/>
  <c r="AL27" i="1"/>
  <c r="AL45" i="1"/>
  <c r="AL24" i="1"/>
  <c r="AL8" i="1"/>
  <c r="AL29" i="1"/>
  <c r="AL22" i="1"/>
  <c r="AL20" i="1"/>
  <c r="AL9" i="1"/>
  <c r="AL28" i="1"/>
  <c r="AL14" i="1"/>
  <c r="AL12" i="1"/>
  <c r="AL34" i="1"/>
  <c r="BL7" i="1"/>
  <c r="AL7" i="1"/>
  <c r="AM4" i="1"/>
  <c r="BM4" i="1"/>
  <c r="D10" i="18" l="1" a="1"/>
  <c r="D10" i="18" s="1"/>
  <c r="P7" i="1"/>
  <c r="D16" i="18" a="1"/>
  <c r="D16" i="18" s="1"/>
  <c r="D14" i="18" a="1"/>
  <c r="D14" i="18" s="1"/>
  <c r="D17" i="18" a="1"/>
  <c r="D17" i="18" s="1"/>
  <c r="D15" i="18" a="1"/>
  <c r="D15" i="18" s="1"/>
  <c r="D11" i="18" a="1"/>
  <c r="D11" i="18" s="1"/>
  <c r="D21" i="18" a="1"/>
  <c r="D21" i="18" s="1"/>
  <c r="D13" i="18" a="1"/>
  <c r="D13" i="18" s="1"/>
  <c r="D23" i="18" a="1"/>
  <c r="D23" i="18" s="1"/>
  <c r="D9" i="18" a="1"/>
  <c r="D9" i="18" s="1"/>
  <c r="D24" i="18" a="1"/>
  <c r="D24" i="18" s="1"/>
  <c r="D12" i="18" a="1"/>
  <c r="D12" i="18" s="1"/>
  <c r="D22" i="18" a="1"/>
  <c r="D22" i="18" s="1"/>
  <c r="D20" i="18" a="1"/>
  <c r="D20" i="18" s="1"/>
  <c r="D19" i="18" a="1"/>
  <c r="D19" i="18" s="1"/>
  <c r="D18" i="18" a="1"/>
  <c r="D18" i="18" s="1"/>
  <c r="F9" i="18" a="1"/>
  <c r="F9" i="18" s="1"/>
  <c r="F17" i="18" a="1"/>
  <c r="F17" i="18" s="1"/>
  <c r="F23" i="18" a="1"/>
  <c r="F23" i="18" s="1"/>
  <c r="F24" i="18" a="1"/>
  <c r="F24" i="18" s="1"/>
  <c r="F19" i="18" a="1"/>
  <c r="F19" i="18" s="1"/>
  <c r="F14" i="18" a="1"/>
  <c r="F14" i="18" s="1"/>
  <c r="H14" i="18" s="1"/>
  <c r="F13" i="18" a="1"/>
  <c r="F13" i="18" s="1"/>
  <c r="F20" i="18" a="1"/>
  <c r="F20" i="18" s="1"/>
  <c r="F15" i="18" a="1"/>
  <c r="F15" i="18" s="1"/>
  <c r="F18" i="18" a="1"/>
  <c r="F18" i="18" s="1"/>
  <c r="F16" i="18" a="1"/>
  <c r="F16" i="18" s="1"/>
  <c r="F22" i="18" a="1"/>
  <c r="F22" i="18" s="1"/>
  <c r="F12" i="18" a="1"/>
  <c r="F12" i="18" s="1"/>
  <c r="F21" i="18" a="1"/>
  <c r="F21" i="18" s="1"/>
  <c r="F11" i="18" a="1"/>
  <c r="F11" i="18" s="1"/>
  <c r="F10" i="18" a="1"/>
  <c r="F10" i="18" s="1"/>
  <c r="BL6" i="1"/>
  <c r="BL5" i="1" s="1"/>
  <c r="P5" i="1"/>
  <c r="P6" i="1"/>
  <c r="AL6" i="1"/>
  <c r="AL5" i="1" s="1"/>
  <c r="Q24" i="18"/>
  <c r="Q22" i="18"/>
  <c r="Q23" i="18"/>
  <c r="R23" i="18"/>
  <c r="R22" i="18"/>
  <c r="R24" i="18"/>
  <c r="Q21" i="18"/>
  <c r="R21" i="18"/>
  <c r="Q20" i="18"/>
  <c r="R20" i="18"/>
  <c r="Q17" i="18"/>
  <c r="Q14" i="18"/>
  <c r="Q18" i="18"/>
  <c r="R18" i="18"/>
  <c r="R17" i="18"/>
  <c r="R14" i="18"/>
  <c r="BM212" i="1"/>
  <c r="BM207" i="1"/>
  <c r="BM213" i="1"/>
  <c r="BM214" i="1"/>
  <c r="BM210" i="1"/>
  <c r="BM203" i="1"/>
  <c r="BM209" i="1"/>
  <c r="BM205" i="1"/>
  <c r="BM208" i="1"/>
  <c r="BM211" i="1"/>
  <c r="BM204" i="1"/>
  <c r="BM198" i="1"/>
  <c r="BM196" i="1"/>
  <c r="BM194" i="1"/>
  <c r="BM191" i="1"/>
  <c r="BM200" i="1"/>
  <c r="BM202" i="1"/>
  <c r="BM201" i="1"/>
  <c r="BM189" i="1"/>
  <c r="BM183" i="1"/>
  <c r="BM192" i="1"/>
  <c r="BM190" i="1"/>
  <c r="BM184" i="1"/>
  <c r="BM188" i="1"/>
  <c r="BM187" i="1"/>
  <c r="BM199" i="1"/>
  <c r="BM195" i="1"/>
  <c r="BM182" i="1"/>
  <c r="BM175" i="1"/>
  <c r="BM173" i="1"/>
  <c r="BM172" i="1"/>
  <c r="BM206" i="1"/>
  <c r="BM181" i="1"/>
  <c r="BM171" i="1"/>
  <c r="BM170" i="1"/>
  <c r="BM177" i="1"/>
  <c r="BM164" i="1"/>
  <c r="BM158" i="1"/>
  <c r="BM185" i="1"/>
  <c r="BM165" i="1"/>
  <c r="BM159" i="1"/>
  <c r="BM167" i="1"/>
  <c r="BM155" i="1"/>
  <c r="BM178" i="1"/>
  <c r="BM176" i="1"/>
  <c r="BM150" i="1"/>
  <c r="BM162" i="1"/>
  <c r="BM166" i="1"/>
  <c r="BM161" i="1"/>
  <c r="BM160" i="1"/>
  <c r="BM154" i="1"/>
  <c r="BM186" i="1"/>
  <c r="BM179" i="1"/>
  <c r="BM193" i="1"/>
  <c r="BM174" i="1"/>
  <c r="BM141" i="1"/>
  <c r="BM156" i="1"/>
  <c r="BM142" i="1"/>
  <c r="BM151" i="1"/>
  <c r="BM197" i="1"/>
  <c r="BM180" i="1"/>
  <c r="BM153" i="1"/>
  <c r="BM147" i="1"/>
  <c r="BM163" i="1"/>
  <c r="BM148" i="1"/>
  <c r="BM131" i="1"/>
  <c r="BM149" i="1"/>
  <c r="BM139" i="1"/>
  <c r="BM157" i="1"/>
  <c r="BM144" i="1"/>
  <c r="BM132" i="1"/>
  <c r="BM126" i="1"/>
  <c r="BM169" i="1"/>
  <c r="BM130" i="1"/>
  <c r="BM152" i="1"/>
  <c r="BM140" i="1"/>
  <c r="BM146" i="1"/>
  <c r="BM129" i="1"/>
  <c r="BM122" i="1"/>
  <c r="BM116" i="1"/>
  <c r="BM110" i="1"/>
  <c r="BM104" i="1"/>
  <c r="BM98" i="1"/>
  <c r="BM168" i="1"/>
  <c r="BM145" i="1"/>
  <c r="BM123" i="1"/>
  <c r="BM137" i="1"/>
  <c r="BM136" i="1"/>
  <c r="BM135" i="1"/>
  <c r="BM133" i="1"/>
  <c r="BM128" i="1"/>
  <c r="BM125" i="1"/>
  <c r="BM119" i="1"/>
  <c r="BM115" i="1"/>
  <c r="BM92" i="1"/>
  <c r="BM86" i="1"/>
  <c r="BM80" i="1"/>
  <c r="BM74" i="1"/>
  <c r="BM68" i="1"/>
  <c r="BM62" i="1"/>
  <c r="BM56" i="1"/>
  <c r="BM50" i="1"/>
  <c r="BM44" i="1"/>
  <c r="BM134" i="1"/>
  <c r="BM109" i="1"/>
  <c r="BM114" i="1"/>
  <c r="BM103" i="1"/>
  <c r="BM138" i="1"/>
  <c r="BM108" i="1"/>
  <c r="BM124" i="1"/>
  <c r="BM113" i="1"/>
  <c r="BM102" i="1"/>
  <c r="BM127" i="1"/>
  <c r="BM120" i="1"/>
  <c r="BM101" i="1"/>
  <c r="BM95" i="1"/>
  <c r="BM89" i="1"/>
  <c r="BM78" i="1"/>
  <c r="BM67" i="1"/>
  <c r="BM72" i="1"/>
  <c r="BM94" i="1"/>
  <c r="BM83" i="1"/>
  <c r="BM61" i="1"/>
  <c r="BM96" i="1"/>
  <c r="BM88" i="1"/>
  <c r="BM77" i="1"/>
  <c r="BM66" i="1"/>
  <c r="BM100" i="1"/>
  <c r="BM93" i="1"/>
  <c r="BM82" i="1"/>
  <c r="BM71" i="1"/>
  <c r="BM90" i="1"/>
  <c r="BM79" i="1"/>
  <c r="BM84" i="1"/>
  <c r="BM73" i="1"/>
  <c r="BM76" i="1"/>
  <c r="BM51" i="1"/>
  <c r="BM40" i="1"/>
  <c r="BM29" i="1"/>
  <c r="BM18" i="1"/>
  <c r="BM81" i="1"/>
  <c r="BM121" i="1"/>
  <c r="BM99" i="1"/>
  <c r="BM107" i="1"/>
  <c r="BM97" i="1"/>
  <c r="BM91" i="1"/>
  <c r="BM112" i="1"/>
  <c r="BM118" i="1"/>
  <c r="BM106" i="1"/>
  <c r="BM85" i="1"/>
  <c r="BM34" i="1"/>
  <c r="BM105" i="1"/>
  <c r="BM111" i="1"/>
  <c r="BM70" i="1"/>
  <c r="BM65" i="1"/>
  <c r="BM69" i="1"/>
  <c r="BM58" i="1"/>
  <c r="BM52" i="1"/>
  <c r="BM24" i="1"/>
  <c r="BM17" i="1"/>
  <c r="BM10" i="1"/>
  <c r="BM75" i="1"/>
  <c r="BM63" i="1"/>
  <c r="BM49" i="1"/>
  <c r="BM48" i="1"/>
  <c r="BM64" i="1"/>
  <c r="BM60" i="1"/>
  <c r="BM57" i="1"/>
  <c r="BM55" i="1"/>
  <c r="BM117" i="1"/>
  <c r="BM87" i="1"/>
  <c r="BM47" i="1"/>
  <c r="BM39" i="1"/>
  <c r="BM143" i="1"/>
  <c r="BM42" i="1"/>
  <c r="BM37" i="1"/>
  <c r="BM35" i="1"/>
  <c r="BM33" i="1"/>
  <c r="BM53" i="1"/>
  <c r="BM31" i="1"/>
  <c r="BM16" i="1"/>
  <c r="BM46" i="1"/>
  <c r="BM54" i="1"/>
  <c r="BM43" i="1"/>
  <c r="BM36" i="1"/>
  <c r="BM32" i="1"/>
  <c r="BM38" i="1"/>
  <c r="BM28" i="1"/>
  <c r="BM27" i="1"/>
  <c r="BM23" i="1"/>
  <c r="BM30" i="1"/>
  <c r="BM22" i="1"/>
  <c r="BM12" i="1"/>
  <c r="BM9" i="1"/>
  <c r="BM45" i="1"/>
  <c r="BM21" i="1"/>
  <c r="BM26" i="1"/>
  <c r="BM20" i="1"/>
  <c r="BM15" i="1"/>
  <c r="BM8" i="1"/>
  <c r="BM19" i="1"/>
  <c r="BM11" i="1"/>
  <c r="BM25" i="1"/>
  <c r="BM41" i="1"/>
  <c r="BM14" i="1"/>
  <c r="BM13" i="1"/>
  <c r="BM59" i="1"/>
  <c r="AM213" i="1"/>
  <c r="AM208" i="1"/>
  <c r="AM214" i="1"/>
  <c r="AM204" i="1"/>
  <c r="AM212" i="1"/>
  <c r="AM211" i="1"/>
  <c r="AM205" i="1"/>
  <c r="AM199" i="1"/>
  <c r="AM209" i="1"/>
  <c r="AM203" i="1"/>
  <c r="AM197" i="1"/>
  <c r="AM192" i="1"/>
  <c r="AM206" i="1"/>
  <c r="AM207" i="1"/>
  <c r="AM190" i="1"/>
  <c r="AM184" i="1"/>
  <c r="AM178" i="1"/>
  <c r="AM196" i="1"/>
  <c r="AM195" i="1"/>
  <c r="AM193" i="1"/>
  <c r="AM191" i="1"/>
  <c r="AM185" i="1"/>
  <c r="AM189" i="1"/>
  <c r="AM179" i="1"/>
  <c r="AM202" i="1"/>
  <c r="AM180" i="1"/>
  <c r="AM200" i="1"/>
  <c r="AM187" i="1"/>
  <c r="AM181" i="1"/>
  <c r="AM186" i="1"/>
  <c r="AM201" i="1"/>
  <c r="AM188" i="1"/>
  <c r="AM177" i="1"/>
  <c r="AM210" i="1"/>
  <c r="AM198" i="1"/>
  <c r="AM174" i="1"/>
  <c r="AM173" i="1"/>
  <c r="AM170" i="1"/>
  <c r="AM165" i="1"/>
  <c r="AM159" i="1"/>
  <c r="AM175" i="1"/>
  <c r="AM171" i="1"/>
  <c r="AM166" i="1"/>
  <c r="AM160" i="1"/>
  <c r="AM172" i="1"/>
  <c r="AM156" i="1"/>
  <c r="AM176" i="1"/>
  <c r="AM151" i="1"/>
  <c r="AM182" i="1"/>
  <c r="AM162" i="1"/>
  <c r="AM157" i="1"/>
  <c r="AM155" i="1"/>
  <c r="AM194" i="1"/>
  <c r="AM169" i="1"/>
  <c r="AM163" i="1"/>
  <c r="AM164" i="1"/>
  <c r="AM147" i="1"/>
  <c r="AM142" i="1"/>
  <c r="AM136" i="1"/>
  <c r="AM168" i="1"/>
  <c r="AM167" i="1"/>
  <c r="AM143" i="1"/>
  <c r="AM137" i="1"/>
  <c r="AM149" i="1"/>
  <c r="AM161" i="1"/>
  <c r="AM158" i="1"/>
  <c r="AM154" i="1"/>
  <c r="AM152" i="1"/>
  <c r="AM183" i="1"/>
  <c r="AM132" i="1"/>
  <c r="AM144" i="1"/>
  <c r="AM145" i="1"/>
  <c r="AM133" i="1"/>
  <c r="AM127" i="1"/>
  <c r="AM153" i="1"/>
  <c r="AM131" i="1"/>
  <c r="AM146" i="1"/>
  <c r="AM135" i="1"/>
  <c r="AM130" i="1"/>
  <c r="AM126" i="1"/>
  <c r="AM123" i="1"/>
  <c r="AM117" i="1"/>
  <c r="AM111" i="1"/>
  <c r="AM105" i="1"/>
  <c r="AM99" i="1"/>
  <c r="AM124" i="1"/>
  <c r="AM148" i="1"/>
  <c r="AM129" i="1"/>
  <c r="AM125" i="1"/>
  <c r="AM112" i="1"/>
  <c r="AM101" i="1"/>
  <c r="AM93" i="1"/>
  <c r="AM87" i="1"/>
  <c r="AM81" i="1"/>
  <c r="AM75" i="1"/>
  <c r="AM69" i="1"/>
  <c r="AM63" i="1"/>
  <c r="AM57" i="1"/>
  <c r="AM51" i="1"/>
  <c r="AM45" i="1"/>
  <c r="AM128" i="1"/>
  <c r="AM122" i="1"/>
  <c r="AM106" i="1"/>
  <c r="AM138" i="1"/>
  <c r="AM119" i="1"/>
  <c r="AM100" i="1"/>
  <c r="AM121" i="1"/>
  <c r="AM139" i="1"/>
  <c r="AM116" i="1"/>
  <c r="AM113" i="1"/>
  <c r="AM118" i="1"/>
  <c r="AM107" i="1"/>
  <c r="AM102" i="1"/>
  <c r="AM96" i="1"/>
  <c r="AM92" i="1"/>
  <c r="AM64" i="1"/>
  <c r="AM53" i="1"/>
  <c r="AM110" i="1"/>
  <c r="AM86" i="1"/>
  <c r="AM58" i="1"/>
  <c r="AM115" i="1"/>
  <c r="AM109" i="1"/>
  <c r="AM91" i="1"/>
  <c r="AM80" i="1"/>
  <c r="AM140" i="1"/>
  <c r="AM114" i="1"/>
  <c r="AM108" i="1"/>
  <c r="AM97" i="1"/>
  <c r="AM85" i="1"/>
  <c r="AM74" i="1"/>
  <c r="AM120" i="1"/>
  <c r="AM98" i="1"/>
  <c r="AM76" i="1"/>
  <c r="AM103" i="1"/>
  <c r="AM79" i="1"/>
  <c r="AM48" i="1"/>
  <c r="AM43" i="1"/>
  <c r="AM26" i="1"/>
  <c r="AM84" i="1"/>
  <c r="AM89" i="1"/>
  <c r="AM70" i="1"/>
  <c r="AM141" i="1"/>
  <c r="AM134" i="1"/>
  <c r="AM94" i="1"/>
  <c r="AM72" i="1"/>
  <c r="AM67" i="1"/>
  <c r="AM104" i="1"/>
  <c r="AM150" i="1"/>
  <c r="AM88" i="1"/>
  <c r="AM82" i="1"/>
  <c r="AM62" i="1"/>
  <c r="AM61" i="1"/>
  <c r="AM60" i="1"/>
  <c r="AM59" i="1"/>
  <c r="AM46" i="1"/>
  <c r="AM44" i="1"/>
  <c r="AM31" i="1"/>
  <c r="AM95" i="1"/>
  <c r="AM68" i="1"/>
  <c r="AM83" i="1"/>
  <c r="AM78" i="1"/>
  <c r="AM77" i="1"/>
  <c r="AM65" i="1"/>
  <c r="AM71" i="1"/>
  <c r="AM56" i="1"/>
  <c r="AM13" i="1"/>
  <c r="AM54" i="1"/>
  <c r="AM90" i="1"/>
  <c r="AM49" i="1"/>
  <c r="AM41" i="1"/>
  <c r="AM33" i="1"/>
  <c r="AM42" i="1"/>
  <c r="AM40" i="1"/>
  <c r="AM38" i="1"/>
  <c r="AM36" i="1"/>
  <c r="AM9" i="1"/>
  <c r="AM34" i="1"/>
  <c r="AM73" i="1"/>
  <c r="AM66" i="1"/>
  <c r="AM52" i="1"/>
  <c r="AM37" i="1"/>
  <c r="AM50" i="1"/>
  <c r="AM39" i="1"/>
  <c r="AM32" i="1"/>
  <c r="AM47" i="1"/>
  <c r="AM21" i="1"/>
  <c r="AM19" i="1"/>
  <c r="AM15" i="1"/>
  <c r="AM55" i="1"/>
  <c r="AM11" i="1"/>
  <c r="AM14" i="1"/>
  <c r="AM29" i="1"/>
  <c r="AM27" i="1"/>
  <c r="AM23" i="1"/>
  <c r="AM18" i="1"/>
  <c r="AM35" i="1"/>
  <c r="AM22" i="1"/>
  <c r="AM12" i="1"/>
  <c r="AM20" i="1"/>
  <c r="AM25" i="1"/>
  <c r="AM10" i="1"/>
  <c r="AM30" i="1"/>
  <c r="AM17" i="1"/>
  <c r="AM28" i="1"/>
  <c r="AM24" i="1"/>
  <c r="AM16" i="1"/>
  <c r="AM8" i="1"/>
  <c r="AM7" i="1"/>
  <c r="BM7" i="1"/>
  <c r="AN4" i="1"/>
  <c r="BN4" i="1"/>
  <c r="D8" i="18" l="1"/>
  <c r="F8" i="18"/>
  <c r="E9" i="18"/>
  <c r="AM6" i="1"/>
  <c r="AM5" i="1" s="1"/>
  <c r="BM6" i="1"/>
  <c r="BM5" i="1" s="1"/>
  <c r="H22" i="18"/>
  <c r="E22" i="18"/>
  <c r="E23" i="18"/>
  <c r="H23" i="18"/>
  <c r="H24" i="18"/>
  <c r="E24" i="18"/>
  <c r="E21" i="18"/>
  <c r="H21" i="18"/>
  <c r="H20" i="18"/>
  <c r="E20" i="18"/>
  <c r="H18" i="18"/>
  <c r="E18" i="18"/>
  <c r="E17" i="18"/>
  <c r="H17" i="18"/>
  <c r="E14" i="18"/>
  <c r="AN208" i="1"/>
  <c r="AN214" i="1"/>
  <c r="AN209" i="1"/>
  <c r="AN212" i="1"/>
  <c r="AN207" i="1"/>
  <c r="AN205" i="1"/>
  <c r="AN198" i="1"/>
  <c r="AN204" i="1"/>
  <c r="AN199" i="1"/>
  <c r="AN203" i="1"/>
  <c r="AN206" i="1"/>
  <c r="AN202" i="1"/>
  <c r="AN211" i="1"/>
  <c r="AN213" i="1"/>
  <c r="AN196" i="1"/>
  <c r="AN195" i="1"/>
  <c r="AN193" i="1"/>
  <c r="AN191" i="1"/>
  <c r="AN185" i="1"/>
  <c r="AN210" i="1"/>
  <c r="AN201" i="1"/>
  <c r="AN194" i="1"/>
  <c r="AN192" i="1"/>
  <c r="AN173" i="1"/>
  <c r="AN189" i="1"/>
  <c r="AN181" i="1"/>
  <c r="AN178" i="1"/>
  <c r="AN174" i="1"/>
  <c r="AN188" i="1"/>
  <c r="AN182" i="1"/>
  <c r="AN175" i="1"/>
  <c r="AN172" i="1"/>
  <c r="AN200" i="1"/>
  <c r="AN186" i="1"/>
  <c r="AN168" i="1"/>
  <c r="AN184" i="1"/>
  <c r="AN177" i="1"/>
  <c r="AN171" i="1"/>
  <c r="AN170" i="1"/>
  <c r="AN190" i="1"/>
  <c r="AN187" i="1"/>
  <c r="AN197" i="1"/>
  <c r="AN179" i="1"/>
  <c r="AN165" i="1"/>
  <c r="AN166" i="1"/>
  <c r="AN164" i="1"/>
  <c r="AN176" i="1"/>
  <c r="AN160" i="1"/>
  <c r="AN151" i="1"/>
  <c r="AN180" i="1"/>
  <c r="AN152" i="1"/>
  <c r="AN169" i="1"/>
  <c r="AN163" i="1"/>
  <c r="AN156" i="1"/>
  <c r="AN167" i="1"/>
  <c r="AN143" i="1"/>
  <c r="AN137" i="1"/>
  <c r="AN149" i="1"/>
  <c r="AN183" i="1"/>
  <c r="AN159" i="1"/>
  <c r="AN162" i="1"/>
  <c r="AN155" i="1"/>
  <c r="AN147" i="1"/>
  <c r="AN142" i="1"/>
  <c r="AN144" i="1"/>
  <c r="AN136" i="1"/>
  <c r="AN157" i="1"/>
  <c r="AN145" i="1"/>
  <c r="AN133" i="1"/>
  <c r="AN141" i="1"/>
  <c r="AN154" i="1"/>
  <c r="AN132" i="1"/>
  <c r="AN124" i="1"/>
  <c r="AN158" i="1"/>
  <c r="AN148" i="1"/>
  <c r="AN161" i="1"/>
  <c r="AN125" i="1"/>
  <c r="AN127" i="1"/>
  <c r="AN146" i="1"/>
  <c r="AN128" i="1"/>
  <c r="AN122" i="1"/>
  <c r="AN106" i="1"/>
  <c r="AN138" i="1"/>
  <c r="AN119" i="1"/>
  <c r="AN117" i="1"/>
  <c r="AN100" i="1"/>
  <c r="AN121" i="1"/>
  <c r="AN111" i="1"/>
  <c r="AN139" i="1"/>
  <c r="AN130" i="1"/>
  <c r="AN116" i="1"/>
  <c r="AN105" i="1"/>
  <c r="AN134" i="1"/>
  <c r="AN110" i="1"/>
  <c r="AN99" i="1"/>
  <c r="AN135" i="1"/>
  <c r="AN126" i="1"/>
  <c r="AN123" i="1"/>
  <c r="AN118" i="1"/>
  <c r="AN107" i="1"/>
  <c r="AN112" i="1"/>
  <c r="AN86" i="1"/>
  <c r="AN75" i="1"/>
  <c r="AN58" i="1"/>
  <c r="AN47" i="1"/>
  <c r="AN38" i="1"/>
  <c r="AN32" i="1"/>
  <c r="AN26" i="1"/>
  <c r="AN20" i="1"/>
  <c r="AN14" i="1"/>
  <c r="AN8" i="1"/>
  <c r="AN69" i="1"/>
  <c r="AN115" i="1"/>
  <c r="AN109" i="1"/>
  <c r="AN91" i="1"/>
  <c r="AN80" i="1"/>
  <c r="AN140" i="1"/>
  <c r="AN114" i="1"/>
  <c r="AN108" i="1"/>
  <c r="AN101" i="1"/>
  <c r="AN97" i="1"/>
  <c r="AN85" i="1"/>
  <c r="AN74" i="1"/>
  <c r="AN113" i="1"/>
  <c r="AN103" i="1"/>
  <c r="AN90" i="1"/>
  <c r="AN79" i="1"/>
  <c r="AN87" i="1"/>
  <c r="AN131" i="1"/>
  <c r="AN102" i="1"/>
  <c r="AN96" i="1"/>
  <c r="AN92" i="1"/>
  <c r="AN81" i="1"/>
  <c r="AN84" i="1"/>
  <c r="AN46" i="1"/>
  <c r="AN37" i="1"/>
  <c r="AN89" i="1"/>
  <c r="AN70" i="1"/>
  <c r="AN94" i="1"/>
  <c r="AN72" i="1"/>
  <c r="AN67" i="1"/>
  <c r="AN153" i="1"/>
  <c r="AN104" i="1"/>
  <c r="AN77" i="1"/>
  <c r="AN44" i="1"/>
  <c r="AN41" i="1"/>
  <c r="AN129" i="1"/>
  <c r="AN82" i="1"/>
  <c r="AN120" i="1"/>
  <c r="AN98" i="1"/>
  <c r="AN93" i="1"/>
  <c r="AN57" i="1"/>
  <c r="AN56" i="1"/>
  <c r="AN63" i="1"/>
  <c r="AN62" i="1"/>
  <c r="AN150" i="1"/>
  <c r="AN95" i="1"/>
  <c r="AN68" i="1"/>
  <c r="AN64" i="1"/>
  <c r="AN52" i="1"/>
  <c r="AN36" i="1"/>
  <c r="AN83" i="1"/>
  <c r="AN78" i="1"/>
  <c r="AN66" i="1"/>
  <c r="AN88" i="1"/>
  <c r="AN54" i="1"/>
  <c r="AN19" i="1"/>
  <c r="AN59" i="1"/>
  <c r="AN71" i="1"/>
  <c r="AN42" i="1"/>
  <c r="AN40" i="1"/>
  <c r="AN76" i="1"/>
  <c r="AN51" i="1"/>
  <c r="AN73" i="1"/>
  <c r="AN61" i="1"/>
  <c r="AN48" i="1"/>
  <c r="AN34" i="1"/>
  <c r="AN11" i="1"/>
  <c r="AN29" i="1"/>
  <c r="AN53" i="1"/>
  <c r="AN60" i="1"/>
  <c r="AN35" i="1"/>
  <c r="AN50" i="1"/>
  <c r="AN43" i="1"/>
  <c r="AN33" i="1"/>
  <c r="AN39" i="1"/>
  <c r="AN31" i="1"/>
  <c r="AN45" i="1"/>
  <c r="AN17" i="1"/>
  <c r="AN16" i="1"/>
  <c r="AN55" i="1"/>
  <c r="AN9" i="1"/>
  <c r="AN15" i="1"/>
  <c r="AN27" i="1"/>
  <c r="AN13" i="1"/>
  <c r="AN18" i="1"/>
  <c r="AN65" i="1"/>
  <c r="AN49" i="1"/>
  <c r="AN23" i="1"/>
  <c r="AN22" i="1"/>
  <c r="AN10" i="1"/>
  <c r="AN28" i="1"/>
  <c r="AN24" i="1"/>
  <c r="AN21" i="1"/>
  <c r="AN25" i="1"/>
  <c r="AN12" i="1"/>
  <c r="AN30" i="1"/>
  <c r="BN213" i="1"/>
  <c r="BN208" i="1"/>
  <c r="BN209" i="1"/>
  <c r="BN214" i="1"/>
  <c r="BN207" i="1"/>
  <c r="BN205" i="1"/>
  <c r="BN204" i="1"/>
  <c r="BN197" i="1"/>
  <c r="BN198" i="1"/>
  <c r="BN212" i="1"/>
  <c r="BN211" i="1"/>
  <c r="BN200" i="1"/>
  <c r="BN206" i="1"/>
  <c r="BN203" i="1"/>
  <c r="BN201" i="1"/>
  <c r="BN196" i="1"/>
  <c r="BN194" i="1"/>
  <c r="BN192" i="1"/>
  <c r="BN190" i="1"/>
  <c r="BN184" i="1"/>
  <c r="BN187" i="1"/>
  <c r="BN172" i="1"/>
  <c r="BN193" i="1"/>
  <c r="BN186" i="1"/>
  <c r="BN180" i="1"/>
  <c r="BN173" i="1"/>
  <c r="BN191" i="1"/>
  <c r="BN185" i="1"/>
  <c r="BN181" i="1"/>
  <c r="BN174" i="1"/>
  <c r="BN188" i="1"/>
  <c r="BN177" i="1"/>
  <c r="BN171" i="1"/>
  <c r="BN195" i="1"/>
  <c r="BN167" i="1"/>
  <c r="BN169" i="1"/>
  <c r="BN182" i="1"/>
  <c r="BN175" i="1"/>
  <c r="BN199" i="1"/>
  <c r="BN164" i="1"/>
  <c r="BN189" i="1"/>
  <c r="BN165" i="1"/>
  <c r="BN202" i="1"/>
  <c r="BN178" i="1"/>
  <c r="BN179" i="1"/>
  <c r="BN163" i="1"/>
  <c r="BN176" i="1"/>
  <c r="BN158" i="1"/>
  <c r="BN150" i="1"/>
  <c r="BN162" i="1"/>
  <c r="BN183" i="1"/>
  <c r="BN157" i="1"/>
  <c r="BN151" i="1"/>
  <c r="BN155" i="1"/>
  <c r="BN156" i="1"/>
  <c r="BN142" i="1"/>
  <c r="BN136" i="1"/>
  <c r="BN210" i="1"/>
  <c r="BN170" i="1"/>
  <c r="BN168" i="1"/>
  <c r="BN148" i="1"/>
  <c r="BN146" i="1"/>
  <c r="BN154" i="1"/>
  <c r="BN141" i="1"/>
  <c r="BN149" i="1"/>
  <c r="BN139" i="1"/>
  <c r="BN160" i="1"/>
  <c r="BN144" i="1"/>
  <c r="BN132" i="1"/>
  <c r="BN138" i="1"/>
  <c r="BN152" i="1"/>
  <c r="BN140" i="1"/>
  <c r="BN153" i="1"/>
  <c r="BN131" i="1"/>
  <c r="BN145" i="1"/>
  <c r="BN123" i="1"/>
  <c r="BN147" i="1"/>
  <c r="BN137" i="1"/>
  <c r="BN134" i="1"/>
  <c r="BN124" i="1"/>
  <c r="BN161" i="1"/>
  <c r="BN143" i="1"/>
  <c r="BN129" i="1"/>
  <c r="BN109" i="1"/>
  <c r="BN98" i="1"/>
  <c r="BN166" i="1"/>
  <c r="BN114" i="1"/>
  <c r="BN103" i="1"/>
  <c r="BN108" i="1"/>
  <c r="BN113" i="1"/>
  <c r="BN102" i="1"/>
  <c r="BN159" i="1"/>
  <c r="BN107" i="1"/>
  <c r="BN133" i="1"/>
  <c r="BN120" i="1"/>
  <c r="BN110" i="1"/>
  <c r="BN130" i="1"/>
  <c r="BN125" i="1"/>
  <c r="BN119" i="1"/>
  <c r="BN115" i="1"/>
  <c r="BN104" i="1"/>
  <c r="BN94" i="1"/>
  <c r="BN83" i="1"/>
  <c r="BN72" i="1"/>
  <c r="BN61" i="1"/>
  <c r="BN50" i="1"/>
  <c r="BN37" i="1"/>
  <c r="BN31" i="1"/>
  <c r="BN25" i="1"/>
  <c r="BN19" i="1"/>
  <c r="BN13" i="1"/>
  <c r="BN66" i="1"/>
  <c r="BN55" i="1"/>
  <c r="BN135" i="1"/>
  <c r="BN96" i="1"/>
  <c r="BN88" i="1"/>
  <c r="BN77" i="1"/>
  <c r="BN122" i="1"/>
  <c r="BN100" i="1"/>
  <c r="BN93" i="1"/>
  <c r="BN82" i="1"/>
  <c r="BN71" i="1"/>
  <c r="BN128" i="1"/>
  <c r="BN87" i="1"/>
  <c r="BN76" i="1"/>
  <c r="BN127" i="1"/>
  <c r="BN116" i="1"/>
  <c r="BN84" i="1"/>
  <c r="BN73" i="1"/>
  <c r="BN101" i="1"/>
  <c r="BN95" i="1"/>
  <c r="BN89" i="1"/>
  <c r="BN78" i="1"/>
  <c r="BN81" i="1"/>
  <c r="BN44" i="1"/>
  <c r="BN34" i="1"/>
  <c r="BN23" i="1"/>
  <c r="BN126" i="1"/>
  <c r="BN121" i="1"/>
  <c r="BN99" i="1"/>
  <c r="BN97" i="1"/>
  <c r="BN86" i="1"/>
  <c r="BN91" i="1"/>
  <c r="BN68" i="1"/>
  <c r="BN47" i="1"/>
  <c r="BN117" i="1"/>
  <c r="BN111" i="1"/>
  <c r="BN118" i="1"/>
  <c r="BN106" i="1"/>
  <c r="BN85" i="1"/>
  <c r="BN90" i="1"/>
  <c r="BN92" i="1"/>
  <c r="BN74" i="1"/>
  <c r="BN67" i="1"/>
  <c r="BN105" i="1"/>
  <c r="BN80" i="1"/>
  <c r="BN79" i="1"/>
  <c r="BN39" i="1"/>
  <c r="BN70" i="1"/>
  <c r="BN112" i="1"/>
  <c r="BN69" i="1"/>
  <c r="BN52" i="1"/>
  <c r="BN56" i="1"/>
  <c r="BN75" i="1"/>
  <c r="BN63" i="1"/>
  <c r="BN62" i="1"/>
  <c r="BN51" i="1"/>
  <c r="BN49" i="1"/>
  <c r="BN48" i="1"/>
  <c r="BN41" i="1"/>
  <c r="BN29" i="1"/>
  <c r="BN22" i="1"/>
  <c r="BN15" i="1"/>
  <c r="BN64" i="1"/>
  <c r="BN60" i="1"/>
  <c r="BN57" i="1"/>
  <c r="BN53" i="1"/>
  <c r="BN54" i="1"/>
  <c r="BN42" i="1"/>
  <c r="BN35" i="1"/>
  <c r="BN33" i="1"/>
  <c r="BN14" i="1"/>
  <c r="BN59" i="1"/>
  <c r="BN30" i="1"/>
  <c r="BN36" i="1"/>
  <c r="BN46" i="1"/>
  <c r="BN32" i="1"/>
  <c r="BN58" i="1"/>
  <c r="BN38" i="1"/>
  <c r="BN28" i="1"/>
  <c r="BN65" i="1"/>
  <c r="BN45" i="1"/>
  <c r="BN21" i="1"/>
  <c r="BN26" i="1"/>
  <c r="BN20" i="1"/>
  <c r="BN8" i="1"/>
  <c r="BN24" i="1"/>
  <c r="BN11" i="1"/>
  <c r="BN12" i="1"/>
  <c r="BN43" i="1"/>
  <c r="BN10" i="1"/>
  <c r="BN27" i="1"/>
  <c r="BN18" i="1"/>
  <c r="BN17" i="1"/>
  <c r="BN16" i="1"/>
  <c r="BN40" i="1"/>
  <c r="BN9" i="1"/>
  <c r="BN7" i="1"/>
  <c r="AN7" i="1"/>
  <c r="BO4" i="1"/>
  <c r="AO4" i="1"/>
  <c r="BN6" i="1" l="1"/>
  <c r="BN5" i="1" s="1"/>
  <c r="AN6" i="1"/>
  <c r="AN5" i="1" s="1"/>
  <c r="AO214" i="1"/>
  <c r="AO209" i="1"/>
  <c r="AO210" i="1"/>
  <c r="AO212" i="1"/>
  <c r="AO207" i="1"/>
  <c r="AO205" i="1"/>
  <c r="AO211" i="1"/>
  <c r="AO213" i="1"/>
  <c r="AO204" i="1"/>
  <c r="AO199" i="1"/>
  <c r="AO206" i="1"/>
  <c r="AO200" i="1"/>
  <c r="AO208" i="1"/>
  <c r="AO198" i="1"/>
  <c r="AO202" i="1"/>
  <c r="AO196" i="1"/>
  <c r="AO194" i="1"/>
  <c r="AO193" i="1"/>
  <c r="AO192" i="1"/>
  <c r="AO195" i="1"/>
  <c r="AO191" i="1"/>
  <c r="AO185" i="1"/>
  <c r="AO179" i="1"/>
  <c r="AO186" i="1"/>
  <c r="AO190" i="1"/>
  <c r="AO184" i="1"/>
  <c r="AO203" i="1"/>
  <c r="AO189" i="1"/>
  <c r="AO181" i="1"/>
  <c r="AO178" i="1"/>
  <c r="AO174" i="1"/>
  <c r="AO180" i="1"/>
  <c r="AO201" i="1"/>
  <c r="AO197" i="1"/>
  <c r="AO177" i="1"/>
  <c r="AO171" i="1"/>
  <c r="AO183" i="1"/>
  <c r="AO175" i="1"/>
  <c r="AO173" i="1"/>
  <c r="AO188" i="1"/>
  <c r="AO187" i="1"/>
  <c r="AO170" i="1"/>
  <c r="AO166" i="1"/>
  <c r="AO160" i="1"/>
  <c r="AO169" i="1"/>
  <c r="AO167" i="1"/>
  <c r="AO161" i="1"/>
  <c r="AO151" i="1"/>
  <c r="AO152" i="1"/>
  <c r="AO164" i="1"/>
  <c r="AO156" i="1"/>
  <c r="AO176" i="1"/>
  <c r="AO172" i="1"/>
  <c r="AO143" i="1"/>
  <c r="AO137" i="1"/>
  <c r="AO168" i="1"/>
  <c r="AO149" i="1"/>
  <c r="AO159" i="1"/>
  <c r="AO144" i="1"/>
  <c r="AO138" i="1"/>
  <c r="AO150" i="1"/>
  <c r="AO165" i="1"/>
  <c r="AO162" i="1"/>
  <c r="AO155" i="1"/>
  <c r="AO147" i="1"/>
  <c r="AO182" i="1"/>
  <c r="AO157" i="1"/>
  <c r="AO145" i="1"/>
  <c r="AO133" i="1"/>
  <c r="AO127" i="1"/>
  <c r="AO141" i="1"/>
  <c r="AO146" i="1"/>
  <c r="AO134" i="1"/>
  <c r="AO128" i="1"/>
  <c r="AO154" i="1"/>
  <c r="AO132" i="1"/>
  <c r="AO142" i="1"/>
  <c r="AO136" i="1"/>
  <c r="AO124" i="1"/>
  <c r="AO118" i="1"/>
  <c r="AO112" i="1"/>
  <c r="AO106" i="1"/>
  <c r="AO100" i="1"/>
  <c r="AO158" i="1"/>
  <c r="AO148" i="1"/>
  <c r="AO125" i="1"/>
  <c r="AO140" i="1"/>
  <c r="AO131" i="1"/>
  <c r="AO135" i="1"/>
  <c r="AO130" i="1"/>
  <c r="AO126" i="1"/>
  <c r="AO119" i="1"/>
  <c r="AO117" i="1"/>
  <c r="AO94" i="1"/>
  <c r="AO88" i="1"/>
  <c r="AO82" i="1"/>
  <c r="AO76" i="1"/>
  <c r="AO70" i="1"/>
  <c r="AO64" i="1"/>
  <c r="AO58" i="1"/>
  <c r="AO52" i="1"/>
  <c r="AO46" i="1"/>
  <c r="AO121" i="1"/>
  <c r="AO111" i="1"/>
  <c r="AO139" i="1"/>
  <c r="AO116" i="1"/>
  <c r="AO105" i="1"/>
  <c r="AO110" i="1"/>
  <c r="AO99" i="1"/>
  <c r="AO115" i="1"/>
  <c r="AO104" i="1"/>
  <c r="AO96" i="1"/>
  <c r="AO122" i="1"/>
  <c r="AO109" i="1"/>
  <c r="AO91" i="1"/>
  <c r="AO80" i="1"/>
  <c r="AO69" i="1"/>
  <c r="AO74" i="1"/>
  <c r="AO114" i="1"/>
  <c r="AO108" i="1"/>
  <c r="AO101" i="1"/>
  <c r="AO97" i="1"/>
  <c r="AO85" i="1"/>
  <c r="AO63" i="1"/>
  <c r="AO163" i="1"/>
  <c r="AO123" i="1"/>
  <c r="AO113" i="1"/>
  <c r="AO107" i="1"/>
  <c r="AO103" i="1"/>
  <c r="AO90" i="1"/>
  <c r="AO79" i="1"/>
  <c r="AO68" i="1"/>
  <c r="AO95" i="1"/>
  <c r="AO84" i="1"/>
  <c r="AO73" i="1"/>
  <c r="AO102" i="1"/>
  <c r="AO92" i="1"/>
  <c r="AO81" i="1"/>
  <c r="AO86" i="1"/>
  <c r="AO75" i="1"/>
  <c r="AO89" i="1"/>
  <c r="AO42" i="1"/>
  <c r="AO31" i="1"/>
  <c r="AO20" i="1"/>
  <c r="AO72" i="1"/>
  <c r="AO67" i="1"/>
  <c r="AO153" i="1"/>
  <c r="AO77" i="1"/>
  <c r="AO129" i="1"/>
  <c r="AO71" i="1"/>
  <c r="AO57" i="1"/>
  <c r="AO56" i="1"/>
  <c r="AO55" i="1"/>
  <c r="AO54" i="1"/>
  <c r="AO53" i="1"/>
  <c r="AO49" i="1"/>
  <c r="AO120" i="1"/>
  <c r="AO98" i="1"/>
  <c r="AO93" i="1"/>
  <c r="AO62" i="1"/>
  <c r="AO61" i="1"/>
  <c r="AO60" i="1"/>
  <c r="AO59" i="1"/>
  <c r="AO87" i="1"/>
  <c r="AO83" i="1"/>
  <c r="AO78" i="1"/>
  <c r="AO65" i="1"/>
  <c r="AO50" i="1"/>
  <c r="AO48" i="1"/>
  <c r="AO24" i="1"/>
  <c r="AO12" i="1"/>
  <c r="AO66" i="1"/>
  <c r="AO40" i="1"/>
  <c r="AO51" i="1"/>
  <c r="AO38" i="1"/>
  <c r="AO36" i="1"/>
  <c r="AO34" i="1"/>
  <c r="AO29" i="1"/>
  <c r="AO16" i="1"/>
  <c r="AO30" i="1"/>
  <c r="AO45" i="1"/>
  <c r="AO44" i="1"/>
  <c r="AO32" i="1"/>
  <c r="AO28" i="1"/>
  <c r="AO27" i="1"/>
  <c r="AO47" i="1"/>
  <c r="AO33" i="1"/>
  <c r="AO39" i="1"/>
  <c r="AO15" i="1"/>
  <c r="AO37" i="1"/>
  <c r="AO13" i="1"/>
  <c r="AO11" i="1"/>
  <c r="AO17" i="1"/>
  <c r="AO26" i="1"/>
  <c r="AO8" i="1"/>
  <c r="AO35" i="1"/>
  <c r="AO10" i="1"/>
  <c r="AO19" i="1"/>
  <c r="AO18" i="1"/>
  <c r="AO41" i="1"/>
  <c r="AO21" i="1"/>
  <c r="AO25" i="1"/>
  <c r="AO9" i="1"/>
  <c r="AO43" i="1"/>
  <c r="AO23" i="1"/>
  <c r="AO22" i="1"/>
  <c r="AO14" i="1"/>
  <c r="BO213" i="1"/>
  <c r="BO208" i="1"/>
  <c r="BO214" i="1"/>
  <c r="BO209" i="1"/>
  <c r="BO210" i="1"/>
  <c r="BO203" i="1"/>
  <c r="BO198" i="1"/>
  <c r="BO212" i="1"/>
  <c r="BO211" i="1"/>
  <c r="BO205" i="1"/>
  <c r="BO199" i="1"/>
  <c r="BO204" i="1"/>
  <c r="BO197" i="1"/>
  <c r="BO206" i="1"/>
  <c r="BO192" i="1"/>
  <c r="BO196" i="1"/>
  <c r="BO194" i="1"/>
  <c r="BO191" i="1"/>
  <c r="BO200" i="1"/>
  <c r="BO190" i="1"/>
  <c r="BO184" i="1"/>
  <c r="BO178" i="1"/>
  <c r="BO185" i="1"/>
  <c r="BO189" i="1"/>
  <c r="BO183" i="1"/>
  <c r="BO201" i="1"/>
  <c r="BO193" i="1"/>
  <c r="BO186" i="1"/>
  <c r="BO180" i="1"/>
  <c r="BO173" i="1"/>
  <c r="BO172" i="1"/>
  <c r="BO176" i="1"/>
  <c r="BO207" i="1"/>
  <c r="BO182" i="1"/>
  <c r="BO177" i="1"/>
  <c r="BO175" i="1"/>
  <c r="BO195" i="1"/>
  <c r="BO165" i="1"/>
  <c r="BO159" i="1"/>
  <c r="BO202" i="1"/>
  <c r="BO168" i="1"/>
  <c r="BO166" i="1"/>
  <c r="BO160" i="1"/>
  <c r="BO188" i="1"/>
  <c r="BO187" i="1"/>
  <c r="BO164" i="1"/>
  <c r="BO158" i="1"/>
  <c r="BO150" i="1"/>
  <c r="BO162" i="1"/>
  <c r="BO157" i="1"/>
  <c r="BO151" i="1"/>
  <c r="BO174" i="1"/>
  <c r="BO179" i="1"/>
  <c r="BO171" i="1"/>
  <c r="BO155" i="1"/>
  <c r="BO181" i="1"/>
  <c r="BO156" i="1"/>
  <c r="BO142" i="1"/>
  <c r="BO136" i="1"/>
  <c r="BO170" i="1"/>
  <c r="BO167" i="1"/>
  <c r="BO148" i="1"/>
  <c r="BO146" i="1"/>
  <c r="BO143" i="1"/>
  <c r="BO137" i="1"/>
  <c r="BO163" i="1"/>
  <c r="BO149" i="1"/>
  <c r="BO154" i="1"/>
  <c r="BO144" i="1"/>
  <c r="BO132" i="1"/>
  <c r="BO138" i="1"/>
  <c r="BO145" i="1"/>
  <c r="BO133" i="1"/>
  <c r="BO127" i="1"/>
  <c r="BO153" i="1"/>
  <c r="BO131" i="1"/>
  <c r="BO139" i="1"/>
  <c r="BO140" i="1"/>
  <c r="BO123" i="1"/>
  <c r="BO117" i="1"/>
  <c r="BO111" i="1"/>
  <c r="BO105" i="1"/>
  <c r="BO99" i="1"/>
  <c r="BO147" i="1"/>
  <c r="BO134" i="1"/>
  <c r="BO124" i="1"/>
  <c r="BO129" i="1"/>
  <c r="BO141" i="1"/>
  <c r="BO114" i="1"/>
  <c r="BO103" i="1"/>
  <c r="BO93" i="1"/>
  <c r="BO87" i="1"/>
  <c r="BO81" i="1"/>
  <c r="BO75" i="1"/>
  <c r="BO69" i="1"/>
  <c r="BO63" i="1"/>
  <c r="BO57" i="1"/>
  <c r="BO51" i="1"/>
  <c r="BO45" i="1"/>
  <c r="BO108" i="1"/>
  <c r="BO97" i="1"/>
  <c r="BO113" i="1"/>
  <c r="BO102" i="1"/>
  <c r="BO161" i="1"/>
  <c r="BO107" i="1"/>
  <c r="BO169" i="1"/>
  <c r="BO128" i="1"/>
  <c r="BO118" i="1"/>
  <c r="BO112" i="1"/>
  <c r="BO101" i="1"/>
  <c r="BO95" i="1"/>
  <c r="BO130" i="1"/>
  <c r="BO125" i="1"/>
  <c r="BO119" i="1"/>
  <c r="BO115" i="1"/>
  <c r="BO104" i="1"/>
  <c r="BO109" i="1"/>
  <c r="BO135" i="1"/>
  <c r="BO96" i="1"/>
  <c r="BO88" i="1"/>
  <c r="BO77" i="1"/>
  <c r="BO66" i="1"/>
  <c r="BO55" i="1"/>
  <c r="BO44" i="1"/>
  <c r="BO122" i="1"/>
  <c r="BO100" i="1"/>
  <c r="BO82" i="1"/>
  <c r="BO71" i="1"/>
  <c r="BO60" i="1"/>
  <c r="BO76" i="1"/>
  <c r="BO98" i="1"/>
  <c r="BO89" i="1"/>
  <c r="BO78" i="1"/>
  <c r="BO94" i="1"/>
  <c r="BO83" i="1"/>
  <c r="BO72" i="1"/>
  <c r="BO126" i="1"/>
  <c r="BO121" i="1"/>
  <c r="BO49" i="1"/>
  <c r="BO39" i="1"/>
  <c r="BO28" i="1"/>
  <c r="BO17" i="1"/>
  <c r="BO86" i="1"/>
  <c r="BO91" i="1"/>
  <c r="BO68" i="1"/>
  <c r="BO120" i="1"/>
  <c r="BO74" i="1"/>
  <c r="BO54" i="1"/>
  <c r="BO53" i="1"/>
  <c r="BO52" i="1"/>
  <c r="BO90" i="1"/>
  <c r="BO116" i="1"/>
  <c r="BO110" i="1"/>
  <c r="BO67" i="1"/>
  <c r="BO80" i="1"/>
  <c r="BO79" i="1"/>
  <c r="BO70" i="1"/>
  <c r="BO65" i="1"/>
  <c r="BO32" i="1"/>
  <c r="BO152" i="1"/>
  <c r="BO61" i="1"/>
  <c r="BO56" i="1"/>
  <c r="BO62" i="1"/>
  <c r="BO50" i="1"/>
  <c r="BO48" i="1"/>
  <c r="BO85" i="1"/>
  <c r="BO64" i="1"/>
  <c r="BO47" i="1"/>
  <c r="BO46" i="1"/>
  <c r="BO27" i="1"/>
  <c r="BO73" i="1"/>
  <c r="BO92" i="1"/>
  <c r="BO84" i="1"/>
  <c r="BO58" i="1"/>
  <c r="BO37" i="1"/>
  <c r="BO35" i="1"/>
  <c r="BO33" i="1"/>
  <c r="BO31" i="1"/>
  <c r="BO59" i="1"/>
  <c r="BO38" i="1"/>
  <c r="BO43" i="1"/>
  <c r="BO106" i="1"/>
  <c r="BO29" i="1"/>
  <c r="BO26" i="1"/>
  <c r="BO30" i="1"/>
  <c r="BO22" i="1"/>
  <c r="BO21" i="1"/>
  <c r="BO12" i="1"/>
  <c r="BO9" i="1"/>
  <c r="BO10" i="1"/>
  <c r="BO20" i="1"/>
  <c r="BO8" i="1"/>
  <c r="BO16" i="1"/>
  <c r="BO24" i="1"/>
  <c r="BO15" i="1"/>
  <c r="BO23" i="1"/>
  <c r="BO34" i="1"/>
  <c r="BO19" i="1"/>
  <c r="BO13" i="1"/>
  <c r="BO18" i="1"/>
  <c r="BO41" i="1"/>
  <c r="BO36" i="1"/>
  <c r="BO14" i="1"/>
  <c r="BO40" i="1"/>
  <c r="BO42" i="1"/>
  <c r="BO11" i="1"/>
  <c r="BO25" i="1"/>
  <c r="BO7" i="1"/>
  <c r="AO7" i="1"/>
  <c r="BP4" i="1"/>
  <c r="AP4" i="1"/>
  <c r="AO6" i="1" l="1"/>
  <c r="AO5" i="1" s="1"/>
  <c r="BO6" i="1"/>
  <c r="BO5" i="1" s="1"/>
  <c r="AP209" i="1"/>
  <c r="AP205" i="1"/>
  <c r="AP207" i="1"/>
  <c r="AP211" i="1"/>
  <c r="AP210" i="1"/>
  <c r="AP208" i="1"/>
  <c r="AP204" i="1"/>
  <c r="AP199" i="1"/>
  <c r="AP206" i="1"/>
  <c r="AP200" i="1"/>
  <c r="AP194" i="1"/>
  <c r="AP202" i="1"/>
  <c r="AP213" i="1"/>
  <c r="AP196" i="1"/>
  <c r="AP193" i="1"/>
  <c r="AP186" i="1"/>
  <c r="AP180" i="1"/>
  <c r="AP192" i="1"/>
  <c r="AP212" i="1"/>
  <c r="AP189" i="1"/>
  <c r="AP181" i="1"/>
  <c r="AP178" i="1"/>
  <c r="AP174" i="1"/>
  <c r="AP198" i="1"/>
  <c r="AP188" i="1"/>
  <c r="AP184" i="1"/>
  <c r="AP182" i="1"/>
  <c r="AP175" i="1"/>
  <c r="AP187" i="1"/>
  <c r="AP183" i="1"/>
  <c r="AP176" i="1"/>
  <c r="AP190" i="1"/>
  <c r="AP179" i="1"/>
  <c r="AP173" i="1"/>
  <c r="AP169" i="1"/>
  <c r="AP197" i="1"/>
  <c r="AP185" i="1"/>
  <c r="AP201" i="1"/>
  <c r="AP177" i="1"/>
  <c r="AP214" i="1"/>
  <c r="AP166" i="1"/>
  <c r="AP171" i="1"/>
  <c r="AP167" i="1"/>
  <c r="AP161" i="1"/>
  <c r="AP195" i="1"/>
  <c r="AP165" i="1"/>
  <c r="AP152" i="1"/>
  <c r="AP146" i="1"/>
  <c r="AP164" i="1"/>
  <c r="AP153" i="1"/>
  <c r="AP172" i="1"/>
  <c r="AP170" i="1"/>
  <c r="AP160" i="1"/>
  <c r="AP151" i="1"/>
  <c r="AP191" i="1"/>
  <c r="AP168" i="1"/>
  <c r="AP149" i="1"/>
  <c r="AP159" i="1"/>
  <c r="AP144" i="1"/>
  <c r="AP138" i="1"/>
  <c r="AP150" i="1"/>
  <c r="AP157" i="1"/>
  <c r="AP148" i="1"/>
  <c r="AP145" i="1"/>
  <c r="AP203" i="1"/>
  <c r="AP156" i="1"/>
  <c r="AP143" i="1"/>
  <c r="AP141" i="1"/>
  <c r="AP134" i="1"/>
  <c r="AP140" i="1"/>
  <c r="AP142" i="1"/>
  <c r="AP136" i="1"/>
  <c r="AP162" i="1"/>
  <c r="AP155" i="1"/>
  <c r="AP147" i="1"/>
  <c r="AP133" i="1"/>
  <c r="AP158" i="1"/>
  <c r="AP125" i="1"/>
  <c r="AP119" i="1"/>
  <c r="AP131" i="1"/>
  <c r="AP139" i="1"/>
  <c r="AP120" i="1"/>
  <c r="AP137" i="1"/>
  <c r="AP121" i="1"/>
  <c r="AP111" i="1"/>
  <c r="AP100" i="1"/>
  <c r="AP116" i="1"/>
  <c r="AP105" i="1"/>
  <c r="AP130" i="1"/>
  <c r="AP110" i="1"/>
  <c r="AP115" i="1"/>
  <c r="AP104" i="1"/>
  <c r="AP109" i="1"/>
  <c r="AP98" i="1"/>
  <c r="AP132" i="1"/>
  <c r="AP122" i="1"/>
  <c r="AP112" i="1"/>
  <c r="AP128" i="1"/>
  <c r="AP117" i="1"/>
  <c r="AP114" i="1"/>
  <c r="AP108" i="1"/>
  <c r="AP101" i="1"/>
  <c r="AP97" i="1"/>
  <c r="AP85" i="1"/>
  <c r="AP74" i="1"/>
  <c r="AP63" i="1"/>
  <c r="AP52" i="1"/>
  <c r="AP39" i="1"/>
  <c r="AP33" i="1"/>
  <c r="AP27" i="1"/>
  <c r="AP21" i="1"/>
  <c r="AP15" i="1"/>
  <c r="AP9" i="1"/>
  <c r="AP79" i="1"/>
  <c r="AP68" i="1"/>
  <c r="AP163" i="1"/>
  <c r="AP123" i="1"/>
  <c r="AP113" i="1"/>
  <c r="AP107" i="1"/>
  <c r="AP103" i="1"/>
  <c r="AP90" i="1"/>
  <c r="AP57" i="1"/>
  <c r="AP95" i="1"/>
  <c r="AP84" i="1"/>
  <c r="AP73" i="1"/>
  <c r="AP118" i="1"/>
  <c r="AP89" i="1"/>
  <c r="AP78" i="1"/>
  <c r="AP96" i="1"/>
  <c r="AP86" i="1"/>
  <c r="AP75" i="1"/>
  <c r="AP124" i="1"/>
  <c r="AP91" i="1"/>
  <c r="AP80" i="1"/>
  <c r="AP72" i="1"/>
  <c r="AP70" i="1"/>
  <c r="AP67" i="1"/>
  <c r="AP51" i="1"/>
  <c r="AP36" i="1"/>
  <c r="AP25" i="1"/>
  <c r="AP154" i="1"/>
  <c r="AP94" i="1"/>
  <c r="AP77" i="1"/>
  <c r="AP129" i="1"/>
  <c r="AP71" i="1"/>
  <c r="AP82" i="1"/>
  <c r="AP62" i="1"/>
  <c r="AP61" i="1"/>
  <c r="AP60" i="1"/>
  <c r="AP59" i="1"/>
  <c r="AP99" i="1"/>
  <c r="AP87" i="1"/>
  <c r="AP135" i="1"/>
  <c r="AP102" i="1"/>
  <c r="AP58" i="1"/>
  <c r="AP83" i="1"/>
  <c r="AP81" i="1"/>
  <c r="AP65" i="1"/>
  <c r="AP64" i="1"/>
  <c r="AP66" i="1"/>
  <c r="AP34" i="1"/>
  <c r="AP127" i="1"/>
  <c r="AP93" i="1"/>
  <c r="AP126" i="1"/>
  <c r="AP69" i="1"/>
  <c r="AP106" i="1"/>
  <c r="AP56" i="1"/>
  <c r="AP92" i="1"/>
  <c r="AP54" i="1"/>
  <c r="AP29" i="1"/>
  <c r="AP17" i="1"/>
  <c r="AP40" i="1"/>
  <c r="AP42" i="1"/>
  <c r="AP76" i="1"/>
  <c r="AP38" i="1"/>
  <c r="AP48" i="1"/>
  <c r="AP53" i="1"/>
  <c r="AP45" i="1"/>
  <c r="AP44" i="1"/>
  <c r="AP32" i="1"/>
  <c r="AP30" i="1"/>
  <c r="AP28" i="1"/>
  <c r="AP8" i="1"/>
  <c r="AP88" i="1"/>
  <c r="AP55" i="1"/>
  <c r="AP49" i="1"/>
  <c r="AP41" i="1"/>
  <c r="AP31" i="1"/>
  <c r="AP47" i="1"/>
  <c r="AP35" i="1"/>
  <c r="AP14" i="1"/>
  <c r="AP18" i="1"/>
  <c r="AP11" i="1"/>
  <c r="AP26" i="1"/>
  <c r="AP10" i="1"/>
  <c r="AP24" i="1"/>
  <c r="AP12" i="1"/>
  <c r="AP20" i="1"/>
  <c r="AP50" i="1"/>
  <c r="AP46" i="1"/>
  <c r="AP37" i="1"/>
  <c r="AP13" i="1"/>
  <c r="AP43" i="1"/>
  <c r="AP23" i="1"/>
  <c r="AP22" i="1"/>
  <c r="AP16" i="1"/>
  <c r="AP19" i="1"/>
  <c r="BP208" i="1"/>
  <c r="BP214" i="1"/>
  <c r="BP209" i="1"/>
  <c r="BP204" i="1"/>
  <c r="BP206" i="1"/>
  <c r="BP207" i="1"/>
  <c r="BP205" i="1"/>
  <c r="BP198" i="1"/>
  <c r="BP213" i="1"/>
  <c r="BP212" i="1"/>
  <c r="BP211" i="1"/>
  <c r="BP199" i="1"/>
  <c r="BP193" i="1"/>
  <c r="BP210" i="1"/>
  <c r="BP201" i="1"/>
  <c r="BP203" i="1"/>
  <c r="BP200" i="1"/>
  <c r="BP192" i="1"/>
  <c r="BP185" i="1"/>
  <c r="BP179" i="1"/>
  <c r="BP186" i="1"/>
  <c r="BP180" i="1"/>
  <c r="BP173" i="1"/>
  <c r="BP181" i="1"/>
  <c r="BP174" i="1"/>
  <c r="BP182" i="1"/>
  <c r="BP175" i="1"/>
  <c r="BP187" i="1"/>
  <c r="BP183" i="1"/>
  <c r="BP172" i="1"/>
  <c r="BP196" i="1"/>
  <c r="BP168" i="1"/>
  <c r="BP191" i="1"/>
  <c r="BP189" i="1"/>
  <c r="BP195" i="1"/>
  <c r="BP194" i="1"/>
  <c r="BP184" i="1"/>
  <c r="BP165" i="1"/>
  <c r="BP202" i="1"/>
  <c r="BP178" i="1"/>
  <c r="BP166" i="1"/>
  <c r="BP190" i="1"/>
  <c r="BP176" i="1"/>
  <c r="BP171" i="1"/>
  <c r="BP188" i="1"/>
  <c r="BP164" i="1"/>
  <c r="BP162" i="1"/>
  <c r="BP157" i="1"/>
  <c r="BP151" i="1"/>
  <c r="BP159" i="1"/>
  <c r="BP156" i="1"/>
  <c r="BP152" i="1"/>
  <c r="BP158" i="1"/>
  <c r="BP150" i="1"/>
  <c r="BP170" i="1"/>
  <c r="BP167" i="1"/>
  <c r="BP148" i="1"/>
  <c r="BP146" i="1"/>
  <c r="BP143" i="1"/>
  <c r="BP137" i="1"/>
  <c r="BP163" i="1"/>
  <c r="BP149" i="1"/>
  <c r="BP161" i="1"/>
  <c r="BP144" i="1"/>
  <c r="BP177" i="1"/>
  <c r="BP155" i="1"/>
  <c r="BP142" i="1"/>
  <c r="BP160" i="1"/>
  <c r="BP138" i="1"/>
  <c r="BP145" i="1"/>
  <c r="BP133" i="1"/>
  <c r="BP139" i="1"/>
  <c r="BP197" i="1"/>
  <c r="BP154" i="1"/>
  <c r="BP132" i="1"/>
  <c r="BP147" i="1"/>
  <c r="BP131" i="1"/>
  <c r="BP134" i="1"/>
  <c r="BP124" i="1"/>
  <c r="BP118" i="1"/>
  <c r="BP153" i="1"/>
  <c r="BP126" i="1"/>
  <c r="BP141" i="1"/>
  <c r="BP108" i="1"/>
  <c r="BP97" i="1"/>
  <c r="BP113" i="1"/>
  <c r="BP102" i="1"/>
  <c r="BP123" i="1"/>
  <c r="BP107" i="1"/>
  <c r="BP169" i="1"/>
  <c r="BP136" i="1"/>
  <c r="BP128" i="1"/>
  <c r="BP112" i="1"/>
  <c r="BP101" i="1"/>
  <c r="BP122" i="1"/>
  <c r="BP106" i="1"/>
  <c r="BP109" i="1"/>
  <c r="BP129" i="1"/>
  <c r="BP114" i="1"/>
  <c r="BP100" i="1"/>
  <c r="BP82" i="1"/>
  <c r="BP71" i="1"/>
  <c r="BP60" i="1"/>
  <c r="BP49" i="1"/>
  <c r="BP38" i="1"/>
  <c r="BP32" i="1"/>
  <c r="BP26" i="1"/>
  <c r="BP20" i="1"/>
  <c r="BP14" i="1"/>
  <c r="BP8" i="1"/>
  <c r="BP76" i="1"/>
  <c r="BP54" i="1"/>
  <c r="BP140" i="1"/>
  <c r="BP119" i="1"/>
  <c r="BP93" i="1"/>
  <c r="BP65" i="1"/>
  <c r="BP125" i="1"/>
  <c r="BP98" i="1"/>
  <c r="BP87" i="1"/>
  <c r="BP70" i="1"/>
  <c r="BP121" i="1"/>
  <c r="BP105" i="1"/>
  <c r="BP92" i="1"/>
  <c r="BP81" i="1"/>
  <c r="BP95" i="1"/>
  <c r="BP94" i="1"/>
  <c r="BP83" i="1"/>
  <c r="BP72" i="1"/>
  <c r="BP135" i="1"/>
  <c r="BP104" i="1"/>
  <c r="BP96" i="1"/>
  <c r="BP88" i="1"/>
  <c r="BP77" i="1"/>
  <c r="BP99" i="1"/>
  <c r="BP86" i="1"/>
  <c r="BP33" i="1"/>
  <c r="BP22" i="1"/>
  <c r="BP91" i="1"/>
  <c r="BP68" i="1"/>
  <c r="BP120" i="1"/>
  <c r="BP103" i="1"/>
  <c r="BP74" i="1"/>
  <c r="BP117" i="1"/>
  <c r="BP111" i="1"/>
  <c r="BP79" i="1"/>
  <c r="BP59" i="1"/>
  <c r="BP58" i="1"/>
  <c r="BP130" i="1"/>
  <c r="BP84" i="1"/>
  <c r="BP116" i="1"/>
  <c r="BP110" i="1"/>
  <c r="BP127" i="1"/>
  <c r="BP80" i="1"/>
  <c r="BP90" i="1"/>
  <c r="BP78" i="1"/>
  <c r="BP85" i="1"/>
  <c r="BP115" i="1"/>
  <c r="BP62" i="1"/>
  <c r="BP50" i="1"/>
  <c r="BP48" i="1"/>
  <c r="BP41" i="1"/>
  <c r="BP75" i="1"/>
  <c r="BP64" i="1"/>
  <c r="BP63" i="1"/>
  <c r="BP51" i="1"/>
  <c r="BP47" i="1"/>
  <c r="BP46" i="1"/>
  <c r="BP73" i="1"/>
  <c r="BP57" i="1"/>
  <c r="BP45" i="1"/>
  <c r="BP43" i="1"/>
  <c r="BP55" i="1"/>
  <c r="BP53" i="1"/>
  <c r="BP35" i="1"/>
  <c r="BP66" i="1"/>
  <c r="BP31" i="1"/>
  <c r="BP69" i="1"/>
  <c r="BP44" i="1"/>
  <c r="BP52" i="1"/>
  <c r="BP29" i="1"/>
  <c r="BP28" i="1"/>
  <c r="BP40" i="1"/>
  <c r="BP27" i="1"/>
  <c r="BP56" i="1"/>
  <c r="BP42" i="1"/>
  <c r="BP39" i="1"/>
  <c r="BP89" i="1"/>
  <c r="BP23" i="1"/>
  <c r="BP21" i="1"/>
  <c r="BP16" i="1"/>
  <c r="BP15" i="1"/>
  <c r="BP67" i="1"/>
  <c r="BP61" i="1"/>
  <c r="BP24" i="1"/>
  <c r="BP36" i="1"/>
  <c r="BP10" i="1"/>
  <c r="BP30" i="1"/>
  <c r="BP34" i="1"/>
  <c r="BP19" i="1"/>
  <c r="BP13" i="1"/>
  <c r="BP37" i="1"/>
  <c r="BP18" i="1"/>
  <c r="BP11" i="1"/>
  <c r="BP17" i="1"/>
  <c r="BP12" i="1"/>
  <c r="BP9" i="1"/>
  <c r="BP25" i="1"/>
  <c r="BP7" i="1"/>
  <c r="AP7" i="1"/>
  <c r="AQ4" i="1"/>
  <c r="BQ4" i="1"/>
  <c r="BP6" i="1" l="1"/>
  <c r="BP5" i="1" s="1"/>
  <c r="AP6" i="1"/>
  <c r="AP5" i="1" s="1"/>
  <c r="BQ214" i="1"/>
  <c r="BQ209" i="1"/>
  <c r="BQ210" i="1"/>
  <c r="BQ213" i="1"/>
  <c r="BQ212" i="1"/>
  <c r="BQ204" i="1"/>
  <c r="BQ211" i="1"/>
  <c r="BQ199" i="1"/>
  <c r="BQ205" i="1"/>
  <c r="BQ201" i="1"/>
  <c r="BQ208" i="1"/>
  <c r="BQ206" i="1"/>
  <c r="BQ203" i="1"/>
  <c r="BQ200" i="1"/>
  <c r="BQ198" i="1"/>
  <c r="BQ197" i="1"/>
  <c r="BQ192" i="1"/>
  <c r="BQ185" i="1"/>
  <c r="BQ179" i="1"/>
  <c r="BQ186" i="1"/>
  <c r="BQ180" i="1"/>
  <c r="BQ190" i="1"/>
  <c r="BQ184" i="1"/>
  <c r="BQ193" i="1"/>
  <c r="BQ181" i="1"/>
  <c r="BQ174" i="1"/>
  <c r="BQ191" i="1"/>
  <c r="BQ207" i="1"/>
  <c r="BQ194" i="1"/>
  <c r="BQ173" i="1"/>
  <c r="BQ171" i="1"/>
  <c r="BQ169" i="1"/>
  <c r="BQ202" i="1"/>
  <c r="BQ188" i="1"/>
  <c r="BQ196" i="1"/>
  <c r="BQ189" i="1"/>
  <c r="BQ175" i="1"/>
  <c r="BQ178" i="1"/>
  <c r="BQ166" i="1"/>
  <c r="BQ160" i="1"/>
  <c r="BQ176" i="1"/>
  <c r="BQ168" i="1"/>
  <c r="BQ161" i="1"/>
  <c r="BQ183" i="1"/>
  <c r="BQ172" i="1"/>
  <c r="BQ195" i="1"/>
  <c r="BQ157" i="1"/>
  <c r="BQ151" i="1"/>
  <c r="BQ159" i="1"/>
  <c r="BQ156" i="1"/>
  <c r="BQ152" i="1"/>
  <c r="BQ146" i="1"/>
  <c r="BQ182" i="1"/>
  <c r="BQ158" i="1"/>
  <c r="BQ187" i="1"/>
  <c r="BQ164" i="1"/>
  <c r="BQ162" i="1"/>
  <c r="BQ170" i="1"/>
  <c r="BQ167" i="1"/>
  <c r="BQ148" i="1"/>
  <c r="BQ143" i="1"/>
  <c r="BQ137" i="1"/>
  <c r="BQ163" i="1"/>
  <c r="BQ149" i="1"/>
  <c r="BQ144" i="1"/>
  <c r="BQ138" i="1"/>
  <c r="BQ177" i="1"/>
  <c r="BQ155" i="1"/>
  <c r="BQ150" i="1"/>
  <c r="BQ145" i="1"/>
  <c r="BQ133" i="1"/>
  <c r="BQ127" i="1"/>
  <c r="BQ147" i="1"/>
  <c r="BQ134" i="1"/>
  <c r="BQ128" i="1"/>
  <c r="BQ154" i="1"/>
  <c r="BQ132" i="1"/>
  <c r="BQ165" i="1"/>
  <c r="BQ124" i="1"/>
  <c r="BQ118" i="1"/>
  <c r="BQ112" i="1"/>
  <c r="BQ106" i="1"/>
  <c r="BQ100" i="1"/>
  <c r="BQ153" i="1"/>
  <c r="BQ126" i="1"/>
  <c r="BQ140" i="1"/>
  <c r="BQ113" i="1"/>
  <c r="BQ102" i="1"/>
  <c r="BQ94" i="1"/>
  <c r="BQ88" i="1"/>
  <c r="BQ82" i="1"/>
  <c r="BQ76" i="1"/>
  <c r="BQ70" i="1"/>
  <c r="BQ64" i="1"/>
  <c r="BQ58" i="1"/>
  <c r="BQ52" i="1"/>
  <c r="BQ46" i="1"/>
  <c r="BQ142" i="1"/>
  <c r="BQ123" i="1"/>
  <c r="BQ107" i="1"/>
  <c r="BQ136" i="1"/>
  <c r="BQ131" i="1"/>
  <c r="BQ101" i="1"/>
  <c r="BQ122" i="1"/>
  <c r="BQ135" i="1"/>
  <c r="BQ117" i="1"/>
  <c r="BQ96" i="1"/>
  <c r="BQ129" i="1"/>
  <c r="BQ114" i="1"/>
  <c r="BQ103" i="1"/>
  <c r="BQ141" i="1"/>
  <c r="BQ108" i="1"/>
  <c r="BQ119" i="1"/>
  <c r="BQ93" i="1"/>
  <c r="BQ65" i="1"/>
  <c r="BQ54" i="1"/>
  <c r="BQ43" i="1"/>
  <c r="BQ125" i="1"/>
  <c r="BQ98" i="1"/>
  <c r="BQ87" i="1"/>
  <c r="BQ59" i="1"/>
  <c r="BQ121" i="1"/>
  <c r="BQ105" i="1"/>
  <c r="BQ92" i="1"/>
  <c r="BQ81" i="1"/>
  <c r="BQ99" i="1"/>
  <c r="BQ86" i="1"/>
  <c r="BQ75" i="1"/>
  <c r="BQ104" i="1"/>
  <c r="BQ77" i="1"/>
  <c r="BQ71" i="1"/>
  <c r="BQ91" i="1"/>
  <c r="BQ68" i="1"/>
  <c r="BQ47" i="1"/>
  <c r="BQ27" i="1"/>
  <c r="BQ120" i="1"/>
  <c r="BQ97" i="1"/>
  <c r="BQ74" i="1"/>
  <c r="BQ111" i="1"/>
  <c r="BQ79" i="1"/>
  <c r="BQ130" i="1"/>
  <c r="BQ84" i="1"/>
  <c r="BQ57" i="1"/>
  <c r="BQ56" i="1"/>
  <c r="BQ55" i="1"/>
  <c r="BQ45" i="1"/>
  <c r="BQ115" i="1"/>
  <c r="BQ109" i="1"/>
  <c r="BQ89" i="1"/>
  <c r="BQ139" i="1"/>
  <c r="BQ78" i="1"/>
  <c r="BQ95" i="1"/>
  <c r="BQ83" i="1"/>
  <c r="BQ90" i="1"/>
  <c r="BQ110" i="1"/>
  <c r="BQ37" i="1"/>
  <c r="BQ116" i="1"/>
  <c r="BQ73" i="1"/>
  <c r="BQ72" i="1"/>
  <c r="BQ67" i="1"/>
  <c r="BQ63" i="1"/>
  <c r="BQ51" i="1"/>
  <c r="BQ85" i="1"/>
  <c r="BQ49" i="1"/>
  <c r="BQ60" i="1"/>
  <c r="BQ44" i="1"/>
  <c r="BQ20" i="1"/>
  <c r="BQ14" i="1"/>
  <c r="BQ53" i="1"/>
  <c r="BQ69" i="1"/>
  <c r="BQ61" i="1"/>
  <c r="BQ33" i="1"/>
  <c r="BQ66" i="1"/>
  <c r="BQ31" i="1"/>
  <c r="BQ40" i="1"/>
  <c r="BQ38" i="1"/>
  <c r="BQ29" i="1"/>
  <c r="BQ28" i="1"/>
  <c r="BQ12" i="1"/>
  <c r="BQ36" i="1"/>
  <c r="BQ25" i="1"/>
  <c r="BQ41" i="1"/>
  <c r="BQ26" i="1"/>
  <c r="BQ39" i="1"/>
  <c r="BQ48" i="1"/>
  <c r="BQ32" i="1"/>
  <c r="BQ35" i="1"/>
  <c r="BQ80" i="1"/>
  <c r="BQ50" i="1"/>
  <c r="BQ30" i="1"/>
  <c r="BQ13" i="1"/>
  <c r="BQ24" i="1"/>
  <c r="BQ8" i="1"/>
  <c r="BQ16" i="1"/>
  <c r="BQ62" i="1"/>
  <c r="BQ34" i="1"/>
  <c r="BQ19" i="1"/>
  <c r="BQ15" i="1"/>
  <c r="BQ42" i="1"/>
  <c r="BQ18" i="1"/>
  <c r="BQ11" i="1"/>
  <c r="BQ23" i="1"/>
  <c r="BQ21" i="1"/>
  <c r="BQ17" i="1"/>
  <c r="BQ9" i="1"/>
  <c r="BQ10" i="1"/>
  <c r="BQ22" i="1"/>
  <c r="AQ210" i="1"/>
  <c r="AQ211" i="1"/>
  <c r="AQ205" i="1"/>
  <c r="AQ212" i="1"/>
  <c r="AQ206" i="1"/>
  <c r="AQ200" i="1"/>
  <c r="AQ202" i="1"/>
  <c r="AQ201" i="1"/>
  <c r="AQ208" i="1"/>
  <c r="AQ204" i="1"/>
  <c r="AQ199" i="1"/>
  <c r="AQ207" i="1"/>
  <c r="AQ196" i="1"/>
  <c r="AQ193" i="1"/>
  <c r="AQ209" i="1"/>
  <c r="AQ194" i="1"/>
  <c r="AQ186" i="1"/>
  <c r="AQ180" i="1"/>
  <c r="AQ192" i="1"/>
  <c r="AQ187" i="1"/>
  <c r="AQ181" i="1"/>
  <c r="AQ195" i="1"/>
  <c r="AQ191" i="1"/>
  <c r="AQ185" i="1"/>
  <c r="AQ198" i="1"/>
  <c r="AQ188" i="1"/>
  <c r="AQ184" i="1"/>
  <c r="AQ182" i="1"/>
  <c r="AQ175" i="1"/>
  <c r="AQ203" i="1"/>
  <c r="AQ197" i="1"/>
  <c r="AQ183" i="1"/>
  <c r="AQ214" i="1"/>
  <c r="AQ170" i="1"/>
  <c r="AQ190" i="1"/>
  <c r="AQ189" i="1"/>
  <c r="AQ177" i="1"/>
  <c r="AQ171" i="1"/>
  <c r="AQ174" i="1"/>
  <c r="AQ173" i="1"/>
  <c r="AQ167" i="1"/>
  <c r="AQ161" i="1"/>
  <c r="AQ169" i="1"/>
  <c r="AQ168" i="1"/>
  <c r="AQ162" i="1"/>
  <c r="AQ213" i="1"/>
  <c r="AQ166" i="1"/>
  <c r="AQ152" i="1"/>
  <c r="AQ164" i="1"/>
  <c r="AQ153" i="1"/>
  <c r="AQ147" i="1"/>
  <c r="AQ178" i="1"/>
  <c r="AQ176" i="1"/>
  <c r="AQ160" i="1"/>
  <c r="AQ159" i="1"/>
  <c r="AQ144" i="1"/>
  <c r="AQ138" i="1"/>
  <c r="AQ150" i="1"/>
  <c r="AQ157" i="1"/>
  <c r="AQ148" i="1"/>
  <c r="AQ145" i="1"/>
  <c r="AQ139" i="1"/>
  <c r="AQ163" i="1"/>
  <c r="AQ156" i="1"/>
  <c r="AQ143" i="1"/>
  <c r="AQ149" i="1"/>
  <c r="AQ134" i="1"/>
  <c r="AQ128" i="1"/>
  <c r="AQ172" i="1"/>
  <c r="AQ146" i="1"/>
  <c r="AQ140" i="1"/>
  <c r="AQ158" i="1"/>
  <c r="AQ151" i="1"/>
  <c r="AQ135" i="1"/>
  <c r="AQ129" i="1"/>
  <c r="AQ155" i="1"/>
  <c r="AQ133" i="1"/>
  <c r="AQ141" i="1"/>
  <c r="AQ179" i="1"/>
  <c r="AQ125" i="1"/>
  <c r="AQ119" i="1"/>
  <c r="AQ113" i="1"/>
  <c r="AQ107" i="1"/>
  <c r="AQ101" i="1"/>
  <c r="AQ131" i="1"/>
  <c r="AQ124" i="1"/>
  <c r="AQ116" i="1"/>
  <c r="AQ105" i="1"/>
  <c r="AQ95" i="1"/>
  <c r="AQ89" i="1"/>
  <c r="AQ83" i="1"/>
  <c r="AQ77" i="1"/>
  <c r="AQ71" i="1"/>
  <c r="AQ65" i="1"/>
  <c r="AQ59" i="1"/>
  <c r="AQ53" i="1"/>
  <c r="AQ47" i="1"/>
  <c r="AQ137" i="1"/>
  <c r="AQ130" i="1"/>
  <c r="AQ110" i="1"/>
  <c r="AQ99" i="1"/>
  <c r="AQ115" i="1"/>
  <c r="AQ104" i="1"/>
  <c r="AQ136" i="1"/>
  <c r="AQ109" i="1"/>
  <c r="AQ114" i="1"/>
  <c r="AQ103" i="1"/>
  <c r="AQ117" i="1"/>
  <c r="AQ106" i="1"/>
  <c r="AQ142" i="1"/>
  <c r="AQ121" i="1"/>
  <c r="AQ111" i="1"/>
  <c r="AQ132" i="1"/>
  <c r="AQ123" i="1"/>
  <c r="AQ90" i="1"/>
  <c r="AQ79" i="1"/>
  <c r="AQ68" i="1"/>
  <c r="AQ57" i="1"/>
  <c r="AQ46" i="1"/>
  <c r="AQ73" i="1"/>
  <c r="AQ62" i="1"/>
  <c r="AQ84" i="1"/>
  <c r="AQ118" i="1"/>
  <c r="AQ112" i="1"/>
  <c r="AQ78" i="1"/>
  <c r="AQ67" i="1"/>
  <c r="AQ126" i="1"/>
  <c r="AQ122" i="1"/>
  <c r="AQ100" i="1"/>
  <c r="AQ72" i="1"/>
  <c r="AQ165" i="1"/>
  <c r="AQ91" i="1"/>
  <c r="AQ80" i="1"/>
  <c r="AQ108" i="1"/>
  <c r="AQ97" i="1"/>
  <c r="AQ85" i="1"/>
  <c r="AQ74" i="1"/>
  <c r="AQ154" i="1"/>
  <c r="AQ94" i="1"/>
  <c r="AQ44" i="1"/>
  <c r="AQ41" i="1"/>
  <c r="AQ30" i="1"/>
  <c r="AQ19" i="1"/>
  <c r="AQ82" i="1"/>
  <c r="AQ87" i="1"/>
  <c r="AQ58" i="1"/>
  <c r="AQ92" i="1"/>
  <c r="AQ102" i="1"/>
  <c r="AQ81" i="1"/>
  <c r="AQ86" i="1"/>
  <c r="AQ70" i="1"/>
  <c r="AQ64" i="1"/>
  <c r="AQ63" i="1"/>
  <c r="AQ66" i="1"/>
  <c r="AQ127" i="1"/>
  <c r="AQ120" i="1"/>
  <c r="AQ93" i="1"/>
  <c r="AQ76" i="1"/>
  <c r="AQ96" i="1"/>
  <c r="AQ75" i="1"/>
  <c r="AQ54" i="1"/>
  <c r="AQ42" i="1"/>
  <c r="AQ22" i="1"/>
  <c r="AQ11" i="1"/>
  <c r="AQ55" i="1"/>
  <c r="AQ60" i="1"/>
  <c r="AQ98" i="1"/>
  <c r="AQ51" i="1"/>
  <c r="AQ38" i="1"/>
  <c r="AQ48" i="1"/>
  <c r="AQ36" i="1"/>
  <c r="AQ34" i="1"/>
  <c r="AQ61" i="1"/>
  <c r="AQ45" i="1"/>
  <c r="AQ32" i="1"/>
  <c r="AQ29" i="1"/>
  <c r="AQ28" i="1"/>
  <c r="AQ88" i="1"/>
  <c r="AQ69" i="1"/>
  <c r="AQ27" i="1"/>
  <c r="AQ26" i="1"/>
  <c r="AQ25" i="1"/>
  <c r="AQ24" i="1"/>
  <c r="AQ50" i="1"/>
  <c r="AQ31" i="1"/>
  <c r="AQ39" i="1"/>
  <c r="AQ33" i="1"/>
  <c r="AQ52" i="1"/>
  <c r="AQ35" i="1"/>
  <c r="AQ49" i="1"/>
  <c r="AQ13" i="1"/>
  <c r="AQ12" i="1"/>
  <c r="AQ10" i="1"/>
  <c r="AQ18" i="1"/>
  <c r="AQ43" i="1"/>
  <c r="AQ23" i="1"/>
  <c r="AQ16" i="1"/>
  <c r="AQ8" i="1"/>
  <c r="AQ14" i="1"/>
  <c r="AQ20" i="1"/>
  <c r="AQ17" i="1"/>
  <c r="AQ37" i="1"/>
  <c r="AQ15" i="1"/>
  <c r="AQ21" i="1"/>
  <c r="AQ40" i="1"/>
  <c r="AQ9" i="1"/>
  <c r="AQ56" i="1"/>
  <c r="BQ7" i="1"/>
  <c r="AQ7" i="1"/>
  <c r="AR4" i="1"/>
  <c r="BR4" i="1"/>
  <c r="AQ6" i="1" l="1"/>
  <c r="AQ5" i="1" s="1"/>
  <c r="BQ6" i="1"/>
  <c r="BQ5" i="1" s="1"/>
  <c r="BR209" i="1"/>
  <c r="BR205" i="1"/>
  <c r="BR213" i="1"/>
  <c r="BR208" i="1"/>
  <c r="BR206" i="1"/>
  <c r="BR212" i="1"/>
  <c r="BR211" i="1"/>
  <c r="BR199" i="1"/>
  <c r="BR193" i="1"/>
  <c r="BR214" i="1"/>
  <c r="BR201" i="1"/>
  <c r="BR210" i="1"/>
  <c r="BR203" i="1"/>
  <c r="BR200" i="1"/>
  <c r="BR194" i="1"/>
  <c r="BR202" i="1"/>
  <c r="BR204" i="1"/>
  <c r="BR197" i="1"/>
  <c r="BR192" i="1"/>
  <c r="BR186" i="1"/>
  <c r="BR180" i="1"/>
  <c r="BR198" i="1"/>
  <c r="BR181" i="1"/>
  <c r="BR174" i="1"/>
  <c r="BR191" i="1"/>
  <c r="BR190" i="1"/>
  <c r="BR182" i="1"/>
  <c r="BR175" i="1"/>
  <c r="BR196" i="1"/>
  <c r="BR189" i="1"/>
  <c r="BR178" i="1"/>
  <c r="BR176" i="1"/>
  <c r="BR173" i="1"/>
  <c r="BR171" i="1"/>
  <c r="BR169" i="1"/>
  <c r="BR187" i="1"/>
  <c r="BR179" i="1"/>
  <c r="BR172" i="1"/>
  <c r="BR168" i="1"/>
  <c r="BR166" i="1"/>
  <c r="BR185" i="1"/>
  <c r="BR161" i="1"/>
  <c r="BR165" i="1"/>
  <c r="BR184" i="1"/>
  <c r="BR159" i="1"/>
  <c r="BR156" i="1"/>
  <c r="BR152" i="1"/>
  <c r="BR146" i="1"/>
  <c r="BR183" i="1"/>
  <c r="BR170" i="1"/>
  <c r="BR167" i="1"/>
  <c r="BR153" i="1"/>
  <c r="BR164" i="1"/>
  <c r="BR162" i="1"/>
  <c r="BR207" i="1"/>
  <c r="BR195" i="1"/>
  <c r="BR188" i="1"/>
  <c r="BR157" i="1"/>
  <c r="BR151" i="1"/>
  <c r="BR163" i="1"/>
  <c r="BR149" i="1"/>
  <c r="BR144" i="1"/>
  <c r="BR138" i="1"/>
  <c r="BR160" i="1"/>
  <c r="BR145" i="1"/>
  <c r="BR158" i="1"/>
  <c r="BR148" i="1"/>
  <c r="BR143" i="1"/>
  <c r="BR147" i="1"/>
  <c r="BR134" i="1"/>
  <c r="BR142" i="1"/>
  <c r="BR177" i="1"/>
  <c r="BR155" i="1"/>
  <c r="BR133" i="1"/>
  <c r="BR154" i="1"/>
  <c r="BR137" i="1"/>
  <c r="BR126" i="1"/>
  <c r="BR119" i="1"/>
  <c r="BR125" i="1"/>
  <c r="BR120" i="1"/>
  <c r="BR139" i="1"/>
  <c r="BR131" i="1"/>
  <c r="BR123" i="1"/>
  <c r="BR107" i="1"/>
  <c r="BR136" i="1"/>
  <c r="BR101" i="1"/>
  <c r="BR95" i="1"/>
  <c r="BR128" i="1"/>
  <c r="BR122" i="1"/>
  <c r="BR112" i="1"/>
  <c r="BR135" i="1"/>
  <c r="BR124" i="1"/>
  <c r="BR118" i="1"/>
  <c r="BR117" i="1"/>
  <c r="BR106" i="1"/>
  <c r="BR150" i="1"/>
  <c r="BR132" i="1"/>
  <c r="BR121" i="1"/>
  <c r="BR111" i="1"/>
  <c r="BR100" i="1"/>
  <c r="BR141" i="1"/>
  <c r="BR108" i="1"/>
  <c r="BR113" i="1"/>
  <c r="BR140" i="1"/>
  <c r="BR102" i="1"/>
  <c r="BR98" i="1"/>
  <c r="BR87" i="1"/>
  <c r="BR76" i="1"/>
  <c r="BR59" i="1"/>
  <c r="BR48" i="1"/>
  <c r="BR39" i="1"/>
  <c r="BR33" i="1"/>
  <c r="BR27" i="1"/>
  <c r="BR21" i="1"/>
  <c r="BR15" i="1"/>
  <c r="BR9" i="1"/>
  <c r="BR53" i="1"/>
  <c r="BR105" i="1"/>
  <c r="BR92" i="1"/>
  <c r="BR81" i="1"/>
  <c r="BR70" i="1"/>
  <c r="BR99" i="1"/>
  <c r="BR86" i="1"/>
  <c r="BR75" i="1"/>
  <c r="BR91" i="1"/>
  <c r="BR80" i="1"/>
  <c r="BR96" i="1"/>
  <c r="BR88" i="1"/>
  <c r="BR129" i="1"/>
  <c r="BR93" i="1"/>
  <c r="BR82" i="1"/>
  <c r="BR97" i="1"/>
  <c r="BR74" i="1"/>
  <c r="BR38" i="1"/>
  <c r="BR103" i="1"/>
  <c r="BR79" i="1"/>
  <c r="BR130" i="1"/>
  <c r="BR84" i="1"/>
  <c r="BR71" i="1"/>
  <c r="BR115" i="1"/>
  <c r="BR109" i="1"/>
  <c r="BR89" i="1"/>
  <c r="BR64" i="1"/>
  <c r="BR63" i="1"/>
  <c r="BR62" i="1"/>
  <c r="BR61" i="1"/>
  <c r="BR60" i="1"/>
  <c r="BR50" i="1"/>
  <c r="BR42" i="1"/>
  <c r="BR127" i="1"/>
  <c r="BR114" i="1"/>
  <c r="BR83" i="1"/>
  <c r="BR110" i="1"/>
  <c r="BR65" i="1"/>
  <c r="BR30" i="1"/>
  <c r="BR116" i="1"/>
  <c r="BR78" i="1"/>
  <c r="BR77" i="1"/>
  <c r="BR85" i="1"/>
  <c r="BR68" i="1"/>
  <c r="BR49" i="1"/>
  <c r="BR47" i="1"/>
  <c r="BR46" i="1"/>
  <c r="BR90" i="1"/>
  <c r="BR73" i="1"/>
  <c r="BR57" i="1"/>
  <c r="BR45" i="1"/>
  <c r="BR44" i="1"/>
  <c r="BR72" i="1"/>
  <c r="BR55" i="1"/>
  <c r="BR25" i="1"/>
  <c r="BR104" i="1"/>
  <c r="BR67" i="1"/>
  <c r="BR56" i="1"/>
  <c r="BR52" i="1"/>
  <c r="BR66" i="1"/>
  <c r="BR69" i="1"/>
  <c r="BR40" i="1"/>
  <c r="BR29" i="1"/>
  <c r="BR28" i="1"/>
  <c r="BR43" i="1"/>
  <c r="BR41" i="1"/>
  <c r="BR36" i="1"/>
  <c r="BR26" i="1"/>
  <c r="BR24" i="1"/>
  <c r="BR34" i="1"/>
  <c r="BR58" i="1"/>
  <c r="BR37" i="1"/>
  <c r="BR35" i="1"/>
  <c r="BR32" i="1"/>
  <c r="BR19" i="1"/>
  <c r="BR14" i="1"/>
  <c r="BR12" i="1"/>
  <c r="BR11" i="1"/>
  <c r="BR10" i="1"/>
  <c r="BR20" i="1"/>
  <c r="BR8" i="1"/>
  <c r="BR18" i="1"/>
  <c r="BR13" i="1"/>
  <c r="BR17" i="1"/>
  <c r="BR94" i="1"/>
  <c r="BR51" i="1"/>
  <c r="BR16" i="1"/>
  <c r="BR23" i="1"/>
  <c r="BR22" i="1"/>
  <c r="BR54" i="1"/>
  <c r="BR31" i="1"/>
  <c r="AR210" i="1"/>
  <c r="AR206" i="1"/>
  <c r="AR211" i="1"/>
  <c r="AR207" i="1"/>
  <c r="AR205" i="1"/>
  <c r="AR200" i="1"/>
  <c r="AR194" i="1"/>
  <c r="AR202" i="1"/>
  <c r="AR201" i="1"/>
  <c r="AR195" i="1"/>
  <c r="AR204" i="1"/>
  <c r="AR214" i="1"/>
  <c r="AR209" i="1"/>
  <c r="AR199" i="1"/>
  <c r="AR196" i="1"/>
  <c r="AR193" i="1"/>
  <c r="AR192" i="1"/>
  <c r="AR187" i="1"/>
  <c r="AR181" i="1"/>
  <c r="AR197" i="1"/>
  <c r="AR213" i="1"/>
  <c r="AR198" i="1"/>
  <c r="AR188" i="1"/>
  <c r="AR184" i="1"/>
  <c r="AR182" i="1"/>
  <c r="AR175" i="1"/>
  <c r="AR180" i="1"/>
  <c r="AR183" i="1"/>
  <c r="AR176" i="1"/>
  <c r="AR177" i="1"/>
  <c r="AR212" i="1"/>
  <c r="AR189" i="1"/>
  <c r="AR185" i="1"/>
  <c r="AR178" i="1"/>
  <c r="AR174" i="1"/>
  <c r="AR170" i="1"/>
  <c r="AR203" i="1"/>
  <c r="AR179" i="1"/>
  <c r="AR172" i="1"/>
  <c r="AR169" i="1"/>
  <c r="AR186" i="1"/>
  <c r="AR167" i="1"/>
  <c r="AR171" i="1"/>
  <c r="AR168" i="1"/>
  <c r="AR162" i="1"/>
  <c r="AR190" i="1"/>
  <c r="AR166" i="1"/>
  <c r="AR164" i="1"/>
  <c r="AR153" i="1"/>
  <c r="AR147" i="1"/>
  <c r="AR191" i="1"/>
  <c r="AR159" i="1"/>
  <c r="AR158" i="1"/>
  <c r="AR154" i="1"/>
  <c r="AR173" i="1"/>
  <c r="AR152" i="1"/>
  <c r="AR150" i="1"/>
  <c r="AR157" i="1"/>
  <c r="AR148" i="1"/>
  <c r="AR145" i="1"/>
  <c r="AR139" i="1"/>
  <c r="AR163" i="1"/>
  <c r="AR149" i="1"/>
  <c r="AR160" i="1"/>
  <c r="AR144" i="1"/>
  <c r="AR138" i="1"/>
  <c r="AR146" i="1"/>
  <c r="AR140" i="1"/>
  <c r="AR208" i="1"/>
  <c r="AR151" i="1"/>
  <c r="AR135" i="1"/>
  <c r="AR141" i="1"/>
  <c r="AR156" i="1"/>
  <c r="AR134" i="1"/>
  <c r="AR133" i="1"/>
  <c r="AR131" i="1"/>
  <c r="AR120" i="1"/>
  <c r="AR161" i="1"/>
  <c r="AR165" i="1"/>
  <c r="AR143" i="1"/>
  <c r="AR142" i="1"/>
  <c r="AR121" i="1"/>
  <c r="AR155" i="1"/>
  <c r="AR137" i="1"/>
  <c r="AR130" i="1"/>
  <c r="AR110" i="1"/>
  <c r="AR99" i="1"/>
  <c r="AR115" i="1"/>
  <c r="AR104" i="1"/>
  <c r="AR96" i="1"/>
  <c r="AR136" i="1"/>
  <c r="AR109" i="1"/>
  <c r="AR114" i="1"/>
  <c r="AR103" i="1"/>
  <c r="AR108" i="1"/>
  <c r="AR97" i="1"/>
  <c r="AR128" i="1"/>
  <c r="AR111" i="1"/>
  <c r="AR125" i="1"/>
  <c r="AR119" i="1"/>
  <c r="AR116" i="1"/>
  <c r="AR113" i="1"/>
  <c r="AR107" i="1"/>
  <c r="AR105" i="1"/>
  <c r="AR84" i="1"/>
  <c r="AR73" i="1"/>
  <c r="AR62" i="1"/>
  <c r="AR51" i="1"/>
  <c r="AR40" i="1"/>
  <c r="AR34" i="1"/>
  <c r="AR28" i="1"/>
  <c r="AR22" i="1"/>
  <c r="AR16" i="1"/>
  <c r="AR10" i="1"/>
  <c r="AR67" i="1"/>
  <c r="AR56" i="1"/>
  <c r="AR118" i="1"/>
  <c r="AR112" i="1"/>
  <c r="AR95" i="1"/>
  <c r="AR78" i="1"/>
  <c r="AR126" i="1"/>
  <c r="AR122" i="1"/>
  <c r="AR117" i="1"/>
  <c r="AR100" i="1"/>
  <c r="AR89" i="1"/>
  <c r="AR72" i="1"/>
  <c r="AR94" i="1"/>
  <c r="AR83" i="1"/>
  <c r="AR124" i="1"/>
  <c r="AR85" i="1"/>
  <c r="AR74" i="1"/>
  <c r="AR132" i="1"/>
  <c r="AR123" i="1"/>
  <c r="AR101" i="1"/>
  <c r="AR90" i="1"/>
  <c r="AR79" i="1"/>
  <c r="AR77" i="1"/>
  <c r="AR55" i="1"/>
  <c r="AR54" i="1"/>
  <c r="AR49" i="1"/>
  <c r="AR35" i="1"/>
  <c r="AR24" i="1"/>
  <c r="AR129" i="1"/>
  <c r="AR82" i="1"/>
  <c r="AR71" i="1"/>
  <c r="AR87" i="1"/>
  <c r="AR92" i="1"/>
  <c r="AR69" i="1"/>
  <c r="AR66" i="1"/>
  <c r="AR65" i="1"/>
  <c r="AR64" i="1"/>
  <c r="AR63" i="1"/>
  <c r="AR47" i="1"/>
  <c r="AR86" i="1"/>
  <c r="AR91" i="1"/>
  <c r="AR81" i="1"/>
  <c r="AR80" i="1"/>
  <c r="AR68" i="1"/>
  <c r="AR127" i="1"/>
  <c r="AR93" i="1"/>
  <c r="AR39" i="1"/>
  <c r="AR106" i="1"/>
  <c r="AR61" i="1"/>
  <c r="AR60" i="1"/>
  <c r="AR57" i="1"/>
  <c r="AR70" i="1"/>
  <c r="AR59" i="1"/>
  <c r="AR102" i="1"/>
  <c r="AR42" i="1"/>
  <c r="AR38" i="1"/>
  <c r="AR76" i="1"/>
  <c r="AR48" i="1"/>
  <c r="AR36" i="1"/>
  <c r="AR45" i="1"/>
  <c r="AR32" i="1"/>
  <c r="AR29" i="1"/>
  <c r="AR88" i="1"/>
  <c r="AR53" i="1"/>
  <c r="AR44" i="1"/>
  <c r="AR30" i="1"/>
  <c r="AR27" i="1"/>
  <c r="AR50" i="1"/>
  <c r="AR26" i="1"/>
  <c r="AR25" i="1"/>
  <c r="AR23" i="1"/>
  <c r="AR14" i="1"/>
  <c r="AR58" i="1"/>
  <c r="AR43" i="1"/>
  <c r="AR31" i="1"/>
  <c r="AR52" i="1"/>
  <c r="AR75" i="1"/>
  <c r="AR11" i="1"/>
  <c r="AR17" i="1"/>
  <c r="AR13" i="1"/>
  <c r="AR8" i="1"/>
  <c r="AR37" i="1"/>
  <c r="AR41" i="1"/>
  <c r="AR12" i="1"/>
  <c r="AR18" i="1"/>
  <c r="AR98" i="1"/>
  <c r="AR9" i="1"/>
  <c r="AR46" i="1"/>
  <c r="AR33" i="1"/>
  <c r="AR21" i="1"/>
  <c r="AR20" i="1"/>
  <c r="AR19" i="1"/>
  <c r="AR15" i="1"/>
  <c r="AR7" i="1"/>
  <c r="BR7" i="1"/>
  <c r="AS4" i="1"/>
  <c r="BS4" i="1"/>
  <c r="BR6" i="1" l="1"/>
  <c r="BR5" i="1" s="1"/>
  <c r="AR6" i="1"/>
  <c r="AR5" i="1" s="1"/>
  <c r="M23" i="18"/>
  <c r="M24" i="18"/>
  <c r="M22" i="18"/>
  <c r="L22" i="18"/>
  <c r="L24" i="18"/>
  <c r="L23" i="18"/>
  <c r="L21" i="18"/>
  <c r="M21" i="18"/>
  <c r="L20" i="18"/>
  <c r="M20" i="18"/>
  <c r="M17" i="18"/>
  <c r="L17" i="18"/>
  <c r="L14" i="18"/>
  <c r="M18" i="18"/>
  <c r="M14" i="18"/>
  <c r="L18" i="18"/>
  <c r="BS204" i="1"/>
  <c r="BS210" i="1"/>
  <c r="BS211" i="1"/>
  <c r="BS213" i="1"/>
  <c r="BS208" i="1"/>
  <c r="BS206" i="1"/>
  <c r="BS212" i="1"/>
  <c r="BS201" i="1"/>
  <c r="BS214" i="1"/>
  <c r="BS205" i="1"/>
  <c r="BS203" i="1"/>
  <c r="BS200" i="1"/>
  <c r="BS202" i="1"/>
  <c r="BS209" i="1"/>
  <c r="BS199" i="1"/>
  <c r="BS198" i="1"/>
  <c r="BS195" i="1"/>
  <c r="BS207" i="1"/>
  <c r="BS197" i="1"/>
  <c r="BS186" i="1"/>
  <c r="BS180" i="1"/>
  <c r="BS193" i="1"/>
  <c r="BS187" i="1"/>
  <c r="BS181" i="1"/>
  <c r="BS185" i="1"/>
  <c r="BS191" i="1"/>
  <c r="BS190" i="1"/>
  <c r="BS182" i="1"/>
  <c r="BS175" i="1"/>
  <c r="BS179" i="1"/>
  <c r="BS176" i="1"/>
  <c r="BS178" i="1"/>
  <c r="BS174" i="1"/>
  <c r="BS170" i="1"/>
  <c r="BS196" i="1"/>
  <c r="BS192" i="1"/>
  <c r="BS168" i="1"/>
  <c r="BS161" i="1"/>
  <c r="BS171" i="1"/>
  <c r="BS162" i="1"/>
  <c r="BS194" i="1"/>
  <c r="BS184" i="1"/>
  <c r="BS159" i="1"/>
  <c r="BS156" i="1"/>
  <c r="BS152" i="1"/>
  <c r="BS183" i="1"/>
  <c r="BS167" i="1"/>
  <c r="BS153" i="1"/>
  <c r="BS147" i="1"/>
  <c r="BS169" i="1"/>
  <c r="BS165" i="1"/>
  <c r="BS163" i="1"/>
  <c r="BS189" i="1"/>
  <c r="BS188" i="1"/>
  <c r="BS157" i="1"/>
  <c r="BS173" i="1"/>
  <c r="BS172" i="1"/>
  <c r="BS146" i="1"/>
  <c r="BS144" i="1"/>
  <c r="BS138" i="1"/>
  <c r="BS160" i="1"/>
  <c r="BS151" i="1"/>
  <c r="BS145" i="1"/>
  <c r="BS139" i="1"/>
  <c r="BS158" i="1"/>
  <c r="BS148" i="1"/>
  <c r="BS143" i="1"/>
  <c r="BS164" i="1"/>
  <c r="BS149" i="1"/>
  <c r="BS134" i="1"/>
  <c r="BS128" i="1"/>
  <c r="BS142" i="1"/>
  <c r="BS135" i="1"/>
  <c r="BS129" i="1"/>
  <c r="BS177" i="1"/>
  <c r="BS155" i="1"/>
  <c r="BS133" i="1"/>
  <c r="BS127" i="1"/>
  <c r="BS137" i="1"/>
  <c r="BS126" i="1"/>
  <c r="BS119" i="1"/>
  <c r="BS113" i="1"/>
  <c r="BS107" i="1"/>
  <c r="BS101" i="1"/>
  <c r="BS125" i="1"/>
  <c r="BS120" i="1"/>
  <c r="BS166" i="1"/>
  <c r="BS132" i="1"/>
  <c r="BS130" i="1"/>
  <c r="BS150" i="1"/>
  <c r="BS124" i="1"/>
  <c r="BS136" i="1"/>
  <c r="BS95" i="1"/>
  <c r="BS89" i="1"/>
  <c r="BS83" i="1"/>
  <c r="BS77" i="1"/>
  <c r="BS71" i="1"/>
  <c r="BS65" i="1"/>
  <c r="BS59" i="1"/>
  <c r="BS53" i="1"/>
  <c r="BS47" i="1"/>
  <c r="BS131" i="1"/>
  <c r="BS122" i="1"/>
  <c r="BS112" i="1"/>
  <c r="BS118" i="1"/>
  <c r="BS117" i="1"/>
  <c r="BS106" i="1"/>
  <c r="BS121" i="1"/>
  <c r="BS111" i="1"/>
  <c r="BS100" i="1"/>
  <c r="BS116" i="1"/>
  <c r="BS105" i="1"/>
  <c r="BS102" i="1"/>
  <c r="BS123" i="1"/>
  <c r="BS92" i="1"/>
  <c r="BS81" i="1"/>
  <c r="BS70" i="1"/>
  <c r="BS154" i="1"/>
  <c r="BS99" i="1"/>
  <c r="BS86" i="1"/>
  <c r="BS75" i="1"/>
  <c r="BS64" i="1"/>
  <c r="BS91" i="1"/>
  <c r="BS80" i="1"/>
  <c r="BS69" i="1"/>
  <c r="BS141" i="1"/>
  <c r="BS97" i="1"/>
  <c r="BS85" i="1"/>
  <c r="BS74" i="1"/>
  <c r="BS93" i="1"/>
  <c r="BS82" i="1"/>
  <c r="BS140" i="1"/>
  <c r="BS98" i="1"/>
  <c r="BS87" i="1"/>
  <c r="BS76" i="1"/>
  <c r="BS103" i="1"/>
  <c r="BS79" i="1"/>
  <c r="BS52" i="1"/>
  <c r="BS32" i="1"/>
  <c r="BS21" i="1"/>
  <c r="BS84" i="1"/>
  <c r="BS115" i="1"/>
  <c r="BS109" i="1"/>
  <c r="BS72" i="1"/>
  <c r="BS67" i="1"/>
  <c r="BS43" i="1"/>
  <c r="BS104" i="1"/>
  <c r="BS94" i="1"/>
  <c r="BS96" i="1"/>
  <c r="BS88" i="1"/>
  <c r="BS78" i="1"/>
  <c r="BS48" i="1"/>
  <c r="BS46" i="1"/>
  <c r="BS44" i="1"/>
  <c r="BS35" i="1"/>
  <c r="BS68" i="1"/>
  <c r="BS108" i="1"/>
  <c r="BS73" i="1"/>
  <c r="BS58" i="1"/>
  <c r="BS57" i="1"/>
  <c r="BS56" i="1"/>
  <c r="BS90" i="1"/>
  <c r="BS45" i="1"/>
  <c r="BS60" i="1"/>
  <c r="BS55" i="1"/>
  <c r="BS18" i="1"/>
  <c r="BS13" i="1"/>
  <c r="BS66" i="1"/>
  <c r="BS62" i="1"/>
  <c r="BS40" i="1"/>
  <c r="BS29" i="1"/>
  <c r="BS28" i="1"/>
  <c r="BS63" i="1"/>
  <c r="BS49" i="1"/>
  <c r="BS41" i="1"/>
  <c r="BS38" i="1"/>
  <c r="BS36" i="1"/>
  <c r="BS26" i="1"/>
  <c r="BS110" i="1"/>
  <c r="BS34" i="1"/>
  <c r="BS27" i="1"/>
  <c r="BS25" i="1"/>
  <c r="BS24" i="1"/>
  <c r="BS23" i="1"/>
  <c r="BS10" i="1"/>
  <c r="BS54" i="1"/>
  <c r="BS114" i="1"/>
  <c r="BS50" i="1"/>
  <c r="BS39" i="1"/>
  <c r="BS30" i="1"/>
  <c r="BS17" i="1"/>
  <c r="BS61" i="1"/>
  <c r="BS19" i="1"/>
  <c r="BS15" i="1"/>
  <c r="BS11" i="1"/>
  <c r="BS37" i="1"/>
  <c r="BS14" i="1"/>
  <c r="BS9" i="1"/>
  <c r="BS33" i="1"/>
  <c r="BS42" i="1"/>
  <c r="BS22" i="1"/>
  <c r="BS51" i="1"/>
  <c r="BS8" i="1"/>
  <c r="BS31" i="1"/>
  <c r="BS12" i="1"/>
  <c r="BS20" i="1"/>
  <c r="BS16" i="1"/>
  <c r="AS210" i="1"/>
  <c r="AS205" i="1"/>
  <c r="AS211" i="1"/>
  <c r="AS212" i="1"/>
  <c r="AS202" i="1"/>
  <c r="AS214" i="1"/>
  <c r="AS206" i="1"/>
  <c r="AS203" i="1"/>
  <c r="AS201" i="1"/>
  <c r="AS200" i="1"/>
  <c r="AS207" i="1"/>
  <c r="AS194" i="1"/>
  <c r="AS204" i="1"/>
  <c r="AS187" i="1"/>
  <c r="AS181" i="1"/>
  <c r="AS197" i="1"/>
  <c r="AS198" i="1"/>
  <c r="AS188" i="1"/>
  <c r="AS182" i="1"/>
  <c r="AS208" i="1"/>
  <c r="AS186" i="1"/>
  <c r="AS180" i="1"/>
  <c r="AS183" i="1"/>
  <c r="AS176" i="1"/>
  <c r="AS213" i="1"/>
  <c r="AS195" i="1"/>
  <c r="AS185" i="1"/>
  <c r="AS184" i="1"/>
  <c r="AS175" i="1"/>
  <c r="AS192" i="1"/>
  <c r="AS173" i="1"/>
  <c r="AS196" i="1"/>
  <c r="AS189" i="1"/>
  <c r="AS171" i="1"/>
  <c r="AS169" i="1"/>
  <c r="AS168" i="1"/>
  <c r="AS162" i="1"/>
  <c r="AS156" i="1"/>
  <c r="AS190" i="1"/>
  <c r="AS209" i="1"/>
  <c r="AS163" i="1"/>
  <c r="AS179" i="1"/>
  <c r="AS170" i="1"/>
  <c r="AS153" i="1"/>
  <c r="AS174" i="1"/>
  <c r="AS191" i="1"/>
  <c r="AS159" i="1"/>
  <c r="AS158" i="1"/>
  <c r="AS154" i="1"/>
  <c r="AS148" i="1"/>
  <c r="AS199" i="1"/>
  <c r="AS166" i="1"/>
  <c r="AS164" i="1"/>
  <c r="AS167" i="1"/>
  <c r="AS157" i="1"/>
  <c r="AS145" i="1"/>
  <c r="AS139" i="1"/>
  <c r="AS177" i="1"/>
  <c r="AS140" i="1"/>
  <c r="AS146" i="1"/>
  <c r="AS160" i="1"/>
  <c r="AS152" i="1"/>
  <c r="AS144" i="1"/>
  <c r="AS150" i="1"/>
  <c r="AS172" i="1"/>
  <c r="AS151" i="1"/>
  <c r="AS135" i="1"/>
  <c r="AS129" i="1"/>
  <c r="AS130" i="1"/>
  <c r="AS147" i="1"/>
  <c r="AS134" i="1"/>
  <c r="AS128" i="1"/>
  <c r="AS120" i="1"/>
  <c r="AS114" i="1"/>
  <c r="AS108" i="1"/>
  <c r="AS102" i="1"/>
  <c r="AS161" i="1"/>
  <c r="AS165" i="1"/>
  <c r="AS143" i="1"/>
  <c r="AS142" i="1"/>
  <c r="AS121" i="1"/>
  <c r="AS178" i="1"/>
  <c r="AS149" i="1"/>
  <c r="AS141" i="1"/>
  <c r="AS193" i="1"/>
  <c r="AS125" i="1"/>
  <c r="AS138" i="1"/>
  <c r="AS115" i="1"/>
  <c r="AS104" i="1"/>
  <c r="AS96" i="1"/>
  <c r="AS90" i="1"/>
  <c r="AS84" i="1"/>
  <c r="AS78" i="1"/>
  <c r="AS72" i="1"/>
  <c r="AS66" i="1"/>
  <c r="AS60" i="1"/>
  <c r="AS54" i="1"/>
  <c r="AS48" i="1"/>
  <c r="AS136" i="1"/>
  <c r="AS133" i="1"/>
  <c r="AS109" i="1"/>
  <c r="AS98" i="1"/>
  <c r="AS103" i="1"/>
  <c r="AS131" i="1"/>
  <c r="AS119" i="1"/>
  <c r="AS116" i="1"/>
  <c r="AS105" i="1"/>
  <c r="AS155" i="1"/>
  <c r="AS137" i="1"/>
  <c r="AS110" i="1"/>
  <c r="AS118" i="1"/>
  <c r="AS112" i="1"/>
  <c r="AS95" i="1"/>
  <c r="AS67" i="1"/>
  <c r="AS56" i="1"/>
  <c r="AS45" i="1"/>
  <c r="AS61" i="1"/>
  <c r="AS126" i="1"/>
  <c r="AS122" i="1"/>
  <c r="AS117" i="1"/>
  <c r="AS111" i="1"/>
  <c r="AS100" i="1"/>
  <c r="AS89" i="1"/>
  <c r="AS94" i="1"/>
  <c r="AS83" i="1"/>
  <c r="AS88" i="1"/>
  <c r="AS77" i="1"/>
  <c r="AS132" i="1"/>
  <c r="AS123" i="1"/>
  <c r="AS101" i="1"/>
  <c r="AS97" i="1"/>
  <c r="AS79" i="1"/>
  <c r="AS113" i="1"/>
  <c r="AS107" i="1"/>
  <c r="AS73" i="1"/>
  <c r="AS82" i="1"/>
  <c r="AS71" i="1"/>
  <c r="AS53" i="1"/>
  <c r="AS29" i="1"/>
  <c r="AS18" i="1"/>
  <c r="AS87" i="1"/>
  <c r="AS92" i="1"/>
  <c r="AS69" i="1"/>
  <c r="AS65" i="1"/>
  <c r="AS99" i="1"/>
  <c r="AS75" i="1"/>
  <c r="AS52" i="1"/>
  <c r="AS91" i="1"/>
  <c r="AS68" i="1"/>
  <c r="AS127" i="1"/>
  <c r="AS93" i="1"/>
  <c r="AS85" i="1"/>
  <c r="AS32" i="1"/>
  <c r="AS124" i="1"/>
  <c r="AS76" i="1"/>
  <c r="AS74" i="1"/>
  <c r="AS70" i="1"/>
  <c r="AS59" i="1"/>
  <c r="AS58" i="1"/>
  <c r="AS57" i="1"/>
  <c r="AS42" i="1"/>
  <c r="AS80" i="1"/>
  <c r="AS40" i="1"/>
  <c r="AS27" i="1"/>
  <c r="AS16" i="1"/>
  <c r="AS50" i="1"/>
  <c r="AS81" i="1"/>
  <c r="AS55" i="1"/>
  <c r="AS62" i="1"/>
  <c r="AS86" i="1"/>
  <c r="AS51" i="1"/>
  <c r="AS36" i="1"/>
  <c r="AS34" i="1"/>
  <c r="AS44" i="1"/>
  <c r="AS30" i="1"/>
  <c r="AS28" i="1"/>
  <c r="AS26" i="1"/>
  <c r="AS43" i="1"/>
  <c r="AS24" i="1"/>
  <c r="AS37" i="1"/>
  <c r="AS39" i="1"/>
  <c r="AS106" i="1"/>
  <c r="AS64" i="1"/>
  <c r="AS47" i="1"/>
  <c r="AS35" i="1"/>
  <c r="AS49" i="1"/>
  <c r="AS8" i="1"/>
  <c r="AS17" i="1"/>
  <c r="AS15" i="1"/>
  <c r="AS41" i="1"/>
  <c r="AS23" i="1"/>
  <c r="AS33" i="1"/>
  <c r="AS31" i="1"/>
  <c r="AS22" i="1"/>
  <c r="AS14" i="1"/>
  <c r="AS12" i="1"/>
  <c r="AS20" i="1"/>
  <c r="AS10" i="1"/>
  <c r="AS38" i="1"/>
  <c r="AS19" i="1"/>
  <c r="AS25" i="1"/>
  <c r="AS46" i="1"/>
  <c r="AS13" i="1"/>
  <c r="AS11" i="1"/>
  <c r="AS21" i="1"/>
  <c r="AS9" i="1"/>
  <c r="AS63" i="1"/>
  <c r="BS7" i="1"/>
  <c r="AS7" i="1"/>
  <c r="BT4" i="1"/>
  <c r="AT4" i="1"/>
  <c r="BS6" i="1" l="1"/>
  <c r="BS5" i="1" s="1"/>
  <c r="AS6" i="1"/>
  <c r="AS5" i="1" s="1"/>
  <c r="S23" i="18"/>
  <c r="S22" i="18"/>
  <c r="S24" i="18"/>
  <c r="T23" i="18"/>
  <c r="T22" i="18"/>
  <c r="T24" i="18"/>
  <c r="S21" i="18"/>
  <c r="T21" i="18"/>
  <c r="S20" i="18"/>
  <c r="T20" i="18"/>
  <c r="S14" i="18"/>
  <c r="T17" i="18"/>
  <c r="T14" i="18"/>
  <c r="S18" i="18"/>
  <c r="S17" i="18"/>
  <c r="T18" i="18"/>
  <c r="BT210" i="1"/>
  <c r="BT206" i="1"/>
  <c r="BT208" i="1"/>
  <c r="BT212" i="1"/>
  <c r="BT201" i="1"/>
  <c r="BT204" i="1"/>
  <c r="BT211" i="1"/>
  <c r="BT209" i="1"/>
  <c r="BT214" i="1"/>
  <c r="BT213" i="1"/>
  <c r="BT205" i="1"/>
  <c r="BT203" i="1"/>
  <c r="BT200" i="1"/>
  <c r="BT194" i="1"/>
  <c r="BT202" i="1"/>
  <c r="BT195" i="1"/>
  <c r="BT207" i="1"/>
  <c r="BT198" i="1"/>
  <c r="BT193" i="1"/>
  <c r="BT187" i="1"/>
  <c r="BT181" i="1"/>
  <c r="BT191" i="1"/>
  <c r="BT192" i="1"/>
  <c r="BT190" i="1"/>
  <c r="BT182" i="1"/>
  <c r="BT175" i="1"/>
  <c r="BT196" i="1"/>
  <c r="BT189" i="1"/>
  <c r="BT185" i="1"/>
  <c r="BT178" i="1"/>
  <c r="BT176" i="1"/>
  <c r="BT197" i="1"/>
  <c r="BT188" i="1"/>
  <c r="BT184" i="1"/>
  <c r="BT177" i="1"/>
  <c r="BT171" i="1"/>
  <c r="BT174" i="1"/>
  <c r="BT173" i="1"/>
  <c r="BT169" i="1"/>
  <c r="BT168" i="1"/>
  <c r="BT162" i="1"/>
  <c r="BT166" i="1"/>
  <c r="BT183" i="1"/>
  <c r="BT167" i="1"/>
  <c r="BT153" i="1"/>
  <c r="BT147" i="1"/>
  <c r="BT170" i="1"/>
  <c r="BT165" i="1"/>
  <c r="BT163" i="1"/>
  <c r="BT154" i="1"/>
  <c r="BT199" i="1"/>
  <c r="BT186" i="1"/>
  <c r="BT172" i="1"/>
  <c r="BT159" i="1"/>
  <c r="BT156" i="1"/>
  <c r="BT152" i="1"/>
  <c r="BT160" i="1"/>
  <c r="BT151" i="1"/>
  <c r="BT145" i="1"/>
  <c r="BT139" i="1"/>
  <c r="BT161" i="1"/>
  <c r="BT164" i="1"/>
  <c r="BT149" i="1"/>
  <c r="BT146" i="1"/>
  <c r="BT144" i="1"/>
  <c r="BT138" i="1"/>
  <c r="BT142" i="1"/>
  <c r="BT179" i="1"/>
  <c r="BT157" i="1"/>
  <c r="BT135" i="1"/>
  <c r="BT141" i="1"/>
  <c r="BT180" i="1"/>
  <c r="BT148" i="1"/>
  <c r="BT134" i="1"/>
  <c r="BT125" i="1"/>
  <c r="BT120" i="1"/>
  <c r="BT132" i="1"/>
  <c r="BT130" i="1"/>
  <c r="BT121" i="1"/>
  <c r="BT155" i="1"/>
  <c r="BT137" i="1"/>
  <c r="BT131" i="1"/>
  <c r="BT122" i="1"/>
  <c r="BT112" i="1"/>
  <c r="BT101" i="1"/>
  <c r="BT128" i="1"/>
  <c r="BT118" i="1"/>
  <c r="BT117" i="1"/>
  <c r="BT106" i="1"/>
  <c r="BT96" i="1"/>
  <c r="BT124" i="1"/>
  <c r="BT111" i="1"/>
  <c r="BT100" i="1"/>
  <c r="BT150" i="1"/>
  <c r="BT116" i="1"/>
  <c r="BT105" i="1"/>
  <c r="BT110" i="1"/>
  <c r="BT99" i="1"/>
  <c r="BT158" i="1"/>
  <c r="BT123" i="1"/>
  <c r="BT113" i="1"/>
  <c r="BT136" i="1"/>
  <c r="BT107" i="1"/>
  <c r="BT86" i="1"/>
  <c r="BT75" i="1"/>
  <c r="BT64" i="1"/>
  <c r="BT53" i="1"/>
  <c r="BT40" i="1"/>
  <c r="BT34" i="1"/>
  <c r="BT28" i="1"/>
  <c r="BT22" i="1"/>
  <c r="BT16" i="1"/>
  <c r="BT10" i="1"/>
  <c r="BT69" i="1"/>
  <c r="BT91" i="1"/>
  <c r="BT80" i="1"/>
  <c r="BT58" i="1"/>
  <c r="BT97" i="1"/>
  <c r="BT85" i="1"/>
  <c r="BT74" i="1"/>
  <c r="BT126" i="1"/>
  <c r="BT103" i="1"/>
  <c r="BT90" i="1"/>
  <c r="BT79" i="1"/>
  <c r="BT140" i="1"/>
  <c r="BT129" i="1"/>
  <c r="BT98" i="1"/>
  <c r="BT87" i="1"/>
  <c r="BT76" i="1"/>
  <c r="BT119" i="1"/>
  <c r="BT102" i="1"/>
  <c r="BT92" i="1"/>
  <c r="BT81" i="1"/>
  <c r="BT70" i="1"/>
  <c r="BT84" i="1"/>
  <c r="BT57" i="1"/>
  <c r="BT56" i="1"/>
  <c r="BT55" i="1"/>
  <c r="BT54" i="1"/>
  <c r="BT45" i="1"/>
  <c r="BT37" i="1"/>
  <c r="BT26" i="1"/>
  <c r="BT115" i="1"/>
  <c r="BT109" i="1"/>
  <c r="BT71" i="1"/>
  <c r="BT89" i="1"/>
  <c r="BT72" i="1"/>
  <c r="BT67" i="1"/>
  <c r="BT127" i="1"/>
  <c r="BT104" i="1"/>
  <c r="BT94" i="1"/>
  <c r="BT65" i="1"/>
  <c r="BT48" i="1"/>
  <c r="BT41" i="1"/>
  <c r="BT143" i="1"/>
  <c r="BT95" i="1"/>
  <c r="BT88" i="1"/>
  <c r="BT93" i="1"/>
  <c r="BT82" i="1"/>
  <c r="BT78" i="1"/>
  <c r="BT77" i="1"/>
  <c r="BT68" i="1"/>
  <c r="BT50" i="1"/>
  <c r="BT108" i="1"/>
  <c r="BT73" i="1"/>
  <c r="BT66" i="1"/>
  <c r="BT63" i="1"/>
  <c r="BT62" i="1"/>
  <c r="BT61" i="1"/>
  <c r="BT60" i="1"/>
  <c r="BT114" i="1"/>
  <c r="BT83" i="1"/>
  <c r="BT44" i="1"/>
  <c r="BT43" i="1"/>
  <c r="BT23" i="1"/>
  <c r="BT133" i="1"/>
  <c r="BT59" i="1"/>
  <c r="BT29" i="1"/>
  <c r="BT49" i="1"/>
  <c r="BT38" i="1"/>
  <c r="BT36" i="1"/>
  <c r="BT52" i="1"/>
  <c r="BT27" i="1"/>
  <c r="BT9" i="1"/>
  <c r="BT32" i="1"/>
  <c r="BT30" i="1"/>
  <c r="BT51" i="1"/>
  <c r="BT33" i="1"/>
  <c r="BT31" i="1"/>
  <c r="BT39" i="1"/>
  <c r="BT46" i="1"/>
  <c r="BT35" i="1"/>
  <c r="BT18" i="1"/>
  <c r="BT13" i="1"/>
  <c r="BT11" i="1"/>
  <c r="BT17" i="1"/>
  <c r="BT12" i="1"/>
  <c r="BT24" i="1"/>
  <c r="BT14" i="1"/>
  <c r="BT47" i="1"/>
  <c r="BT42" i="1"/>
  <c r="BT8" i="1"/>
  <c r="BT21" i="1"/>
  <c r="BT20" i="1"/>
  <c r="BT19" i="1"/>
  <c r="BT25" i="1"/>
  <c r="BT15" i="1"/>
  <c r="AT211" i="1"/>
  <c r="AT207" i="1"/>
  <c r="AT202" i="1"/>
  <c r="AT209" i="1"/>
  <c r="AT205" i="1"/>
  <c r="AT206" i="1"/>
  <c r="AT201" i="1"/>
  <c r="AT195" i="1"/>
  <c r="AT196" i="1"/>
  <c r="AT214" i="1"/>
  <c r="AT203" i="1"/>
  <c r="AT200" i="1"/>
  <c r="AT204" i="1"/>
  <c r="AT197" i="1"/>
  <c r="AT198" i="1"/>
  <c r="AT188" i="1"/>
  <c r="AT182" i="1"/>
  <c r="AT199" i="1"/>
  <c r="AT193" i="1"/>
  <c r="AT192" i="1"/>
  <c r="AT183" i="1"/>
  <c r="AT176" i="1"/>
  <c r="AT213" i="1"/>
  <c r="AT210" i="1"/>
  <c r="AT177" i="1"/>
  <c r="AT191" i="1"/>
  <c r="AT172" i="1"/>
  <c r="AT184" i="1"/>
  <c r="AT175" i="1"/>
  <c r="AT212" i="1"/>
  <c r="AT173" i="1"/>
  <c r="AT186" i="1"/>
  <c r="AT170" i="1"/>
  <c r="AT185" i="1"/>
  <c r="AT181" i="1"/>
  <c r="AT169" i="1"/>
  <c r="AT168" i="1"/>
  <c r="AT190" i="1"/>
  <c r="AT163" i="1"/>
  <c r="AT178" i="1"/>
  <c r="AT174" i="1"/>
  <c r="AT167" i="1"/>
  <c r="AT180" i="1"/>
  <c r="AT159" i="1"/>
  <c r="AT158" i="1"/>
  <c r="AT154" i="1"/>
  <c r="AT148" i="1"/>
  <c r="AT157" i="1"/>
  <c r="AT155" i="1"/>
  <c r="AT149" i="1"/>
  <c r="AT194" i="1"/>
  <c r="AT166" i="1"/>
  <c r="AT164" i="1"/>
  <c r="AT171" i="1"/>
  <c r="AT153" i="1"/>
  <c r="AT189" i="1"/>
  <c r="AT187" i="1"/>
  <c r="AT140" i="1"/>
  <c r="AT146" i="1"/>
  <c r="AT151" i="1"/>
  <c r="AT150" i="1"/>
  <c r="AT145" i="1"/>
  <c r="AT139" i="1"/>
  <c r="AT208" i="1"/>
  <c r="AT130" i="1"/>
  <c r="AT165" i="1"/>
  <c r="AT161" i="1"/>
  <c r="AT137" i="1"/>
  <c r="AT162" i="1"/>
  <c r="AT156" i="1"/>
  <c r="AT160" i="1"/>
  <c r="AT152" i="1"/>
  <c r="AT144" i="1"/>
  <c r="AT135" i="1"/>
  <c r="AT147" i="1"/>
  <c r="AT143" i="1"/>
  <c r="AT142" i="1"/>
  <c r="AT121" i="1"/>
  <c r="AT141" i="1"/>
  <c r="AT122" i="1"/>
  <c r="AT133" i="1"/>
  <c r="AT131" i="1"/>
  <c r="AT136" i="1"/>
  <c r="AT109" i="1"/>
  <c r="AT98" i="1"/>
  <c r="AT103" i="1"/>
  <c r="AT114" i="1"/>
  <c r="AT134" i="1"/>
  <c r="AT108" i="1"/>
  <c r="AT129" i="1"/>
  <c r="AT127" i="1"/>
  <c r="AT124" i="1"/>
  <c r="AT123" i="1"/>
  <c r="AT113" i="1"/>
  <c r="AT102" i="1"/>
  <c r="AT125" i="1"/>
  <c r="AT110" i="1"/>
  <c r="AT138" i="1"/>
  <c r="AT115" i="1"/>
  <c r="AT128" i="1"/>
  <c r="AT126" i="1"/>
  <c r="AT117" i="1"/>
  <c r="AT111" i="1"/>
  <c r="AT100" i="1"/>
  <c r="AT89" i="1"/>
  <c r="AT78" i="1"/>
  <c r="AT61" i="1"/>
  <c r="AT50" i="1"/>
  <c r="AT41" i="1"/>
  <c r="AT35" i="1"/>
  <c r="AT29" i="1"/>
  <c r="AT23" i="1"/>
  <c r="AT17" i="1"/>
  <c r="AT11" i="1"/>
  <c r="AT72" i="1"/>
  <c r="AT55" i="1"/>
  <c r="AT116" i="1"/>
  <c r="AT94" i="1"/>
  <c r="AT83" i="1"/>
  <c r="AT88" i="1"/>
  <c r="AT77" i="1"/>
  <c r="AT66" i="1"/>
  <c r="AT106" i="1"/>
  <c r="AT93" i="1"/>
  <c r="AT82" i="1"/>
  <c r="AT71" i="1"/>
  <c r="AT107" i="1"/>
  <c r="AT90" i="1"/>
  <c r="AT73" i="1"/>
  <c r="AT118" i="1"/>
  <c r="AT112" i="1"/>
  <c r="AT105" i="1"/>
  <c r="AT95" i="1"/>
  <c r="AT84" i="1"/>
  <c r="AT119" i="1"/>
  <c r="AT87" i="1"/>
  <c r="AT60" i="1"/>
  <c r="AT59" i="1"/>
  <c r="AT58" i="1"/>
  <c r="AT57" i="1"/>
  <c r="AT56" i="1"/>
  <c r="AT40" i="1"/>
  <c r="AT92" i="1"/>
  <c r="AT69" i="1"/>
  <c r="AT65" i="1"/>
  <c r="AT104" i="1"/>
  <c r="AT99" i="1"/>
  <c r="AT75" i="1"/>
  <c r="AT179" i="1"/>
  <c r="AT80" i="1"/>
  <c r="AT45" i="1"/>
  <c r="AT96" i="1"/>
  <c r="AT85" i="1"/>
  <c r="AT101" i="1"/>
  <c r="AT120" i="1"/>
  <c r="AT79" i="1"/>
  <c r="AT37" i="1"/>
  <c r="AT91" i="1"/>
  <c r="AT76" i="1"/>
  <c r="AT74" i="1"/>
  <c r="AT81" i="1"/>
  <c r="AT64" i="1"/>
  <c r="AT63" i="1"/>
  <c r="AT62" i="1"/>
  <c r="AT97" i="1"/>
  <c r="AT70" i="1"/>
  <c r="AT68" i="1"/>
  <c r="AT39" i="1"/>
  <c r="AT38" i="1"/>
  <c r="AT20" i="1"/>
  <c r="AT52" i="1"/>
  <c r="AT51" i="1"/>
  <c r="AT49" i="1"/>
  <c r="AT86" i="1"/>
  <c r="AT48" i="1"/>
  <c r="AT34" i="1"/>
  <c r="AT44" i="1"/>
  <c r="AT32" i="1"/>
  <c r="AT30" i="1"/>
  <c r="AT28" i="1"/>
  <c r="AT53" i="1"/>
  <c r="AT43" i="1"/>
  <c r="AT22" i="1"/>
  <c r="AT21" i="1"/>
  <c r="AT12" i="1"/>
  <c r="AT132" i="1"/>
  <c r="AT54" i="1"/>
  <c r="AT46" i="1"/>
  <c r="AT67" i="1"/>
  <c r="AT36" i="1"/>
  <c r="AT47" i="1"/>
  <c r="AT25" i="1"/>
  <c r="AT10" i="1"/>
  <c r="AT27" i="1"/>
  <c r="AT8" i="1"/>
  <c r="AT26" i="1"/>
  <c r="AT33" i="1"/>
  <c r="AT31" i="1"/>
  <c r="AT24" i="1"/>
  <c r="AT16" i="1"/>
  <c r="AT14" i="1"/>
  <c r="AT42" i="1"/>
  <c r="AT15" i="1"/>
  <c r="AT13" i="1"/>
  <c r="AT9" i="1"/>
  <c r="AT19" i="1"/>
  <c r="AT18" i="1"/>
  <c r="BT7" i="1"/>
  <c r="AT7" i="1"/>
  <c r="AU4" i="1"/>
  <c r="BU4" i="1"/>
  <c r="BT6" i="1" l="1"/>
  <c r="BT5" i="1" s="1"/>
  <c r="AT6" i="1"/>
  <c r="AT5" i="1" s="1"/>
  <c r="BU210" i="1"/>
  <c r="BU205" i="1"/>
  <c r="BU211" i="1"/>
  <c r="BU212" i="1"/>
  <c r="BU206" i="1"/>
  <c r="BU201" i="1"/>
  <c r="BU204" i="1"/>
  <c r="BU202" i="1"/>
  <c r="BU203" i="1"/>
  <c r="BU213" i="1"/>
  <c r="BU209" i="1"/>
  <c r="BU208" i="1"/>
  <c r="BU207" i="1"/>
  <c r="BU214" i="1"/>
  <c r="BU200" i="1"/>
  <c r="BU193" i="1"/>
  <c r="BU198" i="1"/>
  <c r="BU195" i="1"/>
  <c r="BU187" i="1"/>
  <c r="BU181" i="1"/>
  <c r="BU191" i="1"/>
  <c r="BU199" i="1"/>
  <c r="BU197" i="1"/>
  <c r="BU188" i="1"/>
  <c r="BU182" i="1"/>
  <c r="BU186" i="1"/>
  <c r="BU196" i="1"/>
  <c r="BU189" i="1"/>
  <c r="BU185" i="1"/>
  <c r="BU178" i="1"/>
  <c r="BU176" i="1"/>
  <c r="BU179" i="1"/>
  <c r="BU192" i="1"/>
  <c r="BU180" i="1"/>
  <c r="BU184" i="1"/>
  <c r="BU183" i="1"/>
  <c r="BU171" i="1"/>
  <c r="BU162" i="1"/>
  <c r="BU156" i="1"/>
  <c r="BU190" i="1"/>
  <c r="BU170" i="1"/>
  <c r="BU167" i="1"/>
  <c r="BU163" i="1"/>
  <c r="BU153" i="1"/>
  <c r="BU165" i="1"/>
  <c r="BU174" i="1"/>
  <c r="BU169" i="1"/>
  <c r="BU154" i="1"/>
  <c r="BU148" i="1"/>
  <c r="BU173" i="1"/>
  <c r="BU159" i="1"/>
  <c r="BU160" i="1"/>
  <c r="BU151" i="1"/>
  <c r="BU145" i="1"/>
  <c r="BU139" i="1"/>
  <c r="BU161" i="1"/>
  <c r="BU168" i="1"/>
  <c r="BU140" i="1"/>
  <c r="BU166" i="1"/>
  <c r="BU194" i="1"/>
  <c r="BU146" i="1"/>
  <c r="BU144" i="1"/>
  <c r="BU172" i="1"/>
  <c r="BU157" i="1"/>
  <c r="BU147" i="1"/>
  <c r="BU135" i="1"/>
  <c r="BU129" i="1"/>
  <c r="BU141" i="1"/>
  <c r="BU150" i="1"/>
  <c r="BU143" i="1"/>
  <c r="BU130" i="1"/>
  <c r="BU134" i="1"/>
  <c r="BU128" i="1"/>
  <c r="BU164" i="1"/>
  <c r="BU149" i="1"/>
  <c r="BU142" i="1"/>
  <c r="BU138" i="1"/>
  <c r="BU125" i="1"/>
  <c r="BU120" i="1"/>
  <c r="BU114" i="1"/>
  <c r="BU108" i="1"/>
  <c r="BU102" i="1"/>
  <c r="BU132" i="1"/>
  <c r="BU121" i="1"/>
  <c r="BU152" i="1"/>
  <c r="BU127" i="1"/>
  <c r="BU175" i="1"/>
  <c r="BU137" i="1"/>
  <c r="BU126" i="1"/>
  <c r="BU118" i="1"/>
  <c r="BU117" i="1"/>
  <c r="BU106" i="1"/>
  <c r="BU96" i="1"/>
  <c r="BU90" i="1"/>
  <c r="BU84" i="1"/>
  <c r="BU78" i="1"/>
  <c r="BU72" i="1"/>
  <c r="BU66" i="1"/>
  <c r="BU60" i="1"/>
  <c r="BU54" i="1"/>
  <c r="BU48" i="1"/>
  <c r="BU124" i="1"/>
  <c r="BU111" i="1"/>
  <c r="BU100" i="1"/>
  <c r="BU116" i="1"/>
  <c r="BU105" i="1"/>
  <c r="BU110" i="1"/>
  <c r="BU99" i="1"/>
  <c r="BU115" i="1"/>
  <c r="BU104" i="1"/>
  <c r="BU177" i="1"/>
  <c r="BU136" i="1"/>
  <c r="BU107" i="1"/>
  <c r="BU131" i="1"/>
  <c r="BU122" i="1"/>
  <c r="BU112" i="1"/>
  <c r="BU155" i="1"/>
  <c r="BU91" i="1"/>
  <c r="BU80" i="1"/>
  <c r="BU69" i="1"/>
  <c r="BU58" i="1"/>
  <c r="BU47" i="1"/>
  <c r="BU52" i="1"/>
  <c r="BU97" i="1"/>
  <c r="BU85" i="1"/>
  <c r="BU74" i="1"/>
  <c r="BU63" i="1"/>
  <c r="BU158" i="1"/>
  <c r="BU103" i="1"/>
  <c r="BU79" i="1"/>
  <c r="BU68" i="1"/>
  <c r="BU133" i="1"/>
  <c r="BU73" i="1"/>
  <c r="BU119" i="1"/>
  <c r="BU101" i="1"/>
  <c r="BU92" i="1"/>
  <c r="BU81" i="1"/>
  <c r="BU123" i="1"/>
  <c r="BU86" i="1"/>
  <c r="BU75" i="1"/>
  <c r="BU109" i="1"/>
  <c r="BU71" i="1"/>
  <c r="BU62" i="1"/>
  <c r="BU61" i="1"/>
  <c r="BU53" i="1"/>
  <c r="BU50" i="1"/>
  <c r="BU42" i="1"/>
  <c r="BU31" i="1"/>
  <c r="BU20" i="1"/>
  <c r="BU89" i="1"/>
  <c r="BU67" i="1"/>
  <c r="BU94" i="1"/>
  <c r="BU65" i="1"/>
  <c r="BU113" i="1"/>
  <c r="BU77" i="1"/>
  <c r="BU82" i="1"/>
  <c r="BU93" i="1"/>
  <c r="BU88" i="1"/>
  <c r="BU70" i="1"/>
  <c r="BU87" i="1"/>
  <c r="BU59" i="1"/>
  <c r="BU64" i="1"/>
  <c r="BU57" i="1"/>
  <c r="BU55" i="1"/>
  <c r="BU76" i="1"/>
  <c r="BU40" i="1"/>
  <c r="BU39" i="1"/>
  <c r="BU38" i="1"/>
  <c r="BU36" i="1"/>
  <c r="BU12" i="1"/>
  <c r="BU83" i="1"/>
  <c r="BU49" i="1"/>
  <c r="BU28" i="1"/>
  <c r="BU44" i="1"/>
  <c r="BU41" i="1"/>
  <c r="BU27" i="1"/>
  <c r="BU43" i="1"/>
  <c r="BU34" i="1"/>
  <c r="BU51" i="1"/>
  <c r="BU32" i="1"/>
  <c r="BU30" i="1"/>
  <c r="BU22" i="1"/>
  <c r="BU21" i="1"/>
  <c r="BU19" i="1"/>
  <c r="BU15" i="1"/>
  <c r="BU45" i="1"/>
  <c r="BU46" i="1"/>
  <c r="BU35" i="1"/>
  <c r="BU29" i="1"/>
  <c r="BU17" i="1"/>
  <c r="BU33" i="1"/>
  <c r="BU11" i="1"/>
  <c r="BU37" i="1"/>
  <c r="BU26" i="1"/>
  <c r="BU23" i="1"/>
  <c r="BU8" i="1"/>
  <c r="BU25" i="1"/>
  <c r="BU98" i="1"/>
  <c r="BU56" i="1"/>
  <c r="BU10" i="1"/>
  <c r="BU95" i="1"/>
  <c r="BU18" i="1"/>
  <c r="BU13" i="1"/>
  <c r="BU16" i="1"/>
  <c r="BU14" i="1"/>
  <c r="BU9" i="1"/>
  <c r="BU24" i="1"/>
  <c r="AU211" i="1"/>
  <c r="AU206" i="1"/>
  <c r="AU212" i="1"/>
  <c r="AU213" i="1"/>
  <c r="AU202" i="1"/>
  <c r="AU214" i="1"/>
  <c r="AU210" i="1"/>
  <c r="AU203" i="1"/>
  <c r="AU204" i="1"/>
  <c r="AU207" i="1"/>
  <c r="AU197" i="1"/>
  <c r="AU205" i="1"/>
  <c r="AU201" i="1"/>
  <c r="AU200" i="1"/>
  <c r="AU198" i="1"/>
  <c r="AU188" i="1"/>
  <c r="AU182" i="1"/>
  <c r="AU189" i="1"/>
  <c r="AU183" i="1"/>
  <c r="AU209" i="1"/>
  <c r="AU196" i="1"/>
  <c r="AU187" i="1"/>
  <c r="AU195" i="1"/>
  <c r="AU177" i="1"/>
  <c r="AU199" i="1"/>
  <c r="AU193" i="1"/>
  <c r="AU192" i="1"/>
  <c r="AU181" i="1"/>
  <c r="AU180" i="1"/>
  <c r="AU179" i="1"/>
  <c r="AU178" i="1"/>
  <c r="AU176" i="1"/>
  <c r="AU185" i="1"/>
  <c r="AU184" i="1"/>
  <c r="AU175" i="1"/>
  <c r="AU190" i="1"/>
  <c r="AU163" i="1"/>
  <c r="AU157" i="1"/>
  <c r="AU194" i="1"/>
  <c r="AU191" i="1"/>
  <c r="AU186" i="1"/>
  <c r="AU172" i="1"/>
  <c r="AU164" i="1"/>
  <c r="AU173" i="1"/>
  <c r="AU171" i="1"/>
  <c r="AU174" i="1"/>
  <c r="AU159" i="1"/>
  <c r="AU158" i="1"/>
  <c r="AU154" i="1"/>
  <c r="AU155" i="1"/>
  <c r="AU149" i="1"/>
  <c r="AU168" i="1"/>
  <c r="AU167" i="1"/>
  <c r="AU165" i="1"/>
  <c r="AU161" i="1"/>
  <c r="AU153" i="1"/>
  <c r="AU148" i="1"/>
  <c r="AU140" i="1"/>
  <c r="AU146" i="1"/>
  <c r="AU151" i="1"/>
  <c r="AU141" i="1"/>
  <c r="AU208" i="1"/>
  <c r="AU145" i="1"/>
  <c r="AU170" i="1"/>
  <c r="AU130" i="1"/>
  <c r="AU169" i="1"/>
  <c r="AU166" i="1"/>
  <c r="AU137" i="1"/>
  <c r="AU131" i="1"/>
  <c r="AU160" i="1"/>
  <c r="AU152" i="1"/>
  <c r="AU144" i="1"/>
  <c r="AU135" i="1"/>
  <c r="AU129" i="1"/>
  <c r="AU147" i="1"/>
  <c r="AU143" i="1"/>
  <c r="AU142" i="1"/>
  <c r="AU121" i="1"/>
  <c r="AU115" i="1"/>
  <c r="AU109" i="1"/>
  <c r="AU103" i="1"/>
  <c r="AU97" i="1"/>
  <c r="AU139" i="1"/>
  <c r="AU122" i="1"/>
  <c r="AU156" i="1"/>
  <c r="AU138" i="1"/>
  <c r="AU136" i="1"/>
  <c r="AU134" i="1"/>
  <c r="AU132" i="1"/>
  <c r="AU128" i="1"/>
  <c r="AU133" i="1"/>
  <c r="AU91" i="1"/>
  <c r="AU85" i="1"/>
  <c r="AU79" i="1"/>
  <c r="AU73" i="1"/>
  <c r="AU67" i="1"/>
  <c r="AU61" i="1"/>
  <c r="AU55" i="1"/>
  <c r="AU49" i="1"/>
  <c r="AU114" i="1"/>
  <c r="AU108" i="1"/>
  <c r="AU127" i="1"/>
  <c r="AU124" i="1"/>
  <c r="AU123" i="1"/>
  <c r="AU113" i="1"/>
  <c r="AU102" i="1"/>
  <c r="AU126" i="1"/>
  <c r="AU120" i="1"/>
  <c r="AU118" i="1"/>
  <c r="AU107" i="1"/>
  <c r="AU104" i="1"/>
  <c r="AU162" i="1"/>
  <c r="AU125" i="1"/>
  <c r="AU116" i="1"/>
  <c r="AU110" i="1"/>
  <c r="AU94" i="1"/>
  <c r="AU83" i="1"/>
  <c r="AU72" i="1"/>
  <c r="AU44" i="1"/>
  <c r="AU77" i="1"/>
  <c r="AU66" i="1"/>
  <c r="AU88" i="1"/>
  <c r="AU106" i="1"/>
  <c r="AU93" i="1"/>
  <c r="AU82" i="1"/>
  <c r="AU71" i="1"/>
  <c r="AU119" i="1"/>
  <c r="AU87" i="1"/>
  <c r="AU76" i="1"/>
  <c r="AU112" i="1"/>
  <c r="AU105" i="1"/>
  <c r="AU95" i="1"/>
  <c r="AU84" i="1"/>
  <c r="AU117" i="1"/>
  <c r="AU111" i="1"/>
  <c r="AU100" i="1"/>
  <c r="AU89" i="1"/>
  <c r="AU78" i="1"/>
  <c r="AU92" i="1"/>
  <c r="AU69" i="1"/>
  <c r="AU65" i="1"/>
  <c r="AU64" i="1"/>
  <c r="AU63" i="1"/>
  <c r="AU62" i="1"/>
  <c r="AU47" i="1"/>
  <c r="AU34" i="1"/>
  <c r="AU23" i="1"/>
  <c r="AU99" i="1"/>
  <c r="AU75" i="1"/>
  <c r="AU80" i="1"/>
  <c r="AU96" i="1"/>
  <c r="AU50" i="1"/>
  <c r="AU101" i="1"/>
  <c r="AU150" i="1"/>
  <c r="AU74" i="1"/>
  <c r="AU43" i="1"/>
  <c r="AU42" i="1"/>
  <c r="AU30" i="1"/>
  <c r="AU98" i="1"/>
  <c r="AU68" i="1"/>
  <c r="AU70" i="1"/>
  <c r="AU59" i="1"/>
  <c r="AU52" i="1"/>
  <c r="AU51" i="1"/>
  <c r="AU37" i="1"/>
  <c r="AU36" i="1"/>
  <c r="AU25" i="1"/>
  <c r="AU15" i="1"/>
  <c r="AU90" i="1"/>
  <c r="AU81" i="1"/>
  <c r="AU48" i="1"/>
  <c r="AU58" i="1"/>
  <c r="AU53" i="1"/>
  <c r="AU56" i="1"/>
  <c r="AU54" i="1"/>
  <c r="AU57" i="1"/>
  <c r="AU32" i="1"/>
  <c r="AU45" i="1"/>
  <c r="AU29" i="1"/>
  <c r="AU46" i="1"/>
  <c r="AU39" i="1"/>
  <c r="AU20" i="1"/>
  <c r="AU19" i="1"/>
  <c r="AU18" i="1"/>
  <c r="AU33" i="1"/>
  <c r="AU35" i="1"/>
  <c r="AU40" i="1"/>
  <c r="AU38" i="1"/>
  <c r="AU60" i="1"/>
  <c r="AU24" i="1"/>
  <c r="AU22" i="1"/>
  <c r="AU26" i="1"/>
  <c r="AU41" i="1"/>
  <c r="AU31" i="1"/>
  <c r="AU16" i="1"/>
  <c r="AU14" i="1"/>
  <c r="AU12" i="1"/>
  <c r="AU28" i="1"/>
  <c r="AU21" i="1"/>
  <c r="AU10" i="1"/>
  <c r="AU9" i="1"/>
  <c r="AU13" i="1"/>
  <c r="AU11" i="1"/>
  <c r="AU27" i="1"/>
  <c r="AU86" i="1"/>
  <c r="AU8" i="1"/>
  <c r="AU17" i="1"/>
  <c r="BU7" i="1"/>
  <c r="AU7" i="1"/>
  <c r="AV4" i="1"/>
  <c r="BV4" i="1"/>
  <c r="BU6" i="1" l="1"/>
  <c r="BU5" i="1" s="1"/>
  <c r="AU6" i="1"/>
  <c r="AU5" i="1" s="1"/>
  <c r="N23" i="18"/>
  <c r="N24" i="18"/>
  <c r="N22" i="18"/>
  <c r="N21" i="18"/>
  <c r="N20" i="18"/>
  <c r="N18" i="18"/>
  <c r="N17" i="18"/>
  <c r="N14" i="18"/>
  <c r="BV211" i="1"/>
  <c r="BV207" i="1"/>
  <c r="BV212" i="1"/>
  <c r="BV204" i="1"/>
  <c r="BV202" i="1"/>
  <c r="BV208" i="1"/>
  <c r="BV201" i="1"/>
  <c r="BV195" i="1"/>
  <c r="BV210" i="1"/>
  <c r="BV209" i="1"/>
  <c r="BV206" i="1"/>
  <c r="BV196" i="1"/>
  <c r="BV214" i="1"/>
  <c r="BV213" i="1"/>
  <c r="BV205" i="1"/>
  <c r="BV203" i="1"/>
  <c r="BV193" i="1"/>
  <c r="BV191" i="1"/>
  <c r="BV199" i="1"/>
  <c r="BV197" i="1"/>
  <c r="BV188" i="1"/>
  <c r="BV182" i="1"/>
  <c r="BV194" i="1"/>
  <c r="BV189" i="1"/>
  <c r="BV185" i="1"/>
  <c r="BV178" i="1"/>
  <c r="BV176" i="1"/>
  <c r="BV170" i="1"/>
  <c r="BV179" i="1"/>
  <c r="BV184" i="1"/>
  <c r="BV177" i="1"/>
  <c r="BV171" i="1"/>
  <c r="BV183" i="1"/>
  <c r="BV172" i="1"/>
  <c r="BV190" i="1"/>
  <c r="BV186" i="1"/>
  <c r="BV175" i="1"/>
  <c r="BV200" i="1"/>
  <c r="BV167" i="1"/>
  <c r="BV198" i="1"/>
  <c r="BV192" i="1"/>
  <c r="BV162" i="1"/>
  <c r="BV163" i="1"/>
  <c r="BV168" i="1"/>
  <c r="BV165" i="1"/>
  <c r="BV174" i="1"/>
  <c r="BV169" i="1"/>
  <c r="BV154" i="1"/>
  <c r="BV148" i="1"/>
  <c r="BV181" i="1"/>
  <c r="BV160" i="1"/>
  <c r="BV155" i="1"/>
  <c r="BV149" i="1"/>
  <c r="BV187" i="1"/>
  <c r="BV156" i="1"/>
  <c r="BV153" i="1"/>
  <c r="BV161" i="1"/>
  <c r="BV140" i="1"/>
  <c r="BV166" i="1"/>
  <c r="BV157" i="1"/>
  <c r="BV147" i="1"/>
  <c r="BV173" i="1"/>
  <c r="BV151" i="1"/>
  <c r="BV145" i="1"/>
  <c r="BV139" i="1"/>
  <c r="BV141" i="1"/>
  <c r="BV150" i="1"/>
  <c r="BV143" i="1"/>
  <c r="BV130" i="1"/>
  <c r="BV137" i="1"/>
  <c r="BV136" i="1"/>
  <c r="BV180" i="1"/>
  <c r="BV164" i="1"/>
  <c r="BV142" i="1"/>
  <c r="BV138" i="1"/>
  <c r="BV144" i="1"/>
  <c r="BV135" i="1"/>
  <c r="BV134" i="1"/>
  <c r="BV132" i="1"/>
  <c r="BV121" i="1"/>
  <c r="BV152" i="1"/>
  <c r="BV127" i="1"/>
  <c r="BV122" i="1"/>
  <c r="BV128" i="1"/>
  <c r="BV124" i="1"/>
  <c r="BV111" i="1"/>
  <c r="BV100" i="1"/>
  <c r="BV116" i="1"/>
  <c r="BV105" i="1"/>
  <c r="BV110" i="1"/>
  <c r="BV99" i="1"/>
  <c r="BV159" i="1"/>
  <c r="BV115" i="1"/>
  <c r="BV104" i="1"/>
  <c r="BV109" i="1"/>
  <c r="BV98" i="1"/>
  <c r="BV131" i="1"/>
  <c r="BV112" i="1"/>
  <c r="BV118" i="1"/>
  <c r="BV117" i="1"/>
  <c r="BV146" i="1"/>
  <c r="BV125" i="1"/>
  <c r="BV97" i="1"/>
  <c r="BV85" i="1"/>
  <c r="BV74" i="1"/>
  <c r="BV63" i="1"/>
  <c r="BV52" i="1"/>
  <c r="BV41" i="1"/>
  <c r="BV35" i="1"/>
  <c r="BV29" i="1"/>
  <c r="BV23" i="1"/>
  <c r="BV17" i="1"/>
  <c r="BV11" i="1"/>
  <c r="BV68" i="1"/>
  <c r="BV158" i="1"/>
  <c r="BV103" i="1"/>
  <c r="BV79" i="1"/>
  <c r="BV57" i="1"/>
  <c r="BV133" i="1"/>
  <c r="BV126" i="1"/>
  <c r="BV90" i="1"/>
  <c r="BV73" i="1"/>
  <c r="BV84" i="1"/>
  <c r="BV123" i="1"/>
  <c r="BV102" i="1"/>
  <c r="BV86" i="1"/>
  <c r="BV75" i="1"/>
  <c r="BV91" i="1"/>
  <c r="BV80" i="1"/>
  <c r="BV120" i="1"/>
  <c r="BV89" i="1"/>
  <c r="BV67" i="1"/>
  <c r="BV60" i="1"/>
  <c r="BV59" i="1"/>
  <c r="BV58" i="1"/>
  <c r="BV43" i="1"/>
  <c r="BV36" i="1"/>
  <c r="BV25" i="1"/>
  <c r="BV94" i="1"/>
  <c r="BV72" i="1"/>
  <c r="BV65" i="1"/>
  <c r="BV113" i="1"/>
  <c r="BV107" i="1"/>
  <c r="BV77" i="1"/>
  <c r="BV82" i="1"/>
  <c r="BV70" i="1"/>
  <c r="BV46" i="1"/>
  <c r="BV87" i="1"/>
  <c r="BV96" i="1"/>
  <c r="BV76" i="1"/>
  <c r="BV129" i="1"/>
  <c r="BV101" i="1"/>
  <c r="BV78" i="1"/>
  <c r="BV108" i="1"/>
  <c r="BV56" i="1"/>
  <c r="BV55" i="1"/>
  <c r="BV40" i="1"/>
  <c r="BV33" i="1"/>
  <c r="BV66" i="1"/>
  <c r="BV119" i="1"/>
  <c r="BV83" i="1"/>
  <c r="BV71" i="1"/>
  <c r="BV64" i="1"/>
  <c r="BV106" i="1"/>
  <c r="BV95" i="1"/>
  <c r="BV93" i="1"/>
  <c r="BV69" i="1"/>
  <c r="BV92" i="1"/>
  <c r="BV53" i="1"/>
  <c r="BV42" i="1"/>
  <c r="BV37" i="1"/>
  <c r="BV28" i="1"/>
  <c r="BV88" i="1"/>
  <c r="BV49" i="1"/>
  <c r="BV44" i="1"/>
  <c r="BV38" i="1"/>
  <c r="BV27" i="1"/>
  <c r="BV34" i="1"/>
  <c r="BV81" i="1"/>
  <c r="BV51" i="1"/>
  <c r="BV32" i="1"/>
  <c r="BV30" i="1"/>
  <c r="BV54" i="1"/>
  <c r="BV45" i="1"/>
  <c r="BV20" i="1"/>
  <c r="BV18" i="1"/>
  <c r="BV8" i="1"/>
  <c r="BV62" i="1"/>
  <c r="BV47" i="1"/>
  <c r="BV48" i="1"/>
  <c r="BV50" i="1"/>
  <c r="BV61" i="1"/>
  <c r="BV26" i="1"/>
  <c r="BV24" i="1"/>
  <c r="BV19" i="1"/>
  <c r="BV114" i="1"/>
  <c r="BV13" i="1"/>
  <c r="BV31" i="1"/>
  <c r="BV16" i="1"/>
  <c r="BV14" i="1"/>
  <c r="BV15" i="1"/>
  <c r="BV39" i="1"/>
  <c r="BV9" i="1"/>
  <c r="BV10" i="1"/>
  <c r="BV22" i="1"/>
  <c r="BV12" i="1"/>
  <c r="BV21" i="1"/>
  <c r="AV212" i="1"/>
  <c r="AV208" i="1"/>
  <c r="AV214" i="1"/>
  <c r="AV210" i="1"/>
  <c r="AV203" i="1"/>
  <c r="AV209" i="1"/>
  <c r="AV206" i="1"/>
  <c r="AV213" i="1"/>
  <c r="AV202" i="1"/>
  <c r="AV196" i="1"/>
  <c r="AV207" i="1"/>
  <c r="AV197" i="1"/>
  <c r="AV205" i="1"/>
  <c r="AV200" i="1"/>
  <c r="AV198" i="1"/>
  <c r="AV189" i="1"/>
  <c r="AV183" i="1"/>
  <c r="AV195" i="1"/>
  <c r="AV177" i="1"/>
  <c r="AV171" i="1"/>
  <c r="AV191" i="1"/>
  <c r="AV187" i="1"/>
  <c r="AV172" i="1"/>
  <c r="AV194" i="1"/>
  <c r="AV190" i="1"/>
  <c r="AV186" i="1"/>
  <c r="AV179" i="1"/>
  <c r="AV173" i="1"/>
  <c r="AV176" i="1"/>
  <c r="AV192" i="1"/>
  <c r="AV180" i="1"/>
  <c r="AV174" i="1"/>
  <c r="AV168" i="1"/>
  <c r="AV184" i="1"/>
  <c r="AV181" i="1"/>
  <c r="AV175" i="1"/>
  <c r="AV201" i="1"/>
  <c r="AV185" i="1"/>
  <c r="AV163" i="1"/>
  <c r="AV178" i="1"/>
  <c r="AV164" i="1"/>
  <c r="AV199" i="1"/>
  <c r="AV169" i="1"/>
  <c r="AV155" i="1"/>
  <c r="AV149" i="1"/>
  <c r="AV167" i="1"/>
  <c r="AV165" i="1"/>
  <c r="AV161" i="1"/>
  <c r="AV157" i="1"/>
  <c r="AV150" i="1"/>
  <c r="AV159" i="1"/>
  <c r="AV158" i="1"/>
  <c r="AV154" i="1"/>
  <c r="AV146" i="1"/>
  <c r="AV211" i="1"/>
  <c r="AV151" i="1"/>
  <c r="AV141" i="1"/>
  <c r="AV193" i="1"/>
  <c r="AV182" i="1"/>
  <c r="AV170" i="1"/>
  <c r="AV148" i="1"/>
  <c r="AV140" i="1"/>
  <c r="AV166" i="1"/>
  <c r="AV137" i="1"/>
  <c r="AV131" i="1"/>
  <c r="AV139" i="1"/>
  <c r="AV188" i="1"/>
  <c r="AV145" i="1"/>
  <c r="AV204" i="1"/>
  <c r="AV122" i="1"/>
  <c r="AV160" i="1"/>
  <c r="AV156" i="1"/>
  <c r="AV138" i="1"/>
  <c r="AV136" i="1"/>
  <c r="AV134" i="1"/>
  <c r="AV132" i="1"/>
  <c r="AV128" i="1"/>
  <c r="AV127" i="1"/>
  <c r="AV126" i="1"/>
  <c r="AV123" i="1"/>
  <c r="AV114" i="1"/>
  <c r="AV103" i="1"/>
  <c r="AV143" i="1"/>
  <c r="AV108" i="1"/>
  <c r="AV97" i="1"/>
  <c r="AV152" i="1"/>
  <c r="AV124" i="1"/>
  <c r="AV113" i="1"/>
  <c r="AV102" i="1"/>
  <c r="AV129" i="1"/>
  <c r="AV120" i="1"/>
  <c r="AV118" i="1"/>
  <c r="AV107" i="1"/>
  <c r="AV153" i="1"/>
  <c r="AV112" i="1"/>
  <c r="AV101" i="1"/>
  <c r="AV162" i="1"/>
  <c r="AV147" i="1"/>
  <c r="AV142" i="1"/>
  <c r="AV121" i="1"/>
  <c r="AV115" i="1"/>
  <c r="AV133" i="1"/>
  <c r="AV130" i="1"/>
  <c r="AV109" i="1"/>
  <c r="AV88" i="1"/>
  <c r="AV77" i="1"/>
  <c r="AV66" i="1"/>
  <c r="AV55" i="1"/>
  <c r="AV42" i="1"/>
  <c r="AV36" i="1"/>
  <c r="AV30" i="1"/>
  <c r="AV24" i="1"/>
  <c r="AV18" i="1"/>
  <c r="AV12" i="1"/>
  <c r="AV106" i="1"/>
  <c r="AV93" i="1"/>
  <c r="AV82" i="1"/>
  <c r="AV71" i="1"/>
  <c r="AV60" i="1"/>
  <c r="AV119" i="1"/>
  <c r="AV87" i="1"/>
  <c r="AV76" i="1"/>
  <c r="AV92" i="1"/>
  <c r="AV81" i="1"/>
  <c r="AV117" i="1"/>
  <c r="AV111" i="1"/>
  <c r="AV100" i="1"/>
  <c r="AV89" i="1"/>
  <c r="AV78" i="1"/>
  <c r="AV125" i="1"/>
  <c r="AV116" i="1"/>
  <c r="AV110" i="1"/>
  <c r="AV94" i="1"/>
  <c r="AV83" i="1"/>
  <c r="AV72" i="1"/>
  <c r="AV99" i="1"/>
  <c r="AV75" i="1"/>
  <c r="AV61" i="1"/>
  <c r="AV52" i="1"/>
  <c r="AV39" i="1"/>
  <c r="AV28" i="1"/>
  <c r="AV17" i="1"/>
  <c r="AV144" i="1"/>
  <c r="AV104" i="1"/>
  <c r="AV80" i="1"/>
  <c r="AV96" i="1"/>
  <c r="AV85" i="1"/>
  <c r="AV43" i="1"/>
  <c r="AV90" i="1"/>
  <c r="AV79" i="1"/>
  <c r="AV84" i="1"/>
  <c r="AV65" i="1"/>
  <c r="AV95" i="1"/>
  <c r="AV74" i="1"/>
  <c r="AV91" i="1"/>
  <c r="AV45" i="1"/>
  <c r="AV41" i="1"/>
  <c r="AV135" i="1"/>
  <c r="AV69" i="1"/>
  <c r="AV105" i="1"/>
  <c r="AV86" i="1"/>
  <c r="AV73" i="1"/>
  <c r="AV68" i="1"/>
  <c r="AV59" i="1"/>
  <c r="AV51" i="1"/>
  <c r="AV50" i="1"/>
  <c r="AV49" i="1"/>
  <c r="AV48" i="1"/>
  <c r="AV35" i="1"/>
  <c r="AV33" i="1"/>
  <c r="AV62" i="1"/>
  <c r="AV58" i="1"/>
  <c r="AV53" i="1"/>
  <c r="AV63" i="1"/>
  <c r="AV57" i="1"/>
  <c r="AV44" i="1"/>
  <c r="AV46" i="1"/>
  <c r="AV54" i="1"/>
  <c r="AV37" i="1"/>
  <c r="AV31" i="1"/>
  <c r="AV98" i="1"/>
  <c r="AV70" i="1"/>
  <c r="AV67" i="1"/>
  <c r="AV64" i="1"/>
  <c r="AV47" i="1"/>
  <c r="AV32" i="1"/>
  <c r="AV38" i="1"/>
  <c r="AV26" i="1"/>
  <c r="AV20" i="1"/>
  <c r="AV16" i="1"/>
  <c r="AV14" i="1"/>
  <c r="AV23" i="1"/>
  <c r="AV22" i="1"/>
  <c r="AV21" i="1"/>
  <c r="AV15" i="1"/>
  <c r="AV56" i="1"/>
  <c r="AV10" i="1"/>
  <c r="AV9" i="1"/>
  <c r="AV19" i="1"/>
  <c r="AV29" i="1"/>
  <c r="AV25" i="1"/>
  <c r="AV11" i="1"/>
  <c r="AV27" i="1"/>
  <c r="AV40" i="1"/>
  <c r="AV34" i="1"/>
  <c r="AV13" i="1"/>
  <c r="AV8" i="1"/>
  <c r="AV7" i="1"/>
  <c r="BV7" i="1"/>
  <c r="AW4" i="1"/>
  <c r="BW4" i="1"/>
  <c r="BV6" i="1" l="1"/>
  <c r="BV5" i="1" s="1"/>
  <c r="AV6" i="1"/>
  <c r="AV5" i="1" s="1"/>
  <c r="U21" i="18"/>
  <c r="U24" i="18"/>
  <c r="U22" i="18"/>
  <c r="U23" i="18"/>
  <c r="U20" i="18"/>
  <c r="U18" i="18"/>
  <c r="U17" i="18"/>
  <c r="U14" i="18"/>
  <c r="BW211" i="1"/>
  <c r="BW206" i="1"/>
  <c r="BW212" i="1"/>
  <c r="BW213" i="1"/>
  <c r="BW202" i="1"/>
  <c r="BW203" i="1"/>
  <c r="BW207" i="1"/>
  <c r="BW210" i="1"/>
  <c r="BW209" i="1"/>
  <c r="BW208" i="1"/>
  <c r="BW197" i="1"/>
  <c r="BW205" i="1"/>
  <c r="BW201" i="1"/>
  <c r="BW195" i="1"/>
  <c r="BW193" i="1"/>
  <c r="BW204" i="1"/>
  <c r="BW199" i="1"/>
  <c r="BW188" i="1"/>
  <c r="BW182" i="1"/>
  <c r="BW194" i="1"/>
  <c r="BW200" i="1"/>
  <c r="BW189" i="1"/>
  <c r="BW183" i="1"/>
  <c r="BW187" i="1"/>
  <c r="BW214" i="1"/>
  <c r="BW196" i="1"/>
  <c r="BW179" i="1"/>
  <c r="BW184" i="1"/>
  <c r="BW177" i="1"/>
  <c r="BW198" i="1"/>
  <c r="BW181" i="1"/>
  <c r="BW176" i="1"/>
  <c r="BW190" i="1"/>
  <c r="BW174" i="1"/>
  <c r="BW170" i="1"/>
  <c r="BW186" i="1"/>
  <c r="BW185" i="1"/>
  <c r="BW178" i="1"/>
  <c r="BW171" i="1"/>
  <c r="BW163" i="1"/>
  <c r="BW157" i="1"/>
  <c r="BW192" i="1"/>
  <c r="BW167" i="1"/>
  <c r="BW173" i="1"/>
  <c r="BW169" i="1"/>
  <c r="BW164" i="1"/>
  <c r="BW175" i="1"/>
  <c r="BW154" i="1"/>
  <c r="BW160" i="1"/>
  <c r="BW155" i="1"/>
  <c r="BW149" i="1"/>
  <c r="BW161" i="1"/>
  <c r="BW153" i="1"/>
  <c r="BW165" i="1"/>
  <c r="BW140" i="1"/>
  <c r="BW168" i="1"/>
  <c r="BW166" i="1"/>
  <c r="BW147" i="1"/>
  <c r="BW141" i="1"/>
  <c r="BW172" i="1"/>
  <c r="BW151" i="1"/>
  <c r="BW145" i="1"/>
  <c r="BW191" i="1"/>
  <c r="BW156" i="1"/>
  <c r="BW150" i="1"/>
  <c r="BW143" i="1"/>
  <c r="BW130" i="1"/>
  <c r="BW162" i="1"/>
  <c r="BW137" i="1"/>
  <c r="BW136" i="1"/>
  <c r="BW158" i="1"/>
  <c r="BW131" i="1"/>
  <c r="BW125" i="1"/>
  <c r="BW148" i="1"/>
  <c r="BW144" i="1"/>
  <c r="BW135" i="1"/>
  <c r="BW129" i="1"/>
  <c r="BW121" i="1"/>
  <c r="BW115" i="1"/>
  <c r="BW109" i="1"/>
  <c r="BW103" i="1"/>
  <c r="BW97" i="1"/>
  <c r="BW152" i="1"/>
  <c r="BW127" i="1"/>
  <c r="BW122" i="1"/>
  <c r="BW128" i="1"/>
  <c r="BW180" i="1"/>
  <c r="BW146" i="1"/>
  <c r="BW138" i="1"/>
  <c r="BW142" i="1"/>
  <c r="BW134" i="1"/>
  <c r="BW116" i="1"/>
  <c r="BW105" i="1"/>
  <c r="BW91" i="1"/>
  <c r="BW85" i="1"/>
  <c r="BW79" i="1"/>
  <c r="BW73" i="1"/>
  <c r="BW67" i="1"/>
  <c r="BW61" i="1"/>
  <c r="BW55" i="1"/>
  <c r="BW49" i="1"/>
  <c r="BW43" i="1"/>
  <c r="BW110" i="1"/>
  <c r="BW99" i="1"/>
  <c r="BW159" i="1"/>
  <c r="BW104" i="1"/>
  <c r="BW132" i="1"/>
  <c r="BW98" i="1"/>
  <c r="BW126" i="1"/>
  <c r="BW119" i="1"/>
  <c r="BW118" i="1"/>
  <c r="BW117" i="1"/>
  <c r="BW106" i="1"/>
  <c r="BW124" i="1"/>
  <c r="BW111" i="1"/>
  <c r="BW68" i="1"/>
  <c r="BW57" i="1"/>
  <c r="BW46" i="1"/>
  <c r="BW62" i="1"/>
  <c r="BW133" i="1"/>
  <c r="BW90" i="1"/>
  <c r="BW84" i="1"/>
  <c r="BW120" i="1"/>
  <c r="BW89" i="1"/>
  <c r="BW78" i="1"/>
  <c r="BW80" i="1"/>
  <c r="BW100" i="1"/>
  <c r="BW74" i="1"/>
  <c r="BW94" i="1"/>
  <c r="BW72" i="1"/>
  <c r="BW65" i="1"/>
  <c r="BW64" i="1"/>
  <c r="BW63" i="1"/>
  <c r="BW30" i="1"/>
  <c r="BW19" i="1"/>
  <c r="BW113" i="1"/>
  <c r="BW107" i="1"/>
  <c r="BW77" i="1"/>
  <c r="BW82" i="1"/>
  <c r="BW70" i="1"/>
  <c r="BW87" i="1"/>
  <c r="BW51" i="1"/>
  <c r="BW40" i="1"/>
  <c r="BW92" i="1"/>
  <c r="BW101" i="1"/>
  <c r="BW81" i="1"/>
  <c r="BW123" i="1"/>
  <c r="BW102" i="1"/>
  <c r="BW86" i="1"/>
  <c r="BW108" i="1"/>
  <c r="BW66" i="1"/>
  <c r="BW54" i="1"/>
  <c r="BW53" i="1"/>
  <c r="BW52" i="1"/>
  <c r="BW42" i="1"/>
  <c r="BW41" i="1"/>
  <c r="BW38" i="1"/>
  <c r="BW83" i="1"/>
  <c r="BW71" i="1"/>
  <c r="BW114" i="1"/>
  <c r="BW96" i="1"/>
  <c r="BW76" i="1"/>
  <c r="BW75" i="1"/>
  <c r="BW88" i="1"/>
  <c r="BW60" i="1"/>
  <c r="BW93" i="1"/>
  <c r="BW35" i="1"/>
  <c r="BW34" i="1"/>
  <c r="BW21" i="1"/>
  <c r="BW112" i="1"/>
  <c r="BW59" i="1"/>
  <c r="BW139" i="1"/>
  <c r="BW95" i="1"/>
  <c r="BW44" i="1"/>
  <c r="BW69" i="1"/>
  <c r="BW36" i="1"/>
  <c r="BW32" i="1"/>
  <c r="BW45" i="1"/>
  <c r="BW17" i="1"/>
  <c r="BW13" i="1"/>
  <c r="BW48" i="1"/>
  <c r="BW29" i="1"/>
  <c r="BW58" i="1"/>
  <c r="BW50" i="1"/>
  <c r="BW28" i="1"/>
  <c r="BW56" i="1"/>
  <c r="BW37" i="1"/>
  <c r="BW15" i="1"/>
  <c r="BW26" i="1"/>
  <c r="BW31" i="1"/>
  <c r="BW25" i="1"/>
  <c r="BW16" i="1"/>
  <c r="BW14" i="1"/>
  <c r="BW9" i="1"/>
  <c r="BW12" i="1"/>
  <c r="BW47" i="1"/>
  <c r="BW23" i="1"/>
  <c r="BW22" i="1"/>
  <c r="BW8" i="1"/>
  <c r="BW24" i="1"/>
  <c r="BW20" i="1"/>
  <c r="BW18" i="1"/>
  <c r="BW11" i="1"/>
  <c r="BW27" i="1"/>
  <c r="BW10" i="1"/>
  <c r="BW39" i="1"/>
  <c r="BW33" i="1"/>
  <c r="AW212" i="1"/>
  <c r="AW207" i="1"/>
  <c r="AW213" i="1"/>
  <c r="AW214" i="1"/>
  <c r="AW210" i="1"/>
  <c r="AW203" i="1"/>
  <c r="AW209" i="1"/>
  <c r="AW206" i="1"/>
  <c r="AW204" i="1"/>
  <c r="AW208" i="1"/>
  <c r="AW211" i="1"/>
  <c r="AW198" i="1"/>
  <c r="AW202" i="1"/>
  <c r="AW195" i="1"/>
  <c r="AW200" i="1"/>
  <c r="AW205" i="1"/>
  <c r="AW189" i="1"/>
  <c r="AW183" i="1"/>
  <c r="AW190" i="1"/>
  <c r="AW184" i="1"/>
  <c r="AW188" i="1"/>
  <c r="AW191" i="1"/>
  <c r="AW187" i="1"/>
  <c r="AW196" i="1"/>
  <c r="AW182" i="1"/>
  <c r="AW179" i="1"/>
  <c r="AW199" i="1"/>
  <c r="AW172" i="1"/>
  <c r="AW173" i="1"/>
  <c r="AW197" i="1"/>
  <c r="AW192" i="1"/>
  <c r="AW178" i="1"/>
  <c r="AW164" i="1"/>
  <c r="AW158" i="1"/>
  <c r="AW194" i="1"/>
  <c r="AW186" i="1"/>
  <c r="AW175" i="1"/>
  <c r="AW165" i="1"/>
  <c r="AW159" i="1"/>
  <c r="AW177" i="1"/>
  <c r="AW168" i="1"/>
  <c r="AW180" i="1"/>
  <c r="AW155" i="1"/>
  <c r="AW167" i="1"/>
  <c r="AW161" i="1"/>
  <c r="AW157" i="1"/>
  <c r="AW150" i="1"/>
  <c r="AW201" i="1"/>
  <c r="AW162" i="1"/>
  <c r="AW156" i="1"/>
  <c r="AW171" i="1"/>
  <c r="AW154" i="1"/>
  <c r="AW181" i="1"/>
  <c r="AW174" i="1"/>
  <c r="AW151" i="1"/>
  <c r="AW141" i="1"/>
  <c r="AW163" i="1"/>
  <c r="AW193" i="1"/>
  <c r="AW185" i="1"/>
  <c r="AW142" i="1"/>
  <c r="AW166" i="1"/>
  <c r="AW148" i="1"/>
  <c r="AW176" i="1"/>
  <c r="AW146" i="1"/>
  <c r="AW169" i="1"/>
  <c r="AW131" i="1"/>
  <c r="AW139" i="1"/>
  <c r="AW143" i="1"/>
  <c r="AW132" i="1"/>
  <c r="AW126" i="1"/>
  <c r="AW145" i="1"/>
  <c r="AW130" i="1"/>
  <c r="AW140" i="1"/>
  <c r="AW137" i="1"/>
  <c r="AW122" i="1"/>
  <c r="AW116" i="1"/>
  <c r="AW110" i="1"/>
  <c r="AW104" i="1"/>
  <c r="AW98" i="1"/>
  <c r="AW160" i="1"/>
  <c r="AW138" i="1"/>
  <c r="AW136" i="1"/>
  <c r="AW134" i="1"/>
  <c r="AW128" i="1"/>
  <c r="AW149" i="1"/>
  <c r="AW127" i="1"/>
  <c r="AW123" i="1"/>
  <c r="AW129" i="1"/>
  <c r="AW152" i="1"/>
  <c r="AW147" i="1"/>
  <c r="AW170" i="1"/>
  <c r="AW108" i="1"/>
  <c r="AW97" i="1"/>
  <c r="AW92" i="1"/>
  <c r="AW86" i="1"/>
  <c r="AW80" i="1"/>
  <c r="AW74" i="1"/>
  <c r="AW68" i="1"/>
  <c r="AW62" i="1"/>
  <c r="AW56" i="1"/>
  <c r="AW50" i="1"/>
  <c r="AW44" i="1"/>
  <c r="AW124" i="1"/>
  <c r="AW113" i="1"/>
  <c r="AW102" i="1"/>
  <c r="AW120" i="1"/>
  <c r="AW118" i="1"/>
  <c r="AW107" i="1"/>
  <c r="AW153" i="1"/>
  <c r="AW112" i="1"/>
  <c r="AW101" i="1"/>
  <c r="AW117" i="1"/>
  <c r="AW106" i="1"/>
  <c r="AW133" i="1"/>
  <c r="AW109" i="1"/>
  <c r="AW114" i="1"/>
  <c r="AW115" i="1"/>
  <c r="AW103" i="1"/>
  <c r="AW93" i="1"/>
  <c r="AW82" i="1"/>
  <c r="AW71" i="1"/>
  <c r="AW60" i="1"/>
  <c r="AW49" i="1"/>
  <c r="AW76" i="1"/>
  <c r="AW65" i="1"/>
  <c r="AW54" i="1"/>
  <c r="AW119" i="1"/>
  <c r="AW87" i="1"/>
  <c r="AW81" i="1"/>
  <c r="AW70" i="1"/>
  <c r="AW99" i="1"/>
  <c r="AW75" i="1"/>
  <c r="AW125" i="1"/>
  <c r="AW94" i="1"/>
  <c r="AW83" i="1"/>
  <c r="AW72" i="1"/>
  <c r="AW88" i="1"/>
  <c r="AW77" i="1"/>
  <c r="AW144" i="1"/>
  <c r="AW45" i="1"/>
  <c r="AW33" i="1"/>
  <c r="AW22" i="1"/>
  <c r="AW96" i="1"/>
  <c r="AW85" i="1"/>
  <c r="AW66" i="1"/>
  <c r="AW90" i="1"/>
  <c r="AW48" i="1"/>
  <c r="AW105" i="1"/>
  <c r="AW95" i="1"/>
  <c r="AW84" i="1"/>
  <c r="AW111" i="1"/>
  <c r="AW100" i="1"/>
  <c r="AW89" i="1"/>
  <c r="AW91" i="1"/>
  <c r="AW79" i="1"/>
  <c r="AW78" i="1"/>
  <c r="AW135" i="1"/>
  <c r="AW51" i="1"/>
  <c r="AW47" i="1"/>
  <c r="AW35" i="1"/>
  <c r="AW69" i="1"/>
  <c r="AW121" i="1"/>
  <c r="AW52" i="1"/>
  <c r="AW46" i="1"/>
  <c r="AW34" i="1"/>
  <c r="AW32" i="1"/>
  <c r="AW31" i="1"/>
  <c r="AW18" i="1"/>
  <c r="AW14" i="1"/>
  <c r="AW58" i="1"/>
  <c r="AW55" i="1"/>
  <c r="AW53" i="1"/>
  <c r="AW63" i="1"/>
  <c r="AW64" i="1"/>
  <c r="AW61" i="1"/>
  <c r="AW59" i="1"/>
  <c r="AW43" i="1"/>
  <c r="AW73" i="1"/>
  <c r="AW39" i="1"/>
  <c r="AW37" i="1"/>
  <c r="AW17" i="1"/>
  <c r="AW42" i="1"/>
  <c r="AW36" i="1"/>
  <c r="AW57" i="1"/>
  <c r="AW38" i="1"/>
  <c r="AW41" i="1"/>
  <c r="AW23" i="1"/>
  <c r="AW8" i="1"/>
  <c r="AW24" i="1"/>
  <c r="AW21" i="1"/>
  <c r="AW12" i="1"/>
  <c r="AW30" i="1"/>
  <c r="AW28" i="1"/>
  <c r="AW10" i="1"/>
  <c r="AW9" i="1"/>
  <c r="AW27" i="1"/>
  <c r="AW40" i="1"/>
  <c r="AW20" i="1"/>
  <c r="AW19" i="1"/>
  <c r="AW11" i="1"/>
  <c r="AW16" i="1"/>
  <c r="AW29" i="1"/>
  <c r="AW25" i="1"/>
  <c r="AW15" i="1"/>
  <c r="AW13" i="1"/>
  <c r="AW67" i="1"/>
  <c r="AW26" i="1"/>
  <c r="O211" i="1"/>
  <c r="O154" i="1"/>
  <c r="O212" i="1"/>
  <c r="O155" i="1"/>
  <c r="O153" i="1"/>
  <c r="O151" i="1"/>
  <c r="O206" i="1"/>
  <c r="O210" i="1"/>
  <c r="O209" i="1"/>
  <c r="O152" i="1"/>
  <c r="O192" i="1"/>
  <c r="O199" i="1"/>
  <c r="O205" i="1"/>
  <c r="O173" i="1"/>
  <c r="O170" i="1"/>
  <c r="O168" i="1"/>
  <c r="O160" i="1"/>
  <c r="O197" i="1"/>
  <c r="O161" i="1"/>
  <c r="O166" i="1"/>
  <c r="O201" i="1"/>
  <c r="O191" i="1"/>
  <c r="O196" i="1"/>
  <c r="O174" i="1"/>
  <c r="O156" i="1"/>
  <c r="O190" i="1"/>
  <c r="O181" i="1"/>
  <c r="O172" i="1"/>
  <c r="O186" i="1"/>
  <c r="O169" i="1"/>
  <c r="O188" i="1"/>
  <c r="O177" i="1"/>
  <c r="O179" i="1"/>
  <c r="O171" i="1"/>
  <c r="O176" i="1"/>
  <c r="O180" i="1"/>
  <c r="O185" i="1"/>
  <c r="O182" i="1"/>
  <c r="O194" i="1"/>
  <c r="O158" i="1"/>
  <c r="O189" i="1"/>
  <c r="O162" i="1"/>
  <c r="O178" i="1"/>
  <c r="O195" i="1"/>
  <c r="O202" i="1"/>
  <c r="O157" i="1"/>
  <c r="O198" i="1"/>
  <c r="O203" i="1"/>
  <c r="O183" i="1"/>
  <c r="O167" i="1"/>
  <c r="O184" i="1"/>
  <c r="O164" i="1"/>
  <c r="O159" i="1"/>
  <c r="O187" i="1"/>
  <c r="O165" i="1"/>
  <c r="O200" i="1"/>
  <c r="O193" i="1"/>
  <c r="O175" i="1"/>
  <c r="O163" i="1"/>
  <c r="O204" i="1"/>
  <c r="O214" i="1"/>
  <c r="O207" i="1"/>
  <c r="O213" i="1"/>
  <c r="O208" i="1"/>
  <c r="O8" i="1"/>
  <c r="BW7" i="1"/>
  <c r="AW7" i="1"/>
  <c r="AX4" i="1"/>
  <c r="BX4" i="1"/>
  <c r="BW6" i="1" l="1"/>
  <c r="BW5" i="1" s="1"/>
  <c r="AW6" i="1"/>
  <c r="AW5" i="1" s="1"/>
  <c r="AX213" i="1"/>
  <c r="AX208" i="1"/>
  <c r="AX209" i="1"/>
  <c r="AX214" i="1"/>
  <c r="AX206" i="1"/>
  <c r="AX204" i="1"/>
  <c r="AX197" i="1"/>
  <c r="AX207" i="1"/>
  <c r="AX198" i="1"/>
  <c r="AX202" i="1"/>
  <c r="AX203" i="1"/>
  <c r="AX212" i="1"/>
  <c r="AX205" i="1"/>
  <c r="AX195" i="1"/>
  <c r="AX190" i="1"/>
  <c r="AX184" i="1"/>
  <c r="AX211" i="1"/>
  <c r="AX191" i="1"/>
  <c r="AX187" i="1"/>
  <c r="AX172" i="1"/>
  <c r="AX210" i="1"/>
  <c r="AX194" i="1"/>
  <c r="AX186" i="1"/>
  <c r="AX179" i="1"/>
  <c r="AX173" i="1"/>
  <c r="AX185" i="1"/>
  <c r="AX178" i="1"/>
  <c r="AX174" i="1"/>
  <c r="AX188" i="1"/>
  <c r="AX177" i="1"/>
  <c r="AX199" i="1"/>
  <c r="AX182" i="1"/>
  <c r="AX171" i="1"/>
  <c r="AX169" i="1"/>
  <c r="AX196" i="1"/>
  <c r="AX192" i="1"/>
  <c r="AX200" i="1"/>
  <c r="AX183" i="1"/>
  <c r="AX164" i="1"/>
  <c r="AX175" i="1"/>
  <c r="AX165" i="1"/>
  <c r="AX201" i="1"/>
  <c r="AX189" i="1"/>
  <c r="AX163" i="1"/>
  <c r="AX167" i="1"/>
  <c r="AX161" i="1"/>
  <c r="AX157" i="1"/>
  <c r="AX150" i="1"/>
  <c r="AX168" i="1"/>
  <c r="AX162" i="1"/>
  <c r="AX156" i="1"/>
  <c r="AX160" i="1"/>
  <c r="AX151" i="1"/>
  <c r="AX181" i="1"/>
  <c r="AX159" i="1"/>
  <c r="AX158" i="1"/>
  <c r="AX180" i="1"/>
  <c r="AX155" i="1"/>
  <c r="AX193" i="1"/>
  <c r="AX142" i="1"/>
  <c r="AX136" i="1"/>
  <c r="AX166" i="1"/>
  <c r="AX153" i="1"/>
  <c r="AX147" i="1"/>
  <c r="AX176" i="1"/>
  <c r="AX146" i="1"/>
  <c r="AX141" i="1"/>
  <c r="AX139" i="1"/>
  <c r="AX143" i="1"/>
  <c r="AX132" i="1"/>
  <c r="AX138" i="1"/>
  <c r="AX140" i="1"/>
  <c r="AX137" i="1"/>
  <c r="AX131" i="1"/>
  <c r="AX148" i="1"/>
  <c r="AX134" i="1"/>
  <c r="AX128" i="1"/>
  <c r="AX149" i="1"/>
  <c r="AX127" i="1"/>
  <c r="AX123" i="1"/>
  <c r="AX145" i="1"/>
  <c r="AX129" i="1"/>
  <c r="AX126" i="1"/>
  <c r="AX124" i="1"/>
  <c r="AX113" i="1"/>
  <c r="AX102" i="1"/>
  <c r="AX152" i="1"/>
  <c r="AX120" i="1"/>
  <c r="AX118" i="1"/>
  <c r="AX107" i="1"/>
  <c r="AX112" i="1"/>
  <c r="AX101" i="1"/>
  <c r="AX117" i="1"/>
  <c r="AX106" i="1"/>
  <c r="AX111" i="1"/>
  <c r="AX100" i="1"/>
  <c r="AX130" i="1"/>
  <c r="AX114" i="1"/>
  <c r="AX103" i="1"/>
  <c r="AX170" i="1"/>
  <c r="AX108" i="1"/>
  <c r="AX122" i="1"/>
  <c r="AX119" i="1"/>
  <c r="AX87" i="1"/>
  <c r="AX76" i="1"/>
  <c r="AX65" i="1"/>
  <c r="AX54" i="1"/>
  <c r="AX43" i="1"/>
  <c r="AX37" i="1"/>
  <c r="AX31" i="1"/>
  <c r="AX25" i="1"/>
  <c r="AX19" i="1"/>
  <c r="AX13" i="1"/>
  <c r="AX59" i="1"/>
  <c r="AX81" i="1"/>
  <c r="AX70" i="1"/>
  <c r="AX99" i="1"/>
  <c r="AX92" i="1"/>
  <c r="AX75" i="1"/>
  <c r="AX154" i="1"/>
  <c r="AX144" i="1"/>
  <c r="AX121" i="1"/>
  <c r="AX98" i="1"/>
  <c r="AX86" i="1"/>
  <c r="AX116" i="1"/>
  <c r="AX110" i="1"/>
  <c r="AX88" i="1"/>
  <c r="AX77" i="1"/>
  <c r="AX115" i="1"/>
  <c r="AX109" i="1"/>
  <c r="AX93" i="1"/>
  <c r="AX82" i="1"/>
  <c r="AX71" i="1"/>
  <c r="AX104" i="1"/>
  <c r="AX96" i="1"/>
  <c r="AX80" i="1"/>
  <c r="AX38" i="1"/>
  <c r="AX27" i="1"/>
  <c r="AX85" i="1"/>
  <c r="AX66" i="1"/>
  <c r="AX90" i="1"/>
  <c r="AX105" i="1"/>
  <c r="AX95" i="1"/>
  <c r="AX73" i="1"/>
  <c r="AX68" i="1"/>
  <c r="AX97" i="1"/>
  <c r="AX89" i="1"/>
  <c r="AX133" i="1"/>
  <c r="AX94" i="1"/>
  <c r="AX91" i="1"/>
  <c r="AX83" i="1"/>
  <c r="AX79" i="1"/>
  <c r="AX78" i="1"/>
  <c r="AX74" i="1"/>
  <c r="AX72" i="1"/>
  <c r="AX135" i="1"/>
  <c r="AX69" i="1"/>
  <c r="AX49" i="1"/>
  <c r="AX40" i="1"/>
  <c r="AX125" i="1"/>
  <c r="AX52" i="1"/>
  <c r="AX51" i="1"/>
  <c r="AX84" i="1"/>
  <c r="AX50" i="1"/>
  <c r="AX48" i="1"/>
  <c r="AX46" i="1"/>
  <c r="AX58" i="1"/>
  <c r="AX55" i="1"/>
  <c r="AX53" i="1"/>
  <c r="AX47" i="1"/>
  <c r="AX23" i="1"/>
  <c r="AX63" i="1"/>
  <c r="AX62" i="1"/>
  <c r="AX64" i="1"/>
  <c r="AX61" i="1"/>
  <c r="AX67" i="1"/>
  <c r="AX45" i="1"/>
  <c r="AX39" i="1"/>
  <c r="AX35" i="1"/>
  <c r="AX33" i="1"/>
  <c r="AX15" i="1"/>
  <c r="AX10" i="1"/>
  <c r="AX41" i="1"/>
  <c r="AX57" i="1"/>
  <c r="AX34" i="1"/>
  <c r="AX32" i="1"/>
  <c r="AX29" i="1"/>
  <c r="AX28" i="1"/>
  <c r="AX44" i="1"/>
  <c r="AX60" i="1"/>
  <c r="AX18" i="1"/>
  <c r="AX24" i="1"/>
  <c r="AX21" i="1"/>
  <c r="AX12" i="1"/>
  <c r="AX22" i="1"/>
  <c r="AX9" i="1"/>
  <c r="AX14" i="1"/>
  <c r="AX42" i="1"/>
  <c r="AX20" i="1"/>
  <c r="AX36" i="1"/>
  <c r="AX11" i="1"/>
  <c r="AX8" i="1"/>
  <c r="AX26" i="1"/>
  <c r="AX30" i="1"/>
  <c r="AX16" i="1"/>
  <c r="AX17" i="1"/>
  <c r="AX56" i="1"/>
  <c r="BX212" i="1"/>
  <c r="BX208" i="1"/>
  <c r="BX203" i="1"/>
  <c r="BX205" i="1"/>
  <c r="BX206" i="1"/>
  <c r="BX204" i="1"/>
  <c r="BX202" i="1"/>
  <c r="BX196" i="1"/>
  <c r="BX207" i="1"/>
  <c r="BX197" i="1"/>
  <c r="BX213" i="1"/>
  <c r="BX211" i="1"/>
  <c r="BX210" i="1"/>
  <c r="BX209" i="1"/>
  <c r="BX199" i="1"/>
  <c r="BX194" i="1"/>
  <c r="BX193" i="1"/>
  <c r="BX200" i="1"/>
  <c r="BX189" i="1"/>
  <c r="BX183" i="1"/>
  <c r="BX214" i="1"/>
  <c r="BX191" i="1"/>
  <c r="BX184" i="1"/>
  <c r="BX177" i="1"/>
  <c r="BX171" i="1"/>
  <c r="BX172" i="1"/>
  <c r="BX195" i="1"/>
  <c r="BX173" i="1"/>
  <c r="BX185" i="1"/>
  <c r="BX178" i="1"/>
  <c r="BX176" i="1"/>
  <c r="BX190" i="1"/>
  <c r="BX174" i="1"/>
  <c r="BX170" i="1"/>
  <c r="BX188" i="1"/>
  <c r="BX181" i="1"/>
  <c r="BX201" i="1"/>
  <c r="BX168" i="1"/>
  <c r="BX163" i="1"/>
  <c r="BX192" i="1"/>
  <c r="BX167" i="1"/>
  <c r="BX169" i="1"/>
  <c r="BX164" i="1"/>
  <c r="BX186" i="1"/>
  <c r="BX162" i="1"/>
  <c r="BX160" i="1"/>
  <c r="BX155" i="1"/>
  <c r="BX149" i="1"/>
  <c r="BX182" i="1"/>
  <c r="BX161" i="1"/>
  <c r="BX158" i="1"/>
  <c r="BX150" i="1"/>
  <c r="BX165" i="1"/>
  <c r="BX154" i="1"/>
  <c r="BX166" i="1"/>
  <c r="BX147" i="1"/>
  <c r="BX141" i="1"/>
  <c r="BX135" i="1"/>
  <c r="BX157" i="1"/>
  <c r="BX159" i="1"/>
  <c r="BX152" i="1"/>
  <c r="BX156" i="1"/>
  <c r="BX187" i="1"/>
  <c r="BX140" i="1"/>
  <c r="BX179" i="1"/>
  <c r="BX137" i="1"/>
  <c r="BX136" i="1"/>
  <c r="BX131" i="1"/>
  <c r="BX151" i="1"/>
  <c r="BX145" i="1"/>
  <c r="BX143" i="1"/>
  <c r="BX130" i="1"/>
  <c r="BX153" i="1"/>
  <c r="BX127" i="1"/>
  <c r="BX122" i="1"/>
  <c r="BX148" i="1"/>
  <c r="BX128" i="1"/>
  <c r="BX123" i="1"/>
  <c r="BX134" i="1"/>
  <c r="BX132" i="1"/>
  <c r="BX125" i="1"/>
  <c r="BX110" i="1"/>
  <c r="BX99" i="1"/>
  <c r="BX198" i="1"/>
  <c r="BX104" i="1"/>
  <c r="BX175" i="1"/>
  <c r="BX138" i="1"/>
  <c r="BX121" i="1"/>
  <c r="BX115" i="1"/>
  <c r="BX126" i="1"/>
  <c r="BX119" i="1"/>
  <c r="BX109" i="1"/>
  <c r="BX146" i="1"/>
  <c r="BX139" i="1"/>
  <c r="BX120" i="1"/>
  <c r="BX114" i="1"/>
  <c r="BX103" i="1"/>
  <c r="BX144" i="1"/>
  <c r="BX124" i="1"/>
  <c r="BX111" i="1"/>
  <c r="BX142" i="1"/>
  <c r="BX116" i="1"/>
  <c r="BX133" i="1"/>
  <c r="BX105" i="1"/>
  <c r="BX90" i="1"/>
  <c r="BX79" i="1"/>
  <c r="BX62" i="1"/>
  <c r="BX51" i="1"/>
  <c r="BX42" i="1"/>
  <c r="BX36" i="1"/>
  <c r="BX30" i="1"/>
  <c r="BX24" i="1"/>
  <c r="BX18" i="1"/>
  <c r="BX12" i="1"/>
  <c r="BX73" i="1"/>
  <c r="BX84" i="1"/>
  <c r="BX56" i="1"/>
  <c r="BX89" i="1"/>
  <c r="BX78" i="1"/>
  <c r="BX67" i="1"/>
  <c r="BX108" i="1"/>
  <c r="BX94" i="1"/>
  <c r="BX83" i="1"/>
  <c r="BX72" i="1"/>
  <c r="BX100" i="1"/>
  <c r="BX91" i="1"/>
  <c r="BX74" i="1"/>
  <c r="BX97" i="1"/>
  <c r="BX85" i="1"/>
  <c r="BX113" i="1"/>
  <c r="BX107" i="1"/>
  <c r="BX77" i="1"/>
  <c r="BX48" i="1"/>
  <c r="BX41" i="1"/>
  <c r="BX82" i="1"/>
  <c r="BX70" i="1"/>
  <c r="BX180" i="1"/>
  <c r="BX117" i="1"/>
  <c r="BX87" i="1"/>
  <c r="BX92" i="1"/>
  <c r="BX69" i="1"/>
  <c r="BX44" i="1"/>
  <c r="BX98" i="1"/>
  <c r="BX129" i="1"/>
  <c r="BX102" i="1"/>
  <c r="BX86" i="1"/>
  <c r="BX65" i="1"/>
  <c r="BX118" i="1"/>
  <c r="BX68" i="1"/>
  <c r="BX66" i="1"/>
  <c r="BX71" i="1"/>
  <c r="BX61" i="1"/>
  <c r="BX60" i="1"/>
  <c r="BX59" i="1"/>
  <c r="BX58" i="1"/>
  <c r="BX57" i="1"/>
  <c r="BX31" i="1"/>
  <c r="BX96" i="1"/>
  <c r="BX76" i="1"/>
  <c r="BX101" i="1"/>
  <c r="BX95" i="1"/>
  <c r="BX93" i="1"/>
  <c r="BX81" i="1"/>
  <c r="BX80" i="1"/>
  <c r="BX75" i="1"/>
  <c r="BX53" i="1"/>
  <c r="BX112" i="1"/>
  <c r="BX33" i="1"/>
  <c r="BX32" i="1"/>
  <c r="BX26" i="1"/>
  <c r="BX11" i="1"/>
  <c r="BX88" i="1"/>
  <c r="BX63" i="1"/>
  <c r="BX64" i="1"/>
  <c r="BX38" i="1"/>
  <c r="BX40" i="1"/>
  <c r="BX34" i="1"/>
  <c r="BX52" i="1"/>
  <c r="BX45" i="1"/>
  <c r="BX43" i="1"/>
  <c r="BX54" i="1"/>
  <c r="BX39" i="1"/>
  <c r="BX29" i="1"/>
  <c r="BX106" i="1"/>
  <c r="BX55" i="1"/>
  <c r="BX35" i="1"/>
  <c r="BX50" i="1"/>
  <c r="BX28" i="1"/>
  <c r="BX47" i="1"/>
  <c r="BX37" i="1"/>
  <c r="BX8" i="1"/>
  <c r="BX25" i="1"/>
  <c r="BX16" i="1"/>
  <c r="BX13" i="1"/>
  <c r="BX49" i="1"/>
  <c r="BX14" i="1"/>
  <c r="BX9" i="1"/>
  <c r="BX27" i="1"/>
  <c r="BX10" i="1"/>
  <c r="BX22" i="1"/>
  <c r="BX21" i="1"/>
  <c r="BX20" i="1"/>
  <c r="BX15" i="1"/>
  <c r="BX19" i="1"/>
  <c r="BX23" i="1"/>
  <c r="BX46" i="1"/>
  <c r="BX17" i="1"/>
  <c r="P152" i="1"/>
  <c r="P212" i="1"/>
  <c r="P153" i="1"/>
  <c r="P211" i="1"/>
  <c r="P155" i="1"/>
  <c r="P154" i="1"/>
  <c r="P151" i="1"/>
  <c r="P210" i="1"/>
  <c r="P206" i="1"/>
  <c r="P201" i="1"/>
  <c r="P193" i="1"/>
  <c r="P180" i="1"/>
  <c r="P161" i="1"/>
  <c r="P158" i="1"/>
  <c r="P178" i="1"/>
  <c r="P165" i="1"/>
  <c r="P196" i="1"/>
  <c r="P190" i="1"/>
  <c r="P187" i="1"/>
  <c r="P179" i="1"/>
  <c r="P164" i="1"/>
  <c r="P176" i="1"/>
  <c r="P203" i="1"/>
  <c r="P194" i="1"/>
  <c r="P200" i="1"/>
  <c r="P182" i="1"/>
  <c r="P171" i="1"/>
  <c r="P188" i="1"/>
  <c r="P159" i="1"/>
  <c r="P156" i="1"/>
  <c r="P170" i="1"/>
  <c r="P175" i="1"/>
  <c r="P197" i="1"/>
  <c r="P186" i="1"/>
  <c r="P198" i="1"/>
  <c r="P163" i="1"/>
  <c r="P191" i="1"/>
  <c r="P195" i="1"/>
  <c r="P185" i="1"/>
  <c r="P183" i="1"/>
  <c r="P160" i="1"/>
  <c r="P205" i="1"/>
  <c r="P202" i="1"/>
  <c r="P162" i="1"/>
  <c r="P199" i="1"/>
  <c r="P167" i="1"/>
  <c r="P189" i="1"/>
  <c r="P174" i="1"/>
  <c r="P184" i="1"/>
  <c r="P168" i="1"/>
  <c r="P204" i="1"/>
  <c r="P166" i="1"/>
  <c r="P157" i="1"/>
  <c r="P181" i="1"/>
  <c r="P173" i="1"/>
  <c r="P172" i="1"/>
  <c r="P177" i="1"/>
  <c r="P192" i="1"/>
  <c r="P169" i="1"/>
  <c r="P214" i="1"/>
  <c r="P208" i="1"/>
  <c r="P207" i="1"/>
  <c r="P209" i="1"/>
  <c r="P213" i="1"/>
  <c r="BX7" i="1"/>
  <c r="AX7" i="1"/>
  <c r="AY4" i="1"/>
  <c r="BY4" i="1"/>
  <c r="BX6" i="1" l="1"/>
  <c r="BX5" i="1" s="1"/>
  <c r="AX6" i="1"/>
  <c r="AX5" i="1" s="1"/>
  <c r="BY212" i="1"/>
  <c r="BY207" i="1"/>
  <c r="BY213" i="1"/>
  <c r="BY214" i="1"/>
  <c r="BY203" i="1"/>
  <c r="BY211" i="1"/>
  <c r="BY210" i="1"/>
  <c r="BY208" i="1"/>
  <c r="BY206" i="1"/>
  <c r="BY198" i="1"/>
  <c r="BY209" i="1"/>
  <c r="BY202" i="1"/>
  <c r="BY199" i="1"/>
  <c r="BY191" i="1"/>
  <c r="BY204" i="1"/>
  <c r="BY205" i="1"/>
  <c r="BY200" i="1"/>
  <c r="BY197" i="1"/>
  <c r="BY189" i="1"/>
  <c r="BY183" i="1"/>
  <c r="BY177" i="1"/>
  <c r="BY196" i="1"/>
  <c r="BY195" i="1"/>
  <c r="BY190" i="1"/>
  <c r="BY184" i="1"/>
  <c r="BY188" i="1"/>
  <c r="BY201" i="1"/>
  <c r="BY182" i="1"/>
  <c r="BY179" i="1"/>
  <c r="BY181" i="1"/>
  <c r="BY187" i="1"/>
  <c r="BY180" i="1"/>
  <c r="BY176" i="1"/>
  <c r="BY174" i="1"/>
  <c r="BY192" i="1"/>
  <c r="BY185" i="1"/>
  <c r="BY171" i="1"/>
  <c r="BY167" i="1"/>
  <c r="BY169" i="1"/>
  <c r="BY164" i="1"/>
  <c r="BY158" i="1"/>
  <c r="BY186" i="1"/>
  <c r="BY173" i="1"/>
  <c r="BY170" i="1"/>
  <c r="BY165" i="1"/>
  <c r="BY159" i="1"/>
  <c r="BY193" i="1"/>
  <c r="BY160" i="1"/>
  <c r="BY155" i="1"/>
  <c r="BY178" i="1"/>
  <c r="BY163" i="1"/>
  <c r="BY161" i="1"/>
  <c r="BY150" i="1"/>
  <c r="BY166" i="1"/>
  <c r="BY154" i="1"/>
  <c r="BY168" i="1"/>
  <c r="BY147" i="1"/>
  <c r="BY141" i="1"/>
  <c r="BY157" i="1"/>
  <c r="BY152" i="1"/>
  <c r="BY142" i="1"/>
  <c r="BY175" i="1"/>
  <c r="BY162" i="1"/>
  <c r="BY131" i="1"/>
  <c r="BY146" i="1"/>
  <c r="BY132" i="1"/>
  <c r="BY126" i="1"/>
  <c r="BY151" i="1"/>
  <c r="BY149" i="1"/>
  <c r="BY145" i="1"/>
  <c r="BY143" i="1"/>
  <c r="BY130" i="1"/>
  <c r="BY172" i="1"/>
  <c r="BY156" i="1"/>
  <c r="BY137" i="1"/>
  <c r="BY136" i="1"/>
  <c r="BY122" i="1"/>
  <c r="BY116" i="1"/>
  <c r="BY110" i="1"/>
  <c r="BY104" i="1"/>
  <c r="BY98" i="1"/>
  <c r="BY148" i="1"/>
  <c r="BY128" i="1"/>
  <c r="BY123" i="1"/>
  <c r="BY144" i="1"/>
  <c r="BY133" i="1"/>
  <c r="BY129" i="1"/>
  <c r="BY153" i="1"/>
  <c r="BY92" i="1"/>
  <c r="BY86" i="1"/>
  <c r="BY80" i="1"/>
  <c r="BY74" i="1"/>
  <c r="BY68" i="1"/>
  <c r="BY62" i="1"/>
  <c r="BY56" i="1"/>
  <c r="BY50" i="1"/>
  <c r="BY44" i="1"/>
  <c r="BY138" i="1"/>
  <c r="BY121" i="1"/>
  <c r="BY115" i="1"/>
  <c r="BY135" i="1"/>
  <c r="BY119" i="1"/>
  <c r="BY109" i="1"/>
  <c r="BY139" i="1"/>
  <c r="BY120" i="1"/>
  <c r="BY114" i="1"/>
  <c r="BY103" i="1"/>
  <c r="BY108" i="1"/>
  <c r="BY97" i="1"/>
  <c r="BY194" i="1"/>
  <c r="BY105" i="1"/>
  <c r="BY134" i="1"/>
  <c r="BY99" i="1"/>
  <c r="BY84" i="1"/>
  <c r="BY73" i="1"/>
  <c r="BY45" i="1"/>
  <c r="BY67" i="1"/>
  <c r="BY89" i="1"/>
  <c r="BY78" i="1"/>
  <c r="BY94" i="1"/>
  <c r="BY83" i="1"/>
  <c r="BY72" i="1"/>
  <c r="BY113" i="1"/>
  <c r="BY107" i="1"/>
  <c r="BY95" i="1"/>
  <c r="BY88" i="1"/>
  <c r="BY77" i="1"/>
  <c r="BY124" i="1"/>
  <c r="BY85" i="1"/>
  <c r="BY125" i="1"/>
  <c r="BY90" i="1"/>
  <c r="BY79" i="1"/>
  <c r="BY82" i="1"/>
  <c r="BY70" i="1"/>
  <c r="BY35" i="1"/>
  <c r="BY24" i="1"/>
  <c r="BY117" i="1"/>
  <c r="BY111" i="1"/>
  <c r="BY87" i="1"/>
  <c r="BY127" i="1"/>
  <c r="BY69" i="1"/>
  <c r="BY75" i="1"/>
  <c r="BY66" i="1"/>
  <c r="BY100" i="1"/>
  <c r="BY91" i="1"/>
  <c r="BY118" i="1"/>
  <c r="BY140" i="1"/>
  <c r="BY71" i="1"/>
  <c r="BY61" i="1"/>
  <c r="BY96" i="1"/>
  <c r="BY76" i="1"/>
  <c r="BY64" i="1"/>
  <c r="BY63" i="1"/>
  <c r="BY101" i="1"/>
  <c r="BY93" i="1"/>
  <c r="BY106" i="1"/>
  <c r="BY102" i="1"/>
  <c r="BY53" i="1"/>
  <c r="BY112" i="1"/>
  <c r="BY31" i="1"/>
  <c r="BY19" i="1"/>
  <c r="BY16" i="1"/>
  <c r="BY59" i="1"/>
  <c r="BY54" i="1"/>
  <c r="BY81" i="1"/>
  <c r="BY55" i="1"/>
  <c r="BY60" i="1"/>
  <c r="BY40" i="1"/>
  <c r="BY36" i="1"/>
  <c r="BY34" i="1"/>
  <c r="BY52" i="1"/>
  <c r="BY43" i="1"/>
  <c r="BY41" i="1"/>
  <c r="BY32" i="1"/>
  <c r="BY57" i="1"/>
  <c r="BY51" i="1"/>
  <c r="BY30" i="1"/>
  <c r="BY48" i="1"/>
  <c r="BY39" i="1"/>
  <c r="BY46" i="1"/>
  <c r="BY37" i="1"/>
  <c r="BY65" i="1"/>
  <c r="BY49" i="1"/>
  <c r="BY28" i="1"/>
  <c r="BY27" i="1"/>
  <c r="BY29" i="1"/>
  <c r="BY58" i="1"/>
  <c r="BY38" i="1"/>
  <c r="BY47" i="1"/>
  <c r="BY22" i="1"/>
  <c r="BY9" i="1"/>
  <c r="BY25" i="1"/>
  <c r="BY21" i="1"/>
  <c r="BY14" i="1"/>
  <c r="BY20" i="1"/>
  <c r="BY13" i="1"/>
  <c r="BY12" i="1"/>
  <c r="BY10" i="1"/>
  <c r="BY8" i="1"/>
  <c r="BY42" i="1"/>
  <c r="BY18" i="1"/>
  <c r="BY11" i="1"/>
  <c r="BY15" i="1"/>
  <c r="BY33" i="1"/>
  <c r="BY23" i="1"/>
  <c r="BY26" i="1"/>
  <c r="BY17" i="1"/>
  <c r="AY213" i="1"/>
  <c r="AY208" i="1"/>
  <c r="AY214" i="1"/>
  <c r="AY209" i="1"/>
  <c r="AY204" i="1"/>
  <c r="AY210" i="1"/>
  <c r="AY207" i="1"/>
  <c r="AY198" i="1"/>
  <c r="AY203" i="1"/>
  <c r="AY199" i="1"/>
  <c r="AY206" i="1"/>
  <c r="AY197" i="1"/>
  <c r="AY212" i="1"/>
  <c r="AY192" i="1"/>
  <c r="AY195" i="1"/>
  <c r="AY202" i="1"/>
  <c r="AY190" i="1"/>
  <c r="AY184" i="1"/>
  <c r="AY178" i="1"/>
  <c r="AY191" i="1"/>
  <c r="AY185" i="1"/>
  <c r="AY189" i="1"/>
  <c r="AY183" i="1"/>
  <c r="AY205" i="1"/>
  <c r="AY194" i="1"/>
  <c r="AY186" i="1"/>
  <c r="AY179" i="1"/>
  <c r="AY173" i="1"/>
  <c r="AY172" i="1"/>
  <c r="AY180" i="1"/>
  <c r="AY176" i="1"/>
  <c r="AY211" i="1"/>
  <c r="AY200" i="1"/>
  <c r="AY175" i="1"/>
  <c r="AY196" i="1"/>
  <c r="AY165" i="1"/>
  <c r="AY159" i="1"/>
  <c r="AY193" i="1"/>
  <c r="AY166" i="1"/>
  <c r="AY160" i="1"/>
  <c r="AY168" i="1"/>
  <c r="AY162" i="1"/>
  <c r="AY156" i="1"/>
  <c r="AY201" i="1"/>
  <c r="AY151" i="1"/>
  <c r="AY174" i="1"/>
  <c r="AY155" i="1"/>
  <c r="AY167" i="1"/>
  <c r="AY161" i="1"/>
  <c r="AY157" i="1"/>
  <c r="AY187" i="1"/>
  <c r="AY177" i="1"/>
  <c r="AY163" i="1"/>
  <c r="AY142" i="1"/>
  <c r="AY136" i="1"/>
  <c r="AY153" i="1"/>
  <c r="AY147" i="1"/>
  <c r="AY143" i="1"/>
  <c r="AY137" i="1"/>
  <c r="AY169" i="1"/>
  <c r="AY164" i="1"/>
  <c r="AY132" i="1"/>
  <c r="AY158" i="1"/>
  <c r="AY138" i="1"/>
  <c r="AY149" i="1"/>
  <c r="AY133" i="1"/>
  <c r="AY127" i="1"/>
  <c r="AY131" i="1"/>
  <c r="AY146" i="1"/>
  <c r="AY139" i="1"/>
  <c r="AY171" i="1"/>
  <c r="AY123" i="1"/>
  <c r="AY117" i="1"/>
  <c r="AY111" i="1"/>
  <c r="AY105" i="1"/>
  <c r="AY99" i="1"/>
  <c r="AY145" i="1"/>
  <c r="AY141" i="1"/>
  <c r="AY129" i="1"/>
  <c r="AY126" i="1"/>
  <c r="AY140" i="1"/>
  <c r="AY124" i="1"/>
  <c r="AY170" i="1"/>
  <c r="AY144" i="1"/>
  <c r="AY152" i="1"/>
  <c r="AY120" i="1"/>
  <c r="AY118" i="1"/>
  <c r="AY107" i="1"/>
  <c r="AY93" i="1"/>
  <c r="AY87" i="1"/>
  <c r="AY81" i="1"/>
  <c r="AY75" i="1"/>
  <c r="AY69" i="1"/>
  <c r="AY63" i="1"/>
  <c r="AY57" i="1"/>
  <c r="AY51" i="1"/>
  <c r="AY45" i="1"/>
  <c r="AY112" i="1"/>
  <c r="AY101" i="1"/>
  <c r="AY134" i="1"/>
  <c r="AY106" i="1"/>
  <c r="AY100" i="1"/>
  <c r="AY182" i="1"/>
  <c r="AY119" i="1"/>
  <c r="AY108" i="1"/>
  <c r="AY188" i="1"/>
  <c r="AY113" i="1"/>
  <c r="AY70" i="1"/>
  <c r="AY59" i="1"/>
  <c r="AY48" i="1"/>
  <c r="AY64" i="1"/>
  <c r="AY53" i="1"/>
  <c r="AY130" i="1"/>
  <c r="AY92" i="1"/>
  <c r="AY154" i="1"/>
  <c r="AY121" i="1"/>
  <c r="AY98" i="1"/>
  <c r="AY86" i="1"/>
  <c r="AY104" i="1"/>
  <c r="AY96" i="1"/>
  <c r="AY91" i="1"/>
  <c r="AY80" i="1"/>
  <c r="AY115" i="1"/>
  <c r="AY109" i="1"/>
  <c r="AY82" i="1"/>
  <c r="AY128" i="1"/>
  <c r="AY122" i="1"/>
  <c r="AY114" i="1"/>
  <c r="AY103" i="1"/>
  <c r="AY76" i="1"/>
  <c r="AY85" i="1"/>
  <c r="AY66" i="1"/>
  <c r="AY50" i="1"/>
  <c r="AY32" i="1"/>
  <c r="AY21" i="1"/>
  <c r="AY181" i="1"/>
  <c r="AY148" i="1"/>
  <c r="AY90" i="1"/>
  <c r="AY95" i="1"/>
  <c r="AY73" i="1"/>
  <c r="AY68" i="1"/>
  <c r="AY97" i="1"/>
  <c r="AY78" i="1"/>
  <c r="AY46" i="1"/>
  <c r="AY42" i="1"/>
  <c r="AY125" i="1"/>
  <c r="AY83" i="1"/>
  <c r="AY94" i="1"/>
  <c r="AY150" i="1"/>
  <c r="AY135" i="1"/>
  <c r="AY110" i="1"/>
  <c r="AY89" i="1"/>
  <c r="AY33" i="1"/>
  <c r="AY77" i="1"/>
  <c r="AY67" i="1"/>
  <c r="AY88" i="1"/>
  <c r="AY102" i="1"/>
  <c r="AY84" i="1"/>
  <c r="AY79" i="1"/>
  <c r="AY58" i="1"/>
  <c r="AY55" i="1"/>
  <c r="AY49" i="1"/>
  <c r="AY47" i="1"/>
  <c r="AY116" i="1"/>
  <c r="AY62" i="1"/>
  <c r="AY44" i="1"/>
  <c r="AY41" i="1"/>
  <c r="AY30" i="1"/>
  <c r="AY28" i="1"/>
  <c r="AY61" i="1"/>
  <c r="AY43" i="1"/>
  <c r="AY39" i="1"/>
  <c r="AY37" i="1"/>
  <c r="AY54" i="1"/>
  <c r="AY35" i="1"/>
  <c r="AY71" i="1"/>
  <c r="AY31" i="1"/>
  <c r="AY65" i="1"/>
  <c r="AY56" i="1"/>
  <c r="AY72" i="1"/>
  <c r="AY52" i="1"/>
  <c r="AY60" i="1"/>
  <c r="AY38" i="1"/>
  <c r="AY74" i="1"/>
  <c r="AY22" i="1"/>
  <c r="AY9" i="1"/>
  <c r="AY20" i="1"/>
  <c r="AY10" i="1"/>
  <c r="AY40" i="1"/>
  <c r="AY36" i="1"/>
  <c r="AY19" i="1"/>
  <c r="AY18" i="1"/>
  <c r="AY15" i="1"/>
  <c r="AY13" i="1"/>
  <c r="AY11" i="1"/>
  <c r="AY34" i="1"/>
  <c r="AY16" i="1"/>
  <c r="AY14" i="1"/>
  <c r="AY24" i="1"/>
  <c r="AY23" i="1"/>
  <c r="AY12" i="1"/>
  <c r="AY29" i="1"/>
  <c r="AY25" i="1"/>
  <c r="AY17" i="1"/>
  <c r="AY8" i="1"/>
  <c r="AY26" i="1"/>
  <c r="AY27" i="1"/>
  <c r="AY7" i="1"/>
  <c r="BY7" i="1"/>
  <c r="BZ4" i="1"/>
  <c r="BY6" i="1" l="1"/>
  <c r="BY5" i="1" s="1"/>
  <c r="AY6" i="1"/>
  <c r="AY5" i="1" s="1"/>
  <c r="O22" i="18"/>
  <c r="O24" i="18"/>
  <c r="O21" i="18"/>
  <c r="O23" i="18"/>
  <c r="O18" i="18"/>
  <c r="O20" i="18"/>
  <c r="O17" i="18"/>
  <c r="O14" i="18"/>
  <c r="BZ213" i="1"/>
  <c r="BZ208" i="1"/>
  <c r="BZ209" i="1"/>
  <c r="BZ211" i="1"/>
  <c r="BZ207" i="1"/>
  <c r="BZ205" i="1"/>
  <c r="BZ214" i="1"/>
  <c r="BZ206" i="1"/>
  <c r="BZ197" i="1"/>
  <c r="BZ198" i="1"/>
  <c r="BZ210" i="1"/>
  <c r="BZ203" i="1"/>
  <c r="BZ202" i="1"/>
  <c r="BZ212" i="1"/>
  <c r="BZ199" i="1"/>
  <c r="BZ196" i="1"/>
  <c r="BZ195" i="1"/>
  <c r="BZ190" i="1"/>
  <c r="BZ184" i="1"/>
  <c r="BZ194" i="1"/>
  <c r="BZ193" i="1"/>
  <c r="BZ172" i="1"/>
  <c r="BZ188" i="1"/>
  <c r="BZ173" i="1"/>
  <c r="BZ204" i="1"/>
  <c r="BZ187" i="1"/>
  <c r="BZ174" i="1"/>
  <c r="BZ191" i="1"/>
  <c r="BZ171" i="1"/>
  <c r="BZ167" i="1"/>
  <c r="BZ189" i="1"/>
  <c r="BZ186" i="1"/>
  <c r="BZ179" i="1"/>
  <c r="BZ178" i="1"/>
  <c r="BZ177" i="1"/>
  <c r="BZ175" i="1"/>
  <c r="BZ169" i="1"/>
  <c r="BZ176" i="1"/>
  <c r="BZ170" i="1"/>
  <c r="BZ181" i="1"/>
  <c r="BZ164" i="1"/>
  <c r="BZ200" i="1"/>
  <c r="BZ165" i="1"/>
  <c r="BZ163" i="1"/>
  <c r="BZ201" i="1"/>
  <c r="BZ161" i="1"/>
  <c r="BZ182" i="1"/>
  <c r="BZ150" i="1"/>
  <c r="BZ166" i="1"/>
  <c r="BZ158" i="1"/>
  <c r="BZ180" i="1"/>
  <c r="BZ168" i="1"/>
  <c r="BZ151" i="1"/>
  <c r="BZ192" i="1"/>
  <c r="BZ185" i="1"/>
  <c r="BZ183" i="1"/>
  <c r="BZ160" i="1"/>
  <c r="BZ155" i="1"/>
  <c r="BZ157" i="1"/>
  <c r="BZ152" i="1"/>
  <c r="BZ142" i="1"/>
  <c r="BZ136" i="1"/>
  <c r="BZ159" i="1"/>
  <c r="BZ162" i="1"/>
  <c r="BZ153" i="1"/>
  <c r="BZ147" i="1"/>
  <c r="BZ141" i="1"/>
  <c r="BZ146" i="1"/>
  <c r="BZ132" i="1"/>
  <c r="BZ140" i="1"/>
  <c r="BZ156" i="1"/>
  <c r="BZ137" i="1"/>
  <c r="BZ131" i="1"/>
  <c r="BZ148" i="1"/>
  <c r="BZ145" i="1"/>
  <c r="BZ128" i="1"/>
  <c r="BZ130" i="1"/>
  <c r="BZ123" i="1"/>
  <c r="BZ144" i="1"/>
  <c r="BZ133" i="1"/>
  <c r="BZ129" i="1"/>
  <c r="BZ135" i="1"/>
  <c r="BZ124" i="1"/>
  <c r="BZ154" i="1"/>
  <c r="BZ127" i="1"/>
  <c r="BZ138" i="1"/>
  <c r="BZ121" i="1"/>
  <c r="BZ115" i="1"/>
  <c r="BZ104" i="1"/>
  <c r="BZ149" i="1"/>
  <c r="BZ119" i="1"/>
  <c r="BZ109" i="1"/>
  <c r="BZ98" i="1"/>
  <c r="BZ139" i="1"/>
  <c r="BZ126" i="1"/>
  <c r="BZ120" i="1"/>
  <c r="BZ114" i="1"/>
  <c r="BZ103" i="1"/>
  <c r="BZ108" i="1"/>
  <c r="BZ143" i="1"/>
  <c r="BZ113" i="1"/>
  <c r="BZ102" i="1"/>
  <c r="BZ134" i="1"/>
  <c r="BZ122" i="1"/>
  <c r="BZ116" i="1"/>
  <c r="BZ110" i="1"/>
  <c r="BZ89" i="1"/>
  <c r="BZ78" i="1"/>
  <c r="BZ67" i="1"/>
  <c r="BZ56" i="1"/>
  <c r="BZ37" i="1"/>
  <c r="BZ31" i="1"/>
  <c r="BZ25" i="1"/>
  <c r="BZ19" i="1"/>
  <c r="BZ13" i="1"/>
  <c r="BZ72" i="1"/>
  <c r="BZ61" i="1"/>
  <c r="BZ94" i="1"/>
  <c r="BZ83" i="1"/>
  <c r="BZ107" i="1"/>
  <c r="BZ95" i="1"/>
  <c r="BZ88" i="1"/>
  <c r="BZ77" i="1"/>
  <c r="BZ66" i="1"/>
  <c r="BZ112" i="1"/>
  <c r="BZ106" i="1"/>
  <c r="BZ93" i="1"/>
  <c r="BZ82" i="1"/>
  <c r="BZ71" i="1"/>
  <c r="BZ125" i="1"/>
  <c r="BZ97" i="1"/>
  <c r="BZ90" i="1"/>
  <c r="BZ79" i="1"/>
  <c r="BZ105" i="1"/>
  <c r="BZ99" i="1"/>
  <c r="BZ84" i="1"/>
  <c r="BZ73" i="1"/>
  <c r="BZ117" i="1"/>
  <c r="BZ111" i="1"/>
  <c r="BZ87" i="1"/>
  <c r="BZ46" i="1"/>
  <c r="BZ40" i="1"/>
  <c r="BZ29" i="1"/>
  <c r="BZ18" i="1"/>
  <c r="BZ69" i="1"/>
  <c r="BZ92" i="1"/>
  <c r="BZ75" i="1"/>
  <c r="BZ49" i="1"/>
  <c r="BZ100" i="1"/>
  <c r="BZ91" i="1"/>
  <c r="BZ74" i="1"/>
  <c r="BZ70" i="1"/>
  <c r="BZ68" i="1"/>
  <c r="BZ60" i="1"/>
  <c r="BZ59" i="1"/>
  <c r="BZ58" i="1"/>
  <c r="BZ57" i="1"/>
  <c r="BZ96" i="1"/>
  <c r="BZ76" i="1"/>
  <c r="BZ64" i="1"/>
  <c r="BZ63" i="1"/>
  <c r="BZ101" i="1"/>
  <c r="BZ62" i="1"/>
  <c r="BZ36" i="1"/>
  <c r="BZ85" i="1"/>
  <c r="BZ65" i="1"/>
  <c r="BZ42" i="1"/>
  <c r="BZ30" i="1"/>
  <c r="BZ10" i="1"/>
  <c r="BZ54" i="1"/>
  <c r="BZ52" i="1"/>
  <c r="BZ43" i="1"/>
  <c r="BZ41" i="1"/>
  <c r="BZ32" i="1"/>
  <c r="BZ51" i="1"/>
  <c r="BZ45" i="1"/>
  <c r="BZ81" i="1"/>
  <c r="BZ53" i="1"/>
  <c r="BZ48" i="1"/>
  <c r="BZ39" i="1"/>
  <c r="BZ11" i="1"/>
  <c r="BZ118" i="1"/>
  <c r="BZ55" i="1"/>
  <c r="BZ38" i="1"/>
  <c r="BZ50" i="1"/>
  <c r="BZ28" i="1"/>
  <c r="BZ44" i="1"/>
  <c r="BZ47" i="1"/>
  <c r="BZ80" i="1"/>
  <c r="BZ34" i="1"/>
  <c r="BZ20" i="1"/>
  <c r="BZ16" i="1"/>
  <c r="BZ14" i="1"/>
  <c r="BZ9" i="1"/>
  <c r="BZ27" i="1"/>
  <c r="BZ12" i="1"/>
  <c r="BZ17" i="1"/>
  <c r="BZ86" i="1"/>
  <c r="BZ8" i="1"/>
  <c r="BZ21" i="1"/>
  <c r="BZ26" i="1"/>
  <c r="BZ33" i="1"/>
  <c r="BZ23" i="1"/>
  <c r="BZ15" i="1"/>
  <c r="BZ24" i="1"/>
  <c r="BZ22" i="1"/>
  <c r="BZ35" i="1"/>
  <c r="BZ7" i="1"/>
  <c r="BZ6" i="1" l="1"/>
  <c r="BZ5" i="1" s="1"/>
  <c r="V23" i="18"/>
  <c r="V24" i="18"/>
  <c r="V22" i="18"/>
  <c r="V20" i="18"/>
  <c r="V21" i="18"/>
  <c r="V17" i="18"/>
  <c r="V14" i="18"/>
  <c r="V18" i="18"/>
  <c r="Q13" i="78" l="1"/>
  <c r="P13" i="78"/>
  <c r="O13" i="78"/>
  <c r="J16" i="18" l="1"/>
  <c r="K16" i="18"/>
  <c r="L16" i="18"/>
  <c r="M16" i="18"/>
  <c r="N16" i="18"/>
  <c r="O16" i="18"/>
  <c r="J9" i="18"/>
  <c r="M19" i="18"/>
  <c r="N15" i="18"/>
  <c r="J15" i="18"/>
  <c r="O13" i="18"/>
  <c r="K13" i="18"/>
  <c r="L12" i="18"/>
  <c r="M11" i="18"/>
  <c r="N10" i="18"/>
  <c r="J10" i="18"/>
  <c r="O9" i="18"/>
  <c r="K9" i="18"/>
  <c r="N13" i="18"/>
  <c r="O12" i="18"/>
  <c r="L11" i="18"/>
  <c r="M10" i="18"/>
  <c r="L19" i="18"/>
  <c r="M15" i="18"/>
  <c r="K12" i="18"/>
  <c r="N9" i="18"/>
  <c r="O19" i="18"/>
  <c r="K19" i="18"/>
  <c r="L15" i="18"/>
  <c r="M13" i="18"/>
  <c r="N12" i="18"/>
  <c r="J12" i="18"/>
  <c r="O11" i="18"/>
  <c r="K11" i="18"/>
  <c r="L10" i="18"/>
  <c r="M9" i="18"/>
  <c r="N19" i="18"/>
  <c r="M12" i="18"/>
  <c r="L9" i="18"/>
  <c r="L13" i="18"/>
  <c r="J19" i="18"/>
  <c r="O15" i="18"/>
  <c r="N11" i="18"/>
  <c r="K15" i="18"/>
  <c r="J11" i="18"/>
  <c r="O10" i="18"/>
  <c r="K10" i="18"/>
  <c r="O8" i="18" l="1"/>
  <c r="M8" i="18"/>
  <c r="N8" i="18"/>
  <c r="L8" i="18"/>
  <c r="L7" i="18" s="1"/>
  <c r="K8" i="18"/>
  <c r="K7" i="18" s="1"/>
  <c r="J8" i="18"/>
  <c r="J7" i="18" s="1"/>
  <c r="Q16" i="18"/>
  <c r="R16" i="18"/>
  <c r="S16" i="18"/>
  <c r="T16" i="18"/>
  <c r="U16" i="18"/>
  <c r="Q12" i="18"/>
  <c r="S10" i="18"/>
  <c r="U19" i="18"/>
  <c r="Q19" i="18"/>
  <c r="R15" i="18"/>
  <c r="S13" i="18"/>
  <c r="T12" i="18"/>
  <c r="U11" i="18"/>
  <c r="Q11" i="18"/>
  <c r="R10" i="18"/>
  <c r="S9" i="18"/>
  <c r="T19" i="18"/>
  <c r="Q15" i="18"/>
  <c r="R13" i="18"/>
  <c r="U10" i="18"/>
  <c r="U15" i="18"/>
  <c r="S12" i="18"/>
  <c r="T11" i="18"/>
  <c r="Q10" i="18"/>
  <c r="R9" i="18"/>
  <c r="S19" i="18"/>
  <c r="T15" i="18"/>
  <c r="U13" i="18"/>
  <c r="Q13" i="18"/>
  <c r="R12" i="18"/>
  <c r="S11" i="18"/>
  <c r="T10" i="18"/>
  <c r="U9" i="18"/>
  <c r="Q9" i="18"/>
  <c r="R19" i="18"/>
  <c r="S15" i="18"/>
  <c r="T13" i="18"/>
  <c r="U12" i="18"/>
  <c r="R11" i="18"/>
  <c r="T9" i="18"/>
  <c r="O7" i="18"/>
  <c r="N7" i="18"/>
  <c r="M7" i="18"/>
  <c r="U8" i="18" l="1"/>
  <c r="U7" i="18" s="1"/>
  <c r="T8" i="18"/>
  <c r="T7" i="18" s="1"/>
  <c r="S8" i="18"/>
  <c r="S7" i="18" s="1"/>
  <c r="R8" i="18"/>
  <c r="R7" i="18" s="1"/>
  <c r="Q8" i="18"/>
  <c r="Q7" i="18" s="1"/>
  <c r="J5" i="18"/>
  <c r="L5" i="18"/>
  <c r="O5" i="18"/>
  <c r="M5" i="18"/>
  <c r="N5" i="18"/>
  <c r="K5" i="18"/>
  <c r="R5" i="18" l="1"/>
  <c r="U5" i="18"/>
  <c r="T5" i="18"/>
  <c r="S5" i="18"/>
  <c r="O96" i="1" l="1"/>
  <c r="O123" i="1"/>
  <c r="O53" i="1"/>
  <c r="O132" i="1"/>
  <c r="O102" i="1"/>
  <c r="O109" i="1"/>
  <c r="O139" i="1"/>
  <c r="O33" i="1"/>
  <c r="O127" i="1"/>
  <c r="O61" i="1"/>
  <c r="O41" i="1"/>
  <c r="O91" i="1"/>
  <c r="O30" i="1"/>
  <c r="O23" i="1"/>
  <c r="O106" i="1"/>
  <c r="O142" i="1"/>
  <c r="O81" i="1"/>
  <c r="O105" i="1"/>
  <c r="O141" i="1"/>
  <c r="O27" i="1"/>
  <c r="O84" i="1"/>
  <c r="O10" i="1"/>
  <c r="O70" i="1"/>
  <c r="O129" i="1"/>
  <c r="O50" i="1"/>
  <c r="O116" i="1"/>
  <c r="O117" i="1"/>
  <c r="O15" i="1"/>
  <c r="O21" i="1"/>
  <c r="O138" i="1"/>
  <c r="O99" i="1"/>
  <c r="O79" i="1"/>
  <c r="O67" i="1"/>
  <c r="O134" i="1"/>
  <c r="O101" i="1"/>
  <c r="O103" i="1"/>
  <c r="O144" i="1"/>
  <c r="O78" i="1"/>
  <c r="O89" i="1"/>
  <c r="O150" i="1"/>
  <c r="O147" i="1"/>
  <c r="O145" i="1"/>
  <c r="O130" i="1"/>
  <c r="O128" i="1"/>
  <c r="O126" i="1"/>
  <c r="O125" i="1"/>
  <c r="O124" i="1"/>
  <c r="O122" i="1"/>
  <c r="O121" i="1"/>
  <c r="O120" i="1"/>
  <c r="O119" i="1"/>
  <c r="O118" i="1"/>
  <c r="O115" i="1"/>
  <c r="O114" i="1"/>
  <c r="O113" i="1"/>
  <c r="O92" i="1"/>
  <c r="O135" i="1"/>
  <c r="O149" i="1"/>
  <c r="O140" i="1"/>
  <c r="O74" i="1"/>
  <c r="O60" i="1"/>
  <c r="O133" i="1"/>
  <c r="O100" i="1"/>
  <c r="O85" i="1"/>
  <c r="O77" i="1"/>
  <c r="O62" i="1"/>
  <c r="O55" i="1"/>
  <c r="O51" i="1"/>
  <c r="O44" i="1"/>
  <c r="O32" i="1"/>
  <c r="O19" i="1"/>
  <c r="O131" i="1"/>
  <c r="O97" i="1"/>
  <c r="O111" i="1"/>
  <c r="O107" i="1"/>
  <c r="O98" i="1"/>
  <c r="O93" i="1"/>
  <c r="O112" i="1"/>
  <c r="O110" i="1"/>
  <c r="O146" i="1"/>
  <c r="O94" i="1"/>
  <c r="O90" i="1"/>
  <c r="O87" i="1"/>
  <c r="O148" i="1"/>
  <c r="O137" i="1"/>
  <c r="O143" i="1"/>
  <c r="O136" i="1"/>
  <c r="O82" i="1"/>
  <c r="O72" i="1"/>
  <c r="O57" i="1"/>
  <c r="O104" i="1"/>
  <c r="O95" i="1"/>
  <c r="O108" i="1"/>
  <c r="O68" i="1"/>
  <c r="O65" i="1"/>
  <c r="O71" i="1"/>
  <c r="O69" i="1"/>
  <c r="O66" i="1"/>
  <c r="O63" i="1"/>
  <c r="O59" i="1"/>
  <c r="O56" i="1"/>
  <c r="O54" i="1"/>
  <c r="O49" i="1"/>
  <c r="O29" i="1"/>
  <c r="O25" i="1"/>
  <c r="O14" i="1"/>
  <c r="O46" i="1"/>
  <c r="O76" i="1"/>
  <c r="O26" i="1"/>
  <c r="O80" i="1"/>
  <c r="O45" i="1"/>
  <c r="O24" i="1"/>
  <c r="O88" i="1"/>
  <c r="O75" i="1"/>
  <c r="O22" i="1"/>
  <c r="O86" i="1"/>
  <c r="O58" i="1"/>
  <c r="O35" i="1"/>
  <c r="O20" i="1"/>
  <c r="O11" i="1"/>
  <c r="O42" i="1"/>
  <c r="O18" i="1"/>
  <c r="O31" i="1"/>
  <c r="O16" i="1"/>
  <c r="O38" i="1"/>
  <c r="O34" i="1"/>
  <c r="O12" i="1"/>
  <c r="O9" i="1"/>
  <c r="O40" i="1"/>
  <c r="O64" i="1"/>
  <c r="O36" i="1"/>
  <c r="O13" i="1"/>
  <c r="O39" i="1"/>
  <c r="O83" i="1"/>
  <c r="O37" i="1"/>
  <c r="O17" i="1"/>
  <c r="O52" i="1"/>
  <c r="O43" i="1"/>
  <c r="O48" i="1"/>
  <c r="O73" i="1"/>
  <c r="O28" i="1"/>
  <c r="O47" i="1"/>
  <c r="V9" i="18" l="1"/>
  <c r="V16" i="18"/>
  <c r="V10" i="18"/>
  <c r="V13" i="18"/>
  <c r="V15" i="18"/>
  <c r="V12" i="18"/>
  <c r="V19" i="18"/>
  <c r="V11" i="18"/>
  <c r="P126" i="1"/>
  <c r="P100" i="1"/>
  <c r="P14" i="1"/>
  <c r="P136" i="1"/>
  <c r="P113" i="1"/>
  <c r="P147" i="1"/>
  <c r="P8" i="1"/>
  <c r="P123" i="1"/>
  <c r="P18" i="1"/>
  <c r="P73" i="1"/>
  <c r="P56" i="1"/>
  <c r="P118" i="1"/>
  <c r="P17" i="1"/>
  <c r="P44" i="1"/>
  <c r="P145" i="1"/>
  <c r="P142" i="1"/>
  <c r="P146" i="1"/>
  <c r="P140" i="1"/>
  <c r="P137" i="1"/>
  <c r="P134" i="1"/>
  <c r="P131" i="1"/>
  <c r="P112" i="1"/>
  <c r="P111" i="1"/>
  <c r="P110" i="1"/>
  <c r="P109" i="1"/>
  <c r="P108" i="1"/>
  <c r="P91" i="1"/>
  <c r="P144" i="1"/>
  <c r="P139" i="1"/>
  <c r="P117" i="1"/>
  <c r="P135" i="1"/>
  <c r="P128" i="1"/>
  <c r="P121" i="1"/>
  <c r="P92" i="1"/>
  <c r="P59" i="1"/>
  <c r="P94" i="1"/>
  <c r="P143" i="1"/>
  <c r="P101" i="1"/>
  <c r="P75" i="1"/>
  <c r="P60" i="1"/>
  <c r="P43" i="1"/>
  <c r="P31" i="1"/>
  <c r="P150" i="1"/>
  <c r="P133" i="1"/>
  <c r="P138" i="1"/>
  <c r="P125" i="1"/>
  <c r="P122" i="1"/>
  <c r="P119" i="1"/>
  <c r="P116" i="1"/>
  <c r="P149" i="1"/>
  <c r="P132" i="1"/>
  <c r="P104" i="1"/>
  <c r="P90" i="1"/>
  <c r="P148" i="1"/>
  <c r="P141" i="1"/>
  <c r="P95" i="1"/>
  <c r="P88" i="1"/>
  <c r="P106" i="1"/>
  <c r="P102" i="1"/>
  <c r="P129" i="1"/>
  <c r="P99" i="1"/>
  <c r="P124" i="1"/>
  <c r="P93" i="1"/>
  <c r="P103" i="1"/>
  <c r="P96" i="1"/>
  <c r="P127" i="1"/>
  <c r="P115" i="1"/>
  <c r="P114" i="1"/>
  <c r="P98" i="1"/>
  <c r="P83" i="1"/>
  <c r="P81" i="1"/>
  <c r="P76" i="1"/>
  <c r="P70" i="1"/>
  <c r="P64" i="1"/>
  <c r="P58" i="1"/>
  <c r="P55" i="1"/>
  <c r="P120" i="1"/>
  <c r="P107" i="1"/>
  <c r="P66" i="1"/>
  <c r="P63" i="1"/>
  <c r="P51" i="1"/>
  <c r="P46" i="1"/>
  <c r="P19" i="1"/>
  <c r="P130" i="1"/>
  <c r="P86" i="1"/>
  <c r="P74" i="1"/>
  <c r="P57" i="1"/>
  <c r="P40" i="1"/>
  <c r="P36" i="1"/>
  <c r="P32" i="1"/>
  <c r="P80" i="1"/>
  <c r="P78" i="1"/>
  <c r="P69" i="1"/>
  <c r="P89" i="1"/>
  <c r="P77" i="1"/>
  <c r="P54" i="1"/>
  <c r="P27" i="1"/>
  <c r="P26" i="1"/>
  <c r="P22" i="1"/>
  <c r="P48" i="1"/>
  <c r="P47" i="1"/>
  <c r="P45" i="1"/>
  <c r="P25" i="1"/>
  <c r="P24" i="1"/>
  <c r="P97" i="1"/>
  <c r="P65" i="1"/>
  <c r="P61" i="1"/>
  <c r="P53" i="1"/>
  <c r="P23" i="1"/>
  <c r="P72" i="1"/>
  <c r="P62" i="1"/>
  <c r="P16" i="1"/>
  <c r="P50" i="1"/>
  <c r="P34" i="1"/>
  <c r="P12" i="1"/>
  <c r="P52" i="1"/>
  <c r="P105" i="1"/>
  <c r="P41" i="1"/>
  <c r="P30" i="1"/>
  <c r="P15" i="1"/>
  <c r="P38" i="1"/>
  <c r="P29" i="1"/>
  <c r="P71" i="1"/>
  <c r="P21" i="1"/>
  <c r="P68" i="1"/>
  <c r="P49" i="1"/>
  <c r="P10" i="1"/>
  <c r="P85" i="1"/>
  <c r="P82" i="1"/>
  <c r="P39" i="1"/>
  <c r="P28" i="1"/>
  <c r="P20" i="1"/>
  <c r="P84" i="1"/>
  <c r="P67" i="1"/>
  <c r="P33" i="1"/>
  <c r="P37" i="1"/>
  <c r="P35" i="1"/>
  <c r="P79" i="1"/>
  <c r="P13" i="1"/>
  <c r="P11" i="1"/>
  <c r="P87" i="1"/>
  <c r="P9" i="1"/>
  <c r="P42" i="1"/>
  <c r="V8" i="18" l="1"/>
  <c r="V7" i="18" s="1"/>
  <c r="H9" i="18" l="1"/>
  <c r="V5" i="18"/>
  <c r="E16" i="18"/>
  <c r="H16" i="18"/>
  <c r="G8" i="18" l="1"/>
  <c r="H8" i="18" l="1"/>
  <c r="E10" i="18"/>
  <c r="E11" i="18"/>
  <c r="E12" i="18"/>
  <c r="H12" i="18"/>
  <c r="G7" i="18"/>
  <c r="H11" i="18"/>
  <c r="H10" i="18"/>
  <c r="E13" i="18"/>
  <c r="H13" i="18"/>
  <c r="E19" i="18"/>
  <c r="H19" i="18"/>
  <c r="E15" i="18"/>
  <c r="H15" i="18"/>
  <c r="E8" i="18" l="1"/>
  <c r="C28" i="83"/>
  <c r="C31" i="83" s="1"/>
  <c r="D7" i="18"/>
  <c r="D31" i="83" l="1"/>
  <c r="E31" i="83" s="1"/>
  <c r="C32" i="83"/>
  <c r="E7" i="18"/>
  <c r="F7" i="18"/>
  <c r="B28" i="83" s="1"/>
  <c r="H7" i="18" l="1"/>
  <c r="D28" i="83"/>
  <c r="E28" i="8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SJSAAVED</author>
  </authors>
  <commentList>
    <comment ref="D27" authorId="0" shapeId="0" xr:uid="{D153AA63-9DE7-4CC5-BC11-5C67586F9125}">
      <text>
        <r>
          <rPr>
            <b/>
            <sz val="9"/>
            <color indexed="81"/>
            <rFont val="Tahoma"/>
            <family val="2"/>
          </rPr>
          <t>SJSAAVED:</t>
        </r>
        <r>
          <rPr>
            <sz val="9"/>
            <color indexed="81"/>
            <rFont val="Tahoma"/>
            <family val="2"/>
          </rPr>
          <t xml:space="preserve">
Se deben actualizar todas las semanas los avances.
Desviación:
Desv&gt; -3%: verde
-6%&lt;Desv&lt;-3%: amarillo
Desv&lt;-6%: rojo</t>
        </r>
      </text>
    </comment>
    <comment ref="E30" authorId="0" shapeId="0" xr:uid="{DE69AF05-C198-4357-9B44-D9855E5803F4}">
      <text>
        <r>
          <rPr>
            <b/>
            <sz val="9"/>
            <color indexed="81"/>
            <rFont val="Tahoma"/>
            <family val="2"/>
          </rPr>
          <t>SJSAAVED:</t>
        </r>
        <r>
          <rPr>
            <sz val="9"/>
            <color indexed="81"/>
            <rFont val="Tahoma"/>
            <family val="2"/>
          </rPr>
          <t xml:space="preserve">
Las HH se deben actualizar todas las semanas según informes semanales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<sst xmlns="http://schemas.openxmlformats.org/spreadsheetml/2006/main" count="2573" uniqueCount="730">
  <si>
    <t>CON-012 - ARLNG MONITORING AND MEASUREMENT</t>
  </si>
  <si>
    <t xml:space="preserve">PROJECT: </t>
  </si>
  <si>
    <t xml:space="preserve">COMPANY: </t>
  </si>
  <si>
    <t>BASE</t>
  </si>
  <si>
    <t>REAL/</t>
  </si>
  <si>
    <t xml:space="preserve">CONTRACT START: </t>
  </si>
  <si>
    <t>LINE</t>
  </si>
  <si>
    <t>TREND</t>
  </si>
  <si>
    <t xml:space="preserve">CUTOFF DATE: </t>
  </si>
  <si>
    <t>SPECIALTY</t>
  </si>
  <si>
    <t>PACKAGE Weightage</t>
  </si>
  <si>
    <t>Weightage</t>
  </si>
  <si>
    <t>PREVIOUS AC. PROGRESS *</t>
  </si>
  <si>
    <t>MONTH PROGRESS</t>
  </si>
  <si>
    <t xml:space="preserve">ACTUAL AC. PROGRESS  </t>
  </si>
  <si>
    <t xml:space="preserve">EXPECTED PROGESS </t>
  </si>
  <si>
    <t>DETOUR</t>
  </si>
  <si>
    <t>CONSOLIDATED ENGINEERING</t>
  </si>
  <si>
    <t>On Shore Facilities</t>
  </si>
  <si>
    <t>General Project Management</t>
  </si>
  <si>
    <t>Process</t>
  </si>
  <si>
    <t>Civil and Structure</t>
  </si>
  <si>
    <t>Mechanical</t>
  </si>
  <si>
    <t>Electrical</t>
  </si>
  <si>
    <t>Marine</t>
  </si>
  <si>
    <t>I&amp;C</t>
  </si>
  <si>
    <t>Materials</t>
  </si>
  <si>
    <t>HSE</t>
  </si>
  <si>
    <t>Construction</t>
  </si>
  <si>
    <t>Telecommunication</t>
  </si>
  <si>
    <t>Piping</t>
  </si>
  <si>
    <t>Special Studies</t>
  </si>
  <si>
    <t>Marine channel modifications</t>
  </si>
  <si>
    <t>* Previous advance accumulated to the cut-off date:</t>
  </si>
  <si>
    <t>PROGRESS MEASUREMENT CRITERIA ACCORDING TO THE EMISSION</t>
  </si>
  <si>
    <t>QUALIFIABLE DOCUMENTS</t>
  </si>
  <si>
    <t>% PROGRESS</t>
  </si>
  <si>
    <t>ISSUED REV. A</t>
  </si>
  <si>
    <t>APPROVED LETTER</t>
  </si>
  <si>
    <t>ISSUED REV. 0</t>
  </si>
  <si>
    <t>APPROVED NUMBER</t>
  </si>
  <si>
    <t>INFORMATIVE DOCUMENTS</t>
  </si>
  <si>
    <t>CONTRACTOR SIGNATURE</t>
  </si>
  <si>
    <t>YPF SIGNATURE</t>
  </si>
  <si>
    <t xml:space="preserve">AWARD: </t>
  </si>
  <si>
    <t>ISSUED Rev A</t>
  </si>
  <si>
    <t>ISSUED Rev 0</t>
  </si>
  <si>
    <t>APR Number</t>
  </si>
  <si>
    <t>ArLNG</t>
  </si>
  <si>
    <t>C</t>
  </si>
  <si>
    <t>CURRENT STATUS OF THE DOCUMENT</t>
  </si>
  <si>
    <t xml:space="preserve">         PROGRESS</t>
  </si>
  <si>
    <t>INFORMATIVE:</t>
  </si>
  <si>
    <t>-</t>
  </si>
  <si>
    <t>Trend</t>
  </si>
  <si>
    <t>PROJECT</t>
  </si>
  <si>
    <t>I</t>
  </si>
  <si>
    <t>QUALIFIABLE:</t>
  </si>
  <si>
    <t>CV1</t>
  </si>
  <si>
    <t>CV2</t>
  </si>
  <si>
    <t>CV3</t>
  </si>
  <si>
    <t>CV4</t>
  </si>
  <si>
    <t>CV5</t>
  </si>
  <si>
    <t>Main Code (YPF)</t>
  </si>
  <si>
    <t>Description</t>
  </si>
  <si>
    <t>SPECIALTY-PACKAGE</t>
  </si>
  <si>
    <t>Classification</t>
  </si>
  <si>
    <t>MH</t>
  </si>
  <si>
    <t>Actual Rev.</t>
  </si>
  <si>
    <t>Actual state</t>
  </si>
  <si>
    <t>PROGRESS BL</t>
  </si>
  <si>
    <t xml:space="preserve">Real PROGRESS </t>
  </si>
  <si>
    <t>EM Rev. A
(Base line)</t>
  </si>
  <si>
    <t>EM Rev. A
(Real/Trend)</t>
  </si>
  <si>
    <t>APPROVED LETTER
(Base line)</t>
  </si>
  <si>
    <t>APPROVED LETTER
(Real/Trend)</t>
  </si>
  <si>
    <t>EM Rev. 0
(Base line)</t>
  </si>
  <si>
    <t>EM Rev. 0
(Real/Trend)</t>
  </si>
  <si>
    <t>APR Number
(Base line)</t>
  </si>
  <si>
    <t>APR Number
(Real/Trend)</t>
  </si>
  <si>
    <t>X</t>
  </si>
  <si>
    <t>O</t>
  </si>
  <si>
    <t>Z</t>
  </si>
  <si>
    <t>Proyecto:</t>
  </si>
  <si>
    <t>Codigo:</t>
  </si>
  <si>
    <t>Contratista:</t>
  </si>
  <si>
    <t>Emisión de Documentos</t>
  </si>
  <si>
    <t>YD-3GyE06.15-01-GE-PR-LP-0004</t>
  </si>
  <si>
    <t>YD-3GyE06.15-01-GE-PR-PI-0011</t>
  </si>
  <si>
    <t>YD-3GyE06.15-01-GE-PR-MD-0022</t>
  </si>
  <si>
    <t>YD-3GyE06.15-01-GE-PR-MD-0027</t>
  </si>
  <si>
    <t>YD-3GyE06.15-01-GE-PR-MD-0031</t>
  </si>
  <si>
    <t>YD-3GyE06.15-01-GE-PR-MD-0034</t>
  </si>
  <si>
    <t>YD-3GyE06.15-01-GE-CI-PL-0039</t>
  </si>
  <si>
    <t>YD-3GyE06.15-01-GE-CI-PL-0040</t>
  </si>
  <si>
    <t>YD-3GyE06.15-01-GE-CI-PL-0041</t>
  </si>
  <si>
    <t>YD-3GyE06.15-01-GE-CI-PL-0042</t>
  </si>
  <si>
    <t>YD-3GyE06.15-01-GE-CI-MC-0060</t>
  </si>
  <si>
    <t>YD-3GyE06.15-01-GE-CI-DH-0065</t>
  </si>
  <si>
    <t>YD-3GyE06.15-01-GE-CI-PL-0099</t>
  </si>
  <si>
    <t>YD-3GyE06.15-01-GE-CI-DH-0101</t>
  </si>
  <si>
    <t>YD-3GyE06.15-01-GE-CI-MC-0114</t>
  </si>
  <si>
    <t>YD-3GyE06.15-01-GE-CI-PL-0130</t>
  </si>
  <si>
    <t>YD-3GyE06.15-01-GE-CI-DH-0132</t>
  </si>
  <si>
    <t>YD-3GyE06.15-01-GE-CI-PL-0142</t>
  </si>
  <si>
    <t>YD-3GyE06.15-01-GE-CI-DH-0144</t>
  </si>
  <si>
    <t>YD-3GyE06.15-01-GE-CI-MC-0153</t>
  </si>
  <si>
    <t>YD-3GyE06.15-01-GE-CI-PL-0154</t>
  </si>
  <si>
    <t>YD-3GyE06.15-01-GE-CI-DH-0156</t>
  </si>
  <si>
    <t>YD-3GyE06.15-01-GE-CI-PL-0214</t>
  </si>
  <si>
    <t>YD-3GyE06.15-01-GE-CI-PL-0215</t>
  </si>
  <si>
    <t>YD-3GyE06.15-01-GE-EQ-PL-0005</t>
  </si>
  <si>
    <t>YD-3GyE06.15-01-GE-EQ-HD-0025</t>
  </si>
  <si>
    <t>YD-3GyE06.15-01-GE-EQ-PL-0026</t>
  </si>
  <si>
    <t>YD-3GyE06.15-01-GE-EM-HD-0019</t>
  </si>
  <si>
    <t>YD-3GyE06.15-01-GE-EM-RI-0020</t>
  </si>
  <si>
    <t>YD-3GyE06.15-01-GE-EM-HD-0021</t>
  </si>
  <si>
    <t>YD-3GyE06.15-01-GE-EM-HD-0034</t>
  </si>
  <si>
    <t>YD-3GyE06.15-01-GE-EQ-HD-0041</t>
  </si>
  <si>
    <t>YD-3GyE06.15-01-GE-EQ-PL-0042</t>
  </si>
  <si>
    <t>YD-3GyE06.15-01-GE-EM-LM-0078</t>
  </si>
  <si>
    <t>YD-3GyE06.16-01-GE-EM-MD-0080</t>
  </si>
  <si>
    <t>YD-3GyE06.16-01-GE-EM-HD-0082</t>
  </si>
  <si>
    <t>YD-3GyE06.15-01-GE-EM-HD-0085</t>
  </si>
  <si>
    <t>YD-3GyE06.16-01-GE-EM-HD-0086</t>
  </si>
  <si>
    <t>YD-3GyE06.15-01-GE-EL-DU-0006</t>
  </si>
  <si>
    <t>YD-3GyE06.15-01-GE-EL-MC-0009</t>
  </si>
  <si>
    <t>YD-3GyE06.15-01-GE-EL-MC-0010</t>
  </si>
  <si>
    <t>YD-3GyE06.15-01-GE-EL-DU-0018</t>
  </si>
  <si>
    <t>YD-3GyE06.15-01-GE-EL-ET-0019</t>
  </si>
  <si>
    <t>YD-3GyE06.15-01-GE-EL-ET-0026</t>
  </si>
  <si>
    <t>YD-3GyE06.15-01-GE-EL-MC-0029</t>
  </si>
  <si>
    <t>YD-3GyE06.15-01-GE-EL-MC-0033</t>
  </si>
  <si>
    <t>YD-3GyE06.15-01-GE-EL-PL-0035</t>
  </si>
  <si>
    <t>YD-3GyE06.15-01-GE-EL-PL-0037</t>
  </si>
  <si>
    <t>YD-3GyE06.15-01-GE-EL-PL-0041</t>
  </si>
  <si>
    <t>YD-3GyE06.15-01-GE-EL-PL-0042</t>
  </si>
  <si>
    <t>YD-3GyE06.15-01-GE-EL-DC-0043</t>
  </si>
  <si>
    <t>YD-3GyE06.15-01-GE-EL-LM-0055</t>
  </si>
  <si>
    <t>YD-3GyE06.15-01-GE-EL-PL-0104</t>
  </si>
  <si>
    <t>YD-3GyE06.15-01-GE-EL-PL-0105</t>
  </si>
  <si>
    <t>YD-3GyE06.15-01-GE-EL-PL-0107</t>
  </si>
  <si>
    <t>YD-3GyE06.15-01-GE-EL-PL-0111</t>
  </si>
  <si>
    <t>YD-3GyE06.15-01-GE-EL-PL-0112</t>
  </si>
  <si>
    <t>YD-3GyE06.15-01-GE-EL-MC-0115</t>
  </si>
  <si>
    <t>YD-3GyE06.15-01-GE-EL-ET-0121</t>
  </si>
  <si>
    <t>YD-3GyE06.15-01-GE-EL-ET-0124</t>
  </si>
  <si>
    <t>YD-3GyE06.15-01-GE-EL-PL-0140</t>
  </si>
  <si>
    <t>YD-3GyE06.15-01-GE-IN-HD-0006</t>
  </si>
  <si>
    <t>YD-3GyE06.15-01-GE-IN-HD-0007</t>
  </si>
  <si>
    <t>YD-3GyE06.15-01-GE-IN-HD-0008</t>
  </si>
  <si>
    <t>YD-3GyE06.15-01-GE-IN-HD-0009</t>
  </si>
  <si>
    <t>YD-3GyE06.15-01-GE-IN-HD-0010</t>
  </si>
  <si>
    <t>YD-3GyE06.15-01-GE-IN-HD-0011</t>
  </si>
  <si>
    <t>YD-3GyE06.15-01-GE-IN-HD-0013</t>
  </si>
  <si>
    <t>YD-3GyE06.15-01-GE-IN-HD-0014</t>
  </si>
  <si>
    <t>YD-3GyE06.15-01-GE-IN-HD-0015</t>
  </si>
  <si>
    <t>YD-3GyE06.15-01-GE-IN-HD-0016</t>
  </si>
  <si>
    <t>YD-3GyE06.15-01-GE-IN-HD-0040</t>
  </si>
  <si>
    <t>YD-3GyE06.15-01-GE-PI-MD-0004</t>
  </si>
  <si>
    <t>YD-3GyE06.15-01-GE-PI-PL-0005</t>
  </si>
  <si>
    <t>YD-3GyE06.15-01-GE-PI-PL-0014</t>
  </si>
  <si>
    <r>
      <t>YD-3GyE06.15-01-GE-PI-</t>
    </r>
    <r>
      <rPr>
        <sz val="9"/>
        <color rgb="FFFF0000"/>
        <rFont val="Calibri"/>
        <family val="2"/>
        <scheme val="minor"/>
      </rPr>
      <t>PL</t>
    </r>
    <r>
      <rPr>
        <sz val="9"/>
        <rFont val="Calibri"/>
        <family val="2"/>
        <scheme val="minor"/>
      </rPr>
      <t>-0018</t>
    </r>
  </si>
  <si>
    <t>YD-3GyE06.15-01-GE-PI-IS-0018</t>
  </si>
  <si>
    <r>
      <t>YD-3GyE06.15-01-GE-PI-</t>
    </r>
    <r>
      <rPr>
        <sz val="9"/>
        <color rgb="FFFF0000"/>
        <rFont val="Calibri"/>
        <family val="2"/>
        <scheme val="minor"/>
      </rPr>
      <t>PL</t>
    </r>
    <r>
      <rPr>
        <sz val="9"/>
        <rFont val="Calibri"/>
        <family val="2"/>
        <scheme val="minor"/>
      </rPr>
      <t>-0019</t>
    </r>
  </si>
  <si>
    <t>YD-3GyE06.15-01-GE-PI-RI-0019</t>
  </si>
  <si>
    <t>Light FEED Master Deliverables List (MDL)</t>
  </si>
  <si>
    <t>Light FEED PEP</t>
  </si>
  <si>
    <t>Light FEED HSSE Management Plan</t>
  </si>
  <si>
    <t>Light FEED Quality Management Plan</t>
  </si>
  <si>
    <t>Light FEED Detail Schedule</t>
  </si>
  <si>
    <t>Light FEED Close-out Report</t>
  </si>
  <si>
    <t>EPC Progressive Lump Sum Technical and Commercial Offer with a binding price with a maximum deviation</t>
  </si>
  <si>
    <t>EPC Scope of Works</t>
  </si>
  <si>
    <t>PEP EPC Phase</t>
  </si>
  <si>
    <t>Procurement Plan for EPC phase</t>
  </si>
  <si>
    <t>EPC Detail Schedule</t>
  </si>
  <si>
    <t>EPC Basis of Design</t>
  </si>
  <si>
    <t>Environmental Data Book</t>
  </si>
  <si>
    <t>LIGHT FEED Basis of Design for all disciplines</t>
  </si>
  <si>
    <t>Hydraulic Calculation Report (pressure profile definition, Compressor Stations number and location definition)</t>
  </si>
  <si>
    <t>Process Flow Diagrams and H&amp;MB (Compresor Station)</t>
  </si>
  <si>
    <t>Process Flow Diagrams and H&amp;MB (Central Hub)</t>
  </si>
  <si>
    <t>Utilities Flow Diagrams (Compressor Station)</t>
  </si>
  <si>
    <t>Utilities Flow Diagrams (Central Hub)</t>
  </si>
  <si>
    <t>Piping &amp; Instrument Diagrams (Compressor Station)</t>
  </si>
  <si>
    <t>Piping &amp; Instrument Diagrams (Central Hub)</t>
  </si>
  <si>
    <t>Piping &amp; Instrument Diagrams (BVS, Scraper trap)</t>
  </si>
  <si>
    <t>Process Equipment Summary (Compressor Station)</t>
  </si>
  <si>
    <t>Process Equipment Summary (Central Hub)</t>
  </si>
  <si>
    <t>Datasheet for GAS SRUBBERS (Compressor Station)</t>
  </si>
  <si>
    <t>Datasheet for AIRCOOLERS (Compressor Station)</t>
  </si>
  <si>
    <t>Datasheet for STOREGE TANKS (Central Hub)</t>
  </si>
  <si>
    <t>Datasheet for TURBOCOMPRESSORS (Compressor Station)</t>
  </si>
  <si>
    <t>Process Equipment Calculation Note (Compressor Station)</t>
  </si>
  <si>
    <t>Process Equipment Calculation Note (Central Hub)</t>
  </si>
  <si>
    <t>Pressure relieving system calculation report (Compressor Station)</t>
  </si>
  <si>
    <t>Pressure relieving system calculation report (Central Hub)</t>
  </si>
  <si>
    <t>Operation and Control Philosophy (Compressor Station)</t>
  </si>
  <si>
    <t>Operation and Control Philosophy (Central Hub)</t>
  </si>
  <si>
    <t>Hazardous area classification layout (Compressor Station)</t>
  </si>
  <si>
    <t>Hazardous area classification layout (Central Hub)</t>
  </si>
  <si>
    <t>Hazardous area classification layout (BVS, scraper trap)</t>
  </si>
  <si>
    <t>Firefighting Layout - network and equipment (Compressor Station)</t>
  </si>
  <si>
    <t>Firefighting Layout - network and equipment (Central Hub)</t>
  </si>
  <si>
    <t>HAZID</t>
  </si>
  <si>
    <t>EAC + ACR</t>
  </si>
  <si>
    <t>Overall Plot Plan (Compressor Stations)</t>
  </si>
  <si>
    <t>Overall Plot Plan (Central Hub)</t>
  </si>
  <si>
    <t>Overall Plot Plan (BVS, scraper traps)</t>
  </si>
  <si>
    <t>Material selection philosophy</t>
  </si>
  <si>
    <t>Summary of the pipe classes of the project.</t>
  </si>
  <si>
    <t>Simplified Data Sheet for Manual Valves</t>
  </si>
  <si>
    <t>Buildings - Summary List (Compressor Station)</t>
  </si>
  <si>
    <t>Buildings - Summary List (Central Hub)</t>
  </si>
  <si>
    <t>Buildings - General Layout -preliminary footprint and orientation (Compressor Station)</t>
  </si>
  <si>
    <t>Buildings - General Layout -preliminary footprint and orientation (Central Hub)</t>
  </si>
  <si>
    <t>Buildings - Architectural typical drawings (Compressor Station)</t>
  </si>
  <si>
    <t>Buildings - Architectural typical drawings (Central Hub)</t>
  </si>
  <si>
    <t>Steel Structures - Preliminary sizing (Compressor Station)</t>
  </si>
  <si>
    <t>Steel Structures - Preliminary sizing (Central Hub)</t>
  </si>
  <si>
    <t>Foundations - Preliminary sizing (Compressor Station)</t>
  </si>
  <si>
    <t>Foundations - Preliminary sizing (Central Hub)</t>
  </si>
  <si>
    <t>Foundations - Preliminary General Layout (Compressor Station)</t>
  </si>
  <si>
    <t>Foundations - Preliminary General Layout (Central Hub)</t>
  </si>
  <si>
    <t>Electrical studies (power source and availability)</t>
  </si>
  <si>
    <t>Electrical load list and load balance (Compressor Station)</t>
  </si>
  <si>
    <t>Electrical load list and load balance (Central Hub)</t>
  </si>
  <si>
    <t>Electrical load list and load balance (BVS, scraper trap)</t>
  </si>
  <si>
    <t>Single-line diagrams (Compresso Station)</t>
  </si>
  <si>
    <t>Single-line diagrams (Cental Hub)</t>
  </si>
  <si>
    <t>Single-line diagrams (BVS, scraper trap)</t>
  </si>
  <si>
    <t>Control system architecture, safety, F&amp;G and other systems (Overall)</t>
  </si>
  <si>
    <t>Control system architecture, safety, F&amp;G and other systems (Compressor Station)</t>
  </si>
  <si>
    <t>Control system architecture, safety, F&amp;G and other systems (Central Hub)</t>
  </si>
  <si>
    <t>Technical Specification of Integrated Control and Safety System (ICSS) Design (Including DCS, SIS and FGS)</t>
  </si>
  <si>
    <t>Technical Specification of Custody Metering</t>
  </si>
  <si>
    <t>Specification for pipeline valves</t>
  </si>
  <si>
    <t>Constructability &amp; Logistics Preliminary Study</t>
  </si>
  <si>
    <t>EPC execution strategy (nbr. of spreads, main equipment)</t>
  </si>
  <si>
    <t>Strategy for hydraulic test, dimensional control and drying</t>
  </si>
  <si>
    <t>Overall Pipeline schematic diagram</t>
  </si>
  <si>
    <t>Design Criteria for pipelines</t>
  </si>
  <si>
    <t>Pipeline Cathodic Protection Basis of Design</t>
  </si>
  <si>
    <t>Pipeline pre-Commissioning and Commissioning Philosophy</t>
  </si>
  <si>
    <t>Geotechnical Investigation - Scope of Work for LIGHT FEED soil investigation analysis</t>
  </si>
  <si>
    <t>Geotechnical Investigation - Data interpretation Report (desktop study)</t>
  </si>
  <si>
    <t>Topographic Survey - Scope of Work and Technical Requirements for LIGHT FEED</t>
  </si>
  <si>
    <t>Pipelines Thickness Calculation and Selection Report</t>
  </si>
  <si>
    <t>Overall Pipelines Route Plan</t>
  </si>
  <si>
    <t>Access roads and circulation plan (based on .kmz)</t>
  </si>
  <si>
    <t>Earthworks - Preliminary Soil Movement Plan</t>
  </si>
  <si>
    <t>Special Crossings Design report</t>
  </si>
  <si>
    <t>Gas Pipeline - Limay River Crossing Detail</t>
  </si>
  <si>
    <t>Gas Pipeline - State Road 22 and Channel Crossing Detail</t>
  </si>
  <si>
    <t>C3+ &amp; C2 Pipelines - Nequen River Crossing Detail</t>
  </si>
  <si>
    <t>Pipeline Crossings List</t>
  </si>
  <si>
    <t>Material Take Off Pipeline</t>
  </si>
  <si>
    <t>Line Pipe Technical Specification</t>
  </si>
  <si>
    <t>Specification for hot induction bends</t>
  </si>
  <si>
    <t>Specification for Pipeline Monolothic Isolation Joint</t>
  </si>
  <si>
    <t>Specification for Scraper Trap</t>
  </si>
  <si>
    <t>Specification for Pipeline Flanges &amp; Fittings (Barred TEEs)</t>
  </si>
  <si>
    <t>Line Pipe External Coating Technical Specification</t>
  </si>
  <si>
    <t>Pipeline Field Joint Coating Specification</t>
  </si>
  <si>
    <t>Typical Pipeline RoW Cross Sections</t>
  </si>
  <si>
    <t>Typical Pipeline Trench Drawing</t>
  </si>
  <si>
    <t>Typical Watercourse Crossing</t>
  </si>
  <si>
    <t>Typical Channel Crossing</t>
  </si>
  <si>
    <t>Typical Railway Crossing</t>
  </si>
  <si>
    <t>Typical State and Provincial Roads Crossing</t>
  </si>
  <si>
    <t>Typical Unpaved Road Crossing</t>
  </si>
  <si>
    <t>Typical Buried Pipe and Cable Crossing</t>
  </si>
  <si>
    <t>Typical O/h Power Line Crossing</t>
  </si>
  <si>
    <t>Alignment Sheet - Gas Pipeline to Sierra Grande PK 00 TO PK 09</t>
  </si>
  <si>
    <t>Alignment Sheet - Gas Pipeline to Sierra Grande PK 09 TO PK 19</t>
  </si>
  <si>
    <t>Alignment Sheet - Gas Pipeline to Sierra Grande PK 19 TO PK 29</t>
  </si>
  <si>
    <t>Alignment Sheet - Gas Pipeline to Sierra Grande PK 29 TO PK 39</t>
  </si>
  <si>
    <t>Alignment Sheet - Gas Pipeline to Sierra Grande PK 39 TO PK 49</t>
  </si>
  <si>
    <t>Alignment Sheet - Gas Pipeline to Sierra Grande PK 49 TO PK 59</t>
  </si>
  <si>
    <t>Alignment Sheet - Gas Pipeline to Sierra Grande PK 59 TO PK 69</t>
  </si>
  <si>
    <t>Alignment Sheet - Gas Pipeline to Sierra Grande PK 69 TO PK 79</t>
  </si>
  <si>
    <t>Alignment Sheet - Gas Pipeline to Sierra Grande PK 79 TO PK 89</t>
  </si>
  <si>
    <t>Alignment Sheet - Gas Pipeline to Sierra Grande PK 89 TO PK 99</t>
  </si>
  <si>
    <t>Alignment Sheet - Gas Pipeline to Sierra Grande PK 99 TO PK 109</t>
  </si>
  <si>
    <t>Alignment Sheet - Gas Pipeline to Sierra Grande PK 109 TO PK 119</t>
  </si>
  <si>
    <t>Alignment Sheet - Gas Pipeline to Sierra Grande PK 119 TO PK 129</t>
  </si>
  <si>
    <t>Alignment Sheet - Gas Pipeline to Sierra Grande PK 129 TO PK 139</t>
  </si>
  <si>
    <t>Alignment Sheet - Gas Pipeline to Sierra Grande PK 139 TO PK 149</t>
  </si>
  <si>
    <t>Alignment Sheet - Gas Pipeline to Sierra Grande PK 149 TO PK 159</t>
  </si>
  <si>
    <t>Alignment Sheet - Gas Pipeline to Sierra Grande PK 159 TO PK 169</t>
  </si>
  <si>
    <t>Alignment Sheet - Gas Pipeline to Sierra Grande PK 169 TO PK 179</t>
  </si>
  <si>
    <t>Alignment Sheet - Gas Pipeline to Sierra Grande PK 179 TO PK 189</t>
  </si>
  <si>
    <t>Alignment Sheet - Gas Pipeline to Sierra Grande PK 189 TO PK 199</t>
  </si>
  <si>
    <t>Alignment Sheet - Gas Pipeline to Sierra Grande PK 199 TO PK 209</t>
  </si>
  <si>
    <t>Alignment Sheet - Gas Pipeline to Sierra Grande PK 209 TO PK 219</t>
  </si>
  <si>
    <t>Alignment Sheet - Gas Pipeline to Sierra Grande PK 219 TO PK 229</t>
  </si>
  <si>
    <t>Alignment Sheet - Gas Pipeline to Sierra Grande PK 229 TO PK 239</t>
  </si>
  <si>
    <t>Alignment Sheet - Gas Pipeline to Sierra Grande PK 239 TO PK 249</t>
  </si>
  <si>
    <t>Alignment Sheet - Gas Pipeline to Sierra Grande PK 249 TO PK 259</t>
  </si>
  <si>
    <t>Alignment Sheet - Gas Pipeline to Sierra Grande PK 259 TO PK 269</t>
  </si>
  <si>
    <t>Alignment Sheet - Gas Pipeline to Sierra Grande PK 269 TO PK 279</t>
  </si>
  <si>
    <t>Alignment Sheet - Gas Pipeline to Sierra Grande PK 279 TO PK 289</t>
  </si>
  <si>
    <t>Alignment Sheet - Gas Pipeline to Sierra Grande PK 289 TO PK 299</t>
  </si>
  <si>
    <t>Alignment Sheet - Gas Pipeline to Sierra Grande PK 299 TO PK 309</t>
  </si>
  <si>
    <t>Alignment Sheet - Gas Pipeline to Sierra Grande PK 309 TO PK 319</t>
  </si>
  <si>
    <t>Alignment Sheet - Gas Pipeline to Sierra Grande PK 319 TO PK 329</t>
  </si>
  <si>
    <t>Alignment Sheet - Gas Pipeline to Sierra Grande PK 329 TO PK 339</t>
  </si>
  <si>
    <t>Alignment Sheet - Gas Pipeline to Sierra Grande PK 339 TO PK 349</t>
  </si>
  <si>
    <t>Alignment Sheet - Gas Pipeline to Sierra Grande PK 349 TO PK 359</t>
  </si>
  <si>
    <t>Alignment Sheet - Gas Pipeline to Sierra Grande PK 359 TO PK 369</t>
  </si>
  <si>
    <t>Alignment Sheet - Gas Pipeline to Sierra Grande PK 369 TO PK 379</t>
  </si>
  <si>
    <t>Alignment Sheet - Gas Pipeline to Sierra Grande PK 379 TO PK 389</t>
  </si>
  <si>
    <t>Alignment Sheet - Gas Pipeline to Sierra Grande PK 389 TO PK 399</t>
  </si>
  <si>
    <t>Alignment Sheet - Gas Pipeline to Sierra Grande PK 399 TO PK 409</t>
  </si>
  <si>
    <t>Alignment Sheet - Gas Pipeline to Sierra Grande PK 409 TO PK 419</t>
  </si>
  <si>
    <t>Alignment Sheet - Gas Pipeline to Sierra Grande PK 419 TO PK 429</t>
  </si>
  <si>
    <t>Alignment Sheet - Gas Pipeline to Sierra Grande PK 429 TO PK 439</t>
  </si>
  <si>
    <t>Alignment Sheet - Gas Pipeline to Sierra Grande PK 439 TO PK 449</t>
  </si>
  <si>
    <t>Alignment Sheet - Gas Pipeline to Sierra Grande PK 449 TO PK 459</t>
  </si>
  <si>
    <t>Alignment Sheet - Gas Pipeline to Sierra Grande PK 459 TO PK 469</t>
  </si>
  <si>
    <t>Alignment Sheet - Gas Pipeline to Sierra Grande PK 469 TO PK 479</t>
  </si>
  <si>
    <t>Alignment Sheet - Gas Pipeline to Sierra Grande PK 479 TO PK 489</t>
  </si>
  <si>
    <t>Alignment Sheet - Gas Pipeline to Sierra Grande PK 489 TO PK 499</t>
  </si>
  <si>
    <t>Alignment Sheet - Gas Pipeline to Sierra Grande PK 499 TO PK 509</t>
  </si>
  <si>
    <t>Alignment Sheet - Gas Pipeline to Sierra Grande PK 509 TO PK 519</t>
  </si>
  <si>
    <t>Alignment Sheet - Condensate Pipeline to Cental Hub PK 00 TO PK 10</t>
  </si>
  <si>
    <t>Alignment Sheet - Condensate Pipeline to Cental Hub PK 10 TO PK 20</t>
  </si>
  <si>
    <t>Alignment Sheet - Condensate Pipeline to Cental Hub PK 20 TO PK 30</t>
  </si>
  <si>
    <t>Alignment Sheet - Condensate Pipeline to Cental Hub PK 30 TO PK 40</t>
  </si>
  <si>
    <t>Alignment Sheet - Condensate Pipeline to Cental Hub PK 40 TO PK 45</t>
  </si>
  <si>
    <t>Alignment Sheet - Condensate Pipeline to CABO VMOS PK 00 TO PK 10</t>
  </si>
  <si>
    <t>Alignment Sheet - Condensate Pipeline to CABO VMOS PK 10 TO PK 20</t>
  </si>
  <si>
    <t>Alignment Sheet - Condensate Pipeline to CABO VMOS PK 20 TO PK 30</t>
  </si>
  <si>
    <t>Alignment Sheet - Condensate Pipeline to CABO VMOS PK 30 TO PK 40</t>
  </si>
  <si>
    <t>Alignment Sheet - Condensate Pipeline to CABO VMOS PK 40 TO PK 50</t>
  </si>
  <si>
    <t>Alignment Sheet - Condensate Pipeline to CABO VMOS PK 50 TO PK 60</t>
  </si>
  <si>
    <t>Alignment Sheet - Condensate Pipeline to CABO VMOS PK 60 TO PK 70</t>
  </si>
  <si>
    <t>Alignment Sheet - Condensate Pipeline to CABO VMOS PK 70 TO PK 80</t>
  </si>
  <si>
    <t>Alignment Sheet - Condensate Pipeline to CABO VMOS PK 80 TO PK 90</t>
  </si>
  <si>
    <t>Alignment Sheet - Condensate Pipeline to CABO VMOS PK 90 TO PK 100</t>
  </si>
  <si>
    <t>Alignment Sheet - Condensate Pipeline to CABO VMOS PK 100 TO PK 110</t>
  </si>
  <si>
    <t>Alignment Sheet - Condensate Pipeline to CABO VMOS PK 110 TO PK 120</t>
  </si>
  <si>
    <t>Alignment Sheet - Condensate Pipeline to CABO VMOS PK 120 TO PK 130</t>
  </si>
  <si>
    <t>Alignment Sheet - Condensate Pipeline to CABO VMOS PK 130 TO PK 140</t>
  </si>
  <si>
    <t>Alignment Sheet - Condensate Pipeline to CABO VMOS PK 140 TO PK 150</t>
  </si>
  <si>
    <t>Alignment Sheet - Condensate Pipeline to CABO VMOS PK 150 TO PK 160</t>
  </si>
  <si>
    <t>Alignment Sheet - Condensate Pipeline to CABO VMOS PK 160 TO PK 170</t>
  </si>
  <si>
    <t>Alignment Sheet - Condensate Pipeline to CABO VMOS PK 170 TO PK 180</t>
  </si>
  <si>
    <t>Alignment Sheet - Condensate Pipeline to CABO VMOS PK 180 TO PK 190</t>
  </si>
  <si>
    <t>Alignment Sheet - Condensate Pipeline to CABO VMOS PK 190 TO PK 200</t>
  </si>
  <si>
    <t>Alignment Sheet - Condensate Pipeline to CABO VMOS PK 200 TO PK 203</t>
  </si>
  <si>
    <t>Alignment Sheet - C2 Pipeline to La Calera PK 30 TO PK 40</t>
  </si>
  <si>
    <t>Argentina LNG Ligth FEED</t>
  </si>
  <si>
    <t xml:space="preserve"> Bonatti - PUMPCO</t>
  </si>
  <si>
    <t>COMPANY</t>
  </si>
  <si>
    <t>Área</t>
  </si>
  <si>
    <t>Plan</t>
  </si>
  <si>
    <t>Forecast</t>
  </si>
  <si>
    <t>Ingeniería</t>
  </si>
  <si>
    <t>ARLNG-019-FEL2-PBO-0000-PMG-LST-0001</t>
  </si>
  <si>
    <t>ARLNG-019-FEL2-PBO-0000-PMG-PLN-0001</t>
  </si>
  <si>
    <t>ARLNG-019-FEL2-PBO-0000-HSE-LYT-0001</t>
  </si>
  <si>
    <t>ARLNG-019-FEL2-PBO-0000-QAC-PLN-0001</t>
  </si>
  <si>
    <t>ARLNG-019-FEL2-PBO-0000-PLG-SCH-0002</t>
  </si>
  <si>
    <t>ARLNG-019-FEL2-PBO-0000-PMG-RPT-0001</t>
  </si>
  <si>
    <t>ARLNG-019-FEL2-PBO-0000-PLG-CBE-0001</t>
  </si>
  <si>
    <t>ARLNG-019-FEL2-PBO-0000-PMG-SOW-0001</t>
  </si>
  <si>
    <t>ARLNG-019-FEL2-PBO-0000-PMG-PLN-0002</t>
  </si>
  <si>
    <t>ARLNG-019-FEL2-PBO-0000-PRO-PLN-0001</t>
  </si>
  <si>
    <t>ARLNG-019-FEL2-PBO-0000-PLG-SCH-0001</t>
  </si>
  <si>
    <t>ARLNG-019-FEL2-PBO-0000-PRO-DES-0001</t>
  </si>
  <si>
    <t>ARLNG-019-FEL2-PBO-0000-HSE-RPT-0001</t>
  </si>
  <si>
    <t>ARLNG-019-FEL2-PBO-0000-PRO-DES-0002</t>
  </si>
  <si>
    <t>ARLNG-019-FEL2-PBO-0000-PRO-RPT-0001</t>
  </si>
  <si>
    <t>ARLNG-019-FEL2-PBO-0000-PRO-PFD-0002</t>
  </si>
  <si>
    <t>ARLNG-019-FEL2-PBO-0000-PRO-PFD-0001</t>
  </si>
  <si>
    <t>ARLNG-019-FEL2-PBO-0000-PRO-UFD-0002</t>
  </si>
  <si>
    <t>ARLNG-019-FEL2-PBO-0000-PRO-UFD-0001</t>
  </si>
  <si>
    <t>ARLNG-019-FEL2-PBO-0000-PRO-PID-0003</t>
  </si>
  <si>
    <t>ARLNG-019-FEL2-PBO-0000-PRO-PID-0002</t>
  </si>
  <si>
    <t>ARLNG-019-FEL2-PBO-0000-PRO-PID-0001</t>
  </si>
  <si>
    <t>ARLNG-019-FEL2-PBO-0000-PRO-RPT-0005</t>
  </si>
  <si>
    <t>ARLNG-019-FEL2-PBO-0000-PRO-RPT-0004</t>
  </si>
  <si>
    <t>Buoyancy Calculation Report</t>
  </si>
  <si>
    <t>Alignment Sheet - C3+ Pipeline to La Calera PK 00 TO PK 10</t>
  </si>
  <si>
    <t>Alignment Sheet - C3+ Pipeline to La Calera PK 10 TO PK 20</t>
  </si>
  <si>
    <t>Alignment Sheet - C3+ Pipeline to La Calera PK 20 TO PK 30</t>
  </si>
  <si>
    <t>Alignment Sheet - C3+ Pipeline to La Calera PK 30 TO PK 40</t>
  </si>
  <si>
    <t>Alignment Sheet - C3+ Pipeline to La Calera PK 40 TO PK 44</t>
  </si>
  <si>
    <t>Alignment Sheet - C2 Pipeline to La Calera PK 00 TO PK 10</t>
  </si>
  <si>
    <t>Alignment Sheet - C2 Pipeline to La Calera PK 10 TO PK 20</t>
  </si>
  <si>
    <t>Alignment Sheet - C2 Pipeline to La Calera PK 20 TO PK 30</t>
  </si>
  <si>
    <t>Alignment Sheet - C2 Pipeline to La Calera PK 40 TO PK 50</t>
  </si>
  <si>
    <t>Alignment Sheet - C2 Pipeline to La Tratayen PK 50 TO PK 60</t>
  </si>
  <si>
    <t>Alignment Sheet - C2 Pipeline to La Tratayen PK 60 TO PK 70</t>
  </si>
  <si>
    <t>Alignment Sheet - C2 Pipeline to La Tratayen PK 70 TO PK 80</t>
  </si>
  <si>
    <t>Alignment Sheet - C2 Pipeline to La Tratayen PK 80 TO PK 90</t>
  </si>
  <si>
    <t>Alignment Sheet - C2 Pipeline to La Tratayen PK 90 TO PK 100</t>
  </si>
  <si>
    <t>Alignment Sheet - C2 Pipeline to La Tratayen PK 100 TO PK 110</t>
  </si>
  <si>
    <t>Alignment Sheet - C2 Pipeline to La Tratayen PK 110 TO PK 120</t>
  </si>
  <si>
    <t>Alignment Sheet - C2 Pipeline to La Tratayen PK 120 TO PK 130</t>
  </si>
  <si>
    <t>Alignment Sheet - C2 Pipeline to La Tratayen PK 130 TO PK 140</t>
  </si>
  <si>
    <t>Alignment Sheet - C2 Pipeline to La Tratayen PK 140 TO PK 150</t>
  </si>
  <si>
    <t>ARLNG-019-FEL2-PBO-0000-PRO-TDS-0002</t>
  </si>
  <si>
    <t>ARLNG-019-FEL2-PBO-0000-PRO-TDS-0001</t>
  </si>
  <si>
    <t>ARLNG-019-FEL2-PBO-0000-PRO-TDS-0003</t>
  </si>
  <si>
    <t>ARLNG-019-FEL2-PBO-0000-PRO-TDS-0004</t>
  </si>
  <si>
    <t>ARLNG-019-FEL2-PBO-0000-PRO-CAL-0002</t>
  </si>
  <si>
    <t>ARLNG-019-FEL2-PBO-0000-PRO-CAL-0001</t>
  </si>
  <si>
    <t>ARLNG-019-FEL2-PBO-0000-PRO-RPT-0003</t>
  </si>
  <si>
    <t>ARLNG-019-FEL2-PBO-0000-PRO-RPT-0002</t>
  </si>
  <si>
    <t>ARLNG-019-FEL2-PBO-0000-PRO-STR-0002</t>
  </si>
  <si>
    <t>ARLNG-019-FEL2-PBO-0000-PRO-STR-0001</t>
  </si>
  <si>
    <t>ARLNG-019-FEL2-PBO-0000-PSM-LYT-0005</t>
  </si>
  <si>
    <t>ARLNG-019-FEL2-PBO-0000-PSM-LYT-0004</t>
  </si>
  <si>
    <t>ARLNG-019-FEL2-PBO-0000-PSM-LYT-0003</t>
  </si>
  <si>
    <t>ARLNG-019-FEL2-PBO-0000-PSM-LYT-0002</t>
  </si>
  <si>
    <t>ARLNG-019-FEL2-PBO-0000-PSM-LYT-0001</t>
  </si>
  <si>
    <t>ARLNG-019-FEL2-PBO-0000-PSM-HAZ-0001</t>
  </si>
  <si>
    <t>ARLNG-019-FEL2-PBO-0000-PSM-RPT-0001</t>
  </si>
  <si>
    <t>ARLNG-019-FEL2-PBO-0000-PIP-LYT-0003</t>
  </si>
  <si>
    <t>ARLNG-019-FEL2-PBO-0000-PIP-LYT-0002</t>
  </si>
  <si>
    <t>ARLNG-019-FEL2-PBO-0000-PIP-LYT-0001</t>
  </si>
  <si>
    <t>ARLNG-019-FEL2-PBO-0000-PLF-STR-0001</t>
  </si>
  <si>
    <t>ARLNG-019-FEL2-PBO-0000-PIP-RPT-0001</t>
  </si>
  <si>
    <t>ARLNG-019-FEL2-PBO-0000-PIP-TDS-0001</t>
  </si>
  <si>
    <t>ARLNG-019-FEL2-PBO-0000-ARC-LST-0002</t>
  </si>
  <si>
    <t>ARLNG-019-FEL2-PBO-0000-ARC-LST-0001</t>
  </si>
  <si>
    <t>ARLNG-019-FEL2-PBO-0000-ARC-LYT-0002</t>
  </si>
  <si>
    <t>ARLNG-019-FEL2-PBO-0000-ARC-LYT-0001</t>
  </si>
  <si>
    <t>ARLNG-019-FEL2-PBO-0000-ARC-DWG-0002</t>
  </si>
  <si>
    <t>ARLNG-019-FEL2-PBO-0000-ARC-DWG-0001</t>
  </si>
  <si>
    <t>ARLNG-019-FEL2-PBO-0000-STC-CAL-0002</t>
  </si>
  <si>
    <t>ARLNG-019-FEL2-PBO-0000-STC-CAL-0001</t>
  </si>
  <si>
    <t>ARLNG-019-FEL2-PBO-0000-CVS-CAL-0002</t>
  </si>
  <si>
    <t>ARLNG-019-FEL2-PBO-0000-CVS-CAL-0001</t>
  </si>
  <si>
    <t>ARLNG-019-FEL2-PBO-0000-CVS-LYT-0002</t>
  </si>
  <si>
    <t>ARLNG-019-FEL2-PBO-0000-CVS-LYT-0001</t>
  </si>
  <si>
    <t>ARLNG-019-FEL2-PBO-0000-ELE-RPT-0001</t>
  </si>
  <si>
    <t>ARLNG-019-FEL2-PBO-0000-ELE-LST-0003</t>
  </si>
  <si>
    <t>ARLNG-019-FEL2-PBO-0000-ELE-LST-0002</t>
  </si>
  <si>
    <t>ARLNG-019-FEL2-PBO-0000-ELE-LST-0001</t>
  </si>
  <si>
    <t>ARLNG-019-FEL2-PBO-0000-ELE-SLD-0003</t>
  </si>
  <si>
    <t>ARLNG-019-FEL2-PBO-0000-ELE-SLD-0002</t>
  </si>
  <si>
    <t>ARLNG-019-FEL2-PBO-0000-ELE-SLD-0001</t>
  </si>
  <si>
    <t>ARLNG-019-FEL2-PBO-0000-INS-DWG-0003</t>
  </si>
  <si>
    <t>ARLNG-019-FEL2-PBO-0000-INS-DWG-0002</t>
  </si>
  <si>
    <t>ARLNG-019-FEL2-PBO-0000-INS-DWG-0001</t>
  </si>
  <si>
    <t>ARLNG-019-FEL2-PBO-0000-INS-SPC-0002</t>
  </si>
  <si>
    <t>ARLNG-019-FEL2-PBO-0000-INS-SPC-0001</t>
  </si>
  <si>
    <t>ARLNG-019-FEL2-PBO-0000-PLF-SPC-0007</t>
  </si>
  <si>
    <t>ARLNG-019-FEL2-PBO-0000-CON-RPT-0001</t>
  </si>
  <si>
    <t>ARLNG-019-FEL2-PBO-0000-CON-STR-0001</t>
  </si>
  <si>
    <t>ARLNG-019-FEL2-PBO-0000-CON-STR-0002</t>
  </si>
  <si>
    <t>ARLNG-019-FEL2-PBO-0000-PLF-DGM-0001</t>
  </si>
  <si>
    <t>ARLNG-019-FEL2-PBO-0000-PLF-DES-0001</t>
  </si>
  <si>
    <t>ARLNG-019-FEL2-PBO-0000-PLF-DES-0002</t>
  </si>
  <si>
    <t>ARLNG-019-FEL2-PBO-0000-CMM-STR-0001</t>
  </si>
  <si>
    <t>ARLNG-019-FEL2-PBO-0000-CVS-RPT-0002</t>
  </si>
  <si>
    <t>ARLNG-019-FEL2-PBO-0000-CVS-RPT-0001</t>
  </si>
  <si>
    <t>ARLNG-019-FEL2-PBO-0000-CVS-RPT-0003</t>
  </si>
  <si>
    <t>ARLNG-019-FEL2-PBO-0000-PLF-RPT-0003</t>
  </si>
  <si>
    <t>ARLNG-019-FEL2-PBO-0000-PLF-RPT-0001</t>
  </si>
  <si>
    <t>ARLNG-019-FEL2-PBO-0000-PLF-PLN-0001</t>
  </si>
  <si>
    <t>ARLNG-019-FEL2-PBO-0000-CVS-DWG-0001</t>
  </si>
  <si>
    <t>ARLNG-019-FEL2-PBO-0000-CVS-PLN-0001</t>
  </si>
  <si>
    <t>ARLNG-019-FEL2-PBO-0000-PLF-RPT-0002</t>
  </si>
  <si>
    <t>ARLNG-019-FEL2-PBO-0000-PLF-CRS-0002</t>
  </si>
  <si>
    <t>ARLNG-019-FEL2-PBO-0000-PLF-CRS-0003</t>
  </si>
  <si>
    <t>ARLNG-019-FEL2-PBO-0000-PLF-CRS-0001</t>
  </si>
  <si>
    <t>ARLNG-019-FEL2-PBO-0000-PLF-LST-0001</t>
  </si>
  <si>
    <t>ARLNG-019-FEL2-PBO-0000-PLF-MTO-0001</t>
  </si>
  <si>
    <t>ARLNG-019-FEL2-PBO-0000-PLF-SPC-0002</t>
  </si>
  <si>
    <t>ARLNG-019-FEL2-PBO-0000-PLF-SPC-0004</t>
  </si>
  <si>
    <t>ARLNG-019-FEL2-PBO-0000-PLF-SPC-0006</t>
  </si>
  <si>
    <t>ARLNG-019-FEL2-PBO-0000-STA-SPC-0001</t>
  </si>
  <si>
    <t>ARLNG-019-FEL2-PBO-0000-PLF-SPC-0005</t>
  </si>
  <si>
    <t>ARLNG-019-FEL2-PBO-0000-PLF-SPC-0001</t>
  </si>
  <si>
    <t>ARLNG-019-FEL2-PBO-0000-PLF-SPC-0003</t>
  </si>
  <si>
    <t>ARLNG-019-FEL2-PBO-0000-PLF-CRS-0007</t>
  </si>
  <si>
    <t>ARLNG-019-FEL2-PBO-0000-PLF-DWG-0009</t>
  </si>
  <si>
    <t>ARLNG-019-FEL2-PBO-0000-PLF-CRS-0011</t>
  </si>
  <si>
    <t>ARLNG-019-FEL2-PBO-0000-PLF-CRS-0005</t>
  </si>
  <si>
    <t>ARLNG-019-FEL2-PBO-0000-PLF-CRS-0008</t>
  </si>
  <si>
    <t>ARLNG-019-FEL2-PBO-0000-PLF-CRS-0009</t>
  </si>
  <si>
    <t>ARLNG-019-FEL2-PBO-0000-PLF-CRS-0010</t>
  </si>
  <si>
    <t>ARLNG-019-FEL2-PBO-0000-PLF-CRS-0004</t>
  </si>
  <si>
    <t>ARLNG-019-FEL2-PBO-0000-PLF-CRS-0006</t>
  </si>
  <si>
    <t>ARLNG-019-FEL2-PBO-0000-PLF-DWG-0001</t>
  </si>
  <si>
    <t>ARLNG-019-FEL2-PBO-0000-PLF-DWG-0002</t>
  </si>
  <si>
    <t>ARLNG-019-FEL2-PBO-0000-PLF-DWG-0003</t>
  </si>
  <si>
    <t>ARLNG-019-FEL2-PBO-0000-PLF-DWG-0004</t>
  </si>
  <si>
    <t>ARLNG-019-FEL2-PBO-0000-PLF-DWG-0005</t>
  </si>
  <si>
    <t>ARLNG-019-FEL2-PBO-0000-PLF-DWG-0006</t>
  </si>
  <si>
    <t>ARLNG-019-FEL2-PBO-0000-PLF-DWG-0007</t>
  </si>
  <si>
    <t>ARLNG-019-FEL2-PBO-0000-PLF-DWG-0008</t>
  </si>
  <si>
    <t>ARLNG-019-FEL2-PBO-0000-PLF-DWG-0010</t>
  </si>
  <si>
    <t>ARLNG-019-FEL2-PBO-0000-PLF-DWG-0011</t>
  </si>
  <si>
    <t>ARLNG-019-FEL2-PBO-0000-PLF-DWG-0012</t>
  </si>
  <si>
    <t>ARLNG-019-FEL2-PBO-0000-PLF-DWG-0013</t>
  </si>
  <si>
    <t>ARLNG-019-FEL2-PBO-0000-PLF-DWG-0014</t>
  </si>
  <si>
    <t>ARLNG-019-FEL2-PBO-0000-PLF-DWG-0015</t>
  </si>
  <si>
    <t>ARLNG-019-FEL2-PBO-0000-PLF-DWG-0016</t>
  </si>
  <si>
    <t>ARLNG-019-FEL2-PBO-0000-PLF-DWG-0017</t>
  </si>
  <si>
    <t>ARLNG-019-FEL2-PBO-0000-PLF-DWG-0018</t>
  </si>
  <si>
    <t>ARLNG-019-FEL2-PBO-0000-PLF-DWG-0019</t>
  </si>
  <si>
    <t>ARLNG-019-FEL2-PBO-0000-PLF-DWG-0020</t>
  </si>
  <si>
    <t>ARLNG-019-FEL2-PBO-0000-PLF-DWG-0021</t>
  </si>
  <si>
    <t>ARLNG-019-FEL2-PBO-0000-PLF-DWG-0022</t>
  </si>
  <si>
    <t>ARLNG-019-FEL2-PBO-0000-PLF-DWG-0023</t>
  </si>
  <si>
    <t>ARLNG-019-FEL2-PBO-0000-PLF-DWG-0024</t>
  </si>
  <si>
    <t>ARLNG-019-FEL2-PBO-0000-PLF-DWG-0025</t>
  </si>
  <si>
    <t>ARLNG-019-FEL2-PBO-0000-PLF-DWG-0026</t>
  </si>
  <si>
    <t>ARLNG-019-FEL2-PBO-0000-PLF-DWG-0027</t>
  </si>
  <si>
    <t>ARLNG-019-FEL2-PBO-0000-PLF-DWG-0028</t>
  </si>
  <si>
    <t>ARLNG-019-FEL2-PBO-0000-PLF-DWG-0029</t>
  </si>
  <si>
    <t>ARLNG-019-FEL2-PBO-0000-PLF-DWG-0030</t>
  </si>
  <si>
    <t>ARLNG-019-FEL2-PBO-0000-PLF-DWG-0031</t>
  </si>
  <si>
    <t>ARLNG-019-FEL2-PBO-0000-PLF-DWG-0032</t>
  </si>
  <si>
    <t>ARLNG-019-FEL2-PBO-0000-PLF-DWG-0033</t>
  </si>
  <si>
    <t>ARLNG-019-FEL2-PBO-0000-PLF-DWG-0034</t>
  </si>
  <si>
    <t>ARLNG-019-FEL2-PBO-0000-PLF-DWG-0035</t>
  </si>
  <si>
    <t>ARLNG-019-FEL2-PBO-0000-PLF-DWG-0036</t>
  </si>
  <si>
    <t>ARLNG-019-FEL2-PBO-0000-PLF-DWG-0037</t>
  </si>
  <si>
    <t>ARLNG-019-FEL2-PBO-0000-PLF-DWG-0038</t>
  </si>
  <si>
    <t>ARLNG-019-FEL2-PBO-0000-PLF-DWG-0039</t>
  </si>
  <si>
    <t>ARLNG-019-FEL2-PBO-0000-PLF-DWG-0040</t>
  </si>
  <si>
    <t>ARLNG-019-FEL2-PBO-0000-PLF-DWG-0041</t>
  </si>
  <si>
    <t>ARLNG-019-FEL2-PBO-0000-PLF-DWG-0042</t>
  </si>
  <si>
    <t>ARLNG-019-FEL2-PBO-0000-PLF-DWG-0043</t>
  </si>
  <si>
    <t>ARLNG-019-FEL2-PBO-0000-PLF-DWG-0044</t>
  </si>
  <si>
    <t>ARLNG-019-FEL2-PBO-0000-PLF-DWG-0045</t>
  </si>
  <si>
    <t>ARLNG-019-FEL2-PBO-0000-PLF-DWG-0046</t>
  </si>
  <si>
    <t>ARLNG-019-FEL2-PBO-0000-PLF-DWG-0047</t>
  </si>
  <si>
    <t>ARLNG-019-FEL2-PBO-0000-PLF-DWG-0048</t>
  </si>
  <si>
    <t>ARLNG-019-FEL2-PBO-0000-PLF-DWG-0049</t>
  </si>
  <si>
    <t>ARLNG-019-FEL2-PBO-0000-PLF-DWG-0050</t>
  </si>
  <si>
    <t>ARLNG-019-FEL2-PBO-0000-PLF-DWG-0051</t>
  </si>
  <si>
    <t>ARLNG-019-FEL2-PBO-0000-PLF-DWG-0052</t>
  </si>
  <si>
    <t>ARLNG-019-FEL2-PBO-0000-PLF-DWG-0053</t>
  </si>
  <si>
    <t>ARLNG-019-FEL2-PBO-0000-PLF-DWG-0054</t>
  </si>
  <si>
    <t>ARLNG-019-FEL2-PBO-0000-PLF-DWG-0055</t>
  </si>
  <si>
    <t>ARLNG-019-FEL2-PBO-0000-PLF-DWG-0056</t>
  </si>
  <si>
    <t>ARLNG-019-FEL2-PBO-0000-PLF-DWG-0057</t>
  </si>
  <si>
    <t>ARLNG-019-FEL2-PBO-0000-PLF-DWG-0058</t>
  </si>
  <si>
    <t>ARLNG-019-FEL2-PBO-0000-PLF-DWG-0059</t>
  </si>
  <si>
    <t>ARLNG-019-FEL2-PBO-0000-PLF-DWG-0060</t>
  </si>
  <si>
    <t>ARLNG-019-FEL2-PBO-0000-PLF-DWG-0061</t>
  </si>
  <si>
    <t>ARLNG-019-FEL2-PBO-0000-PLF-DWG-0062</t>
  </si>
  <si>
    <t>ARLNG-019-FEL2-PBO-0000-PLF-DWG-0063</t>
  </si>
  <si>
    <t>ARLNG-019-FEL2-PBO-0000-PLF-DWG-0064</t>
  </si>
  <si>
    <t>ARLNG-019-FEL2-PBO-0000-PLF-DWG-0065</t>
  </si>
  <si>
    <t>ARLNG-019-FEL2-PBO-0000-PLF-DWG-0066</t>
  </si>
  <si>
    <t>ARLNG-019-FEL2-PBO-0000-PLF-DWG-0067</t>
  </si>
  <si>
    <t>ARLNG-019-FEL2-PBO-0000-PLF-DWG-0068</t>
  </si>
  <si>
    <t>ARLNG-019-FEL2-PBO-0000-PLF-DWG-0069</t>
  </si>
  <si>
    <t>ARLNG-019-FEL2-PBO-0000-PLF-DWG-0070</t>
  </si>
  <si>
    <t>ARLNG-019-FEL2-PBO-0000-PLF-DWG-0071</t>
  </si>
  <si>
    <t>ARLNG-019-FEL2-PBO-0000-PLF-DWG-0072</t>
  </si>
  <si>
    <t>ARLNG-019-FEL2-PBO-0000-PLF-DWG-0073</t>
  </si>
  <si>
    <t>ARLNG-019-FEL2-PBO-0000-PLF-DWG-0074</t>
  </si>
  <si>
    <t>ARLNG-019-FEL2-PBO-0000-PLF-DWG-0075</t>
  </si>
  <si>
    <t>ARLNG-019-FEL2-PBO-0000-PLF-DWG-0076</t>
  </si>
  <si>
    <t>ARLNG-019-FEL2-PBO-0000-PLF-DWG-0077</t>
  </si>
  <si>
    <t>ARLNG-019-FEL2-PBO-0000-PLF-DWG-0078</t>
  </si>
  <si>
    <t>ARLNG-019-FEL2-PBO-0000-PLF-DWG-0079</t>
  </si>
  <si>
    <t>ARLNG-019-FEL2-PBO-0000-PLF-DWG-0080</t>
  </si>
  <si>
    <t>ARLNG-019-FEL2-PBO-0000-PLF-DWG-0081</t>
  </si>
  <si>
    <t>ARLNG-019-FEL2-PBO-0000-PLF-DWG-0082</t>
  </si>
  <si>
    <t>ARLNG-019-FEL2-PBO-0000-PLF-DWG-0083</t>
  </si>
  <si>
    <t>ARLNG-019-FEL2-PBO-0000-PLF-DWG-0084</t>
  </si>
  <si>
    <t>ARLNG-019-FEL2-PBO-0000-PLF-DWG-0085</t>
  </si>
  <si>
    <t>ARLNG-019-FEL2-PBO-0000-PLF-DWG-0086</t>
  </si>
  <si>
    <t>ARLNG-019-FEL2-PBO-0000-PLF-DWG-0087</t>
  </si>
  <si>
    <t>ARLNG-019-FEL2-PBO-0000-PLF-DWG-0088</t>
  </si>
  <si>
    <t>ARLNG-019-FEL2-PBO-0000-PLF-DWG-0089</t>
  </si>
  <si>
    <t>ARLNG-019-FEL2-PBO-0000-PLF-DWG-0090</t>
  </si>
  <si>
    <t>ARLNG-019-FEL2-PBO-0000-PLF-DWG-0091</t>
  </si>
  <si>
    <t>ARLNG-019-FEL2-PBO-0000-PLF-DWG-0092</t>
  </si>
  <si>
    <t>ARLNG-019-FEL2-PBO-0000-PLF-DWG-0093</t>
  </si>
  <si>
    <t>ARLNG-019-FEL2-PBO-0000-PLF-DWG-0094</t>
  </si>
  <si>
    <t>ARLNG-019-FEL2-PBO-0000-PLF-DWG-0095</t>
  </si>
  <si>
    <t>ARLNG-019-FEL2-PBO-0000-PLF-DWG-0096</t>
  </si>
  <si>
    <t>ARLNG-019-FEL2-PBO-0000-PLF-DWG-0097</t>
  </si>
  <si>
    <t>ARLNG-019-FEL2-PBO-0000-PLF-DWG-0098</t>
  </si>
  <si>
    <t>ARLNG-019-FEL2-PBO-0000-PLF-DWG-0099</t>
  </si>
  <si>
    <t>ARLNG-019-FEL2-PBO-0000-PLF-DWG-0100</t>
  </si>
  <si>
    <t>Alertas y Oportunidades</t>
  </si>
  <si>
    <t xml:space="preserve">% Av. Real </t>
  </si>
  <si>
    <t xml:space="preserve">% Av. Prog. </t>
  </si>
  <si>
    <t>M</t>
  </si>
  <si>
    <t xml:space="preserve">HH Proyecto </t>
  </si>
  <si>
    <t xml:space="preserve">Ganadas </t>
  </si>
  <si>
    <t>Planificadas</t>
  </si>
  <si>
    <t>SPI</t>
  </si>
  <si>
    <t xml:space="preserve">Semanal </t>
  </si>
  <si>
    <t xml:space="preserve">Acumulado </t>
  </si>
  <si>
    <t>Argentina LNG ligth FEED</t>
  </si>
  <si>
    <t>Weekly Project Report</t>
  </si>
  <si>
    <t>Weekly Project Management Overview</t>
  </si>
  <si>
    <t>Alerts</t>
  </si>
  <si>
    <t>Impact</t>
  </si>
  <si>
    <t>Action Plan</t>
  </si>
  <si>
    <t>Responsible</t>
  </si>
  <si>
    <t>Comments</t>
  </si>
  <si>
    <t>Reason for Deviation</t>
  </si>
  <si>
    <t>Bonatti Pumpco</t>
  </si>
  <si>
    <t>IVL-73</t>
  </si>
  <si>
    <t>Quality Assurance &amp; Control</t>
  </si>
  <si>
    <t>Project Planning</t>
  </si>
  <si>
    <t>Process Safety Management</t>
  </si>
  <si>
    <t>Pipelines and Flow lines</t>
  </si>
  <si>
    <t>Architectural</t>
  </si>
  <si>
    <t>Structural</t>
  </si>
  <si>
    <t>Commissioning</t>
  </si>
  <si>
    <t>Planning Indicators</t>
  </si>
  <si>
    <t xml:space="preserve">                                                                                   Project “S” Curve</t>
  </si>
  <si>
    <t>Engineering Progress Summary</t>
  </si>
  <si>
    <t>Document Issuance Status</t>
  </si>
  <si>
    <t>Report Date</t>
  </si>
  <si>
    <t>Issue in Words</t>
  </si>
  <si>
    <t>Issue in Number</t>
  </si>
  <si>
    <t>Letter</t>
  </si>
  <si>
    <t>Number</t>
  </si>
  <si>
    <t>Original Total</t>
  </si>
  <si>
    <t>Cancelled</t>
  </si>
  <si>
    <t>New to the Base</t>
  </si>
  <si>
    <t>Current Total</t>
  </si>
  <si>
    <t>Planned</t>
  </si>
  <si>
    <t>Total Issued</t>
  </si>
  <si>
    <t>Issued as Planned</t>
  </si>
  <si>
    <t>Issued Ahead of Schedule</t>
  </si>
  <si>
    <t>Issued Delayed</t>
  </si>
  <si>
    <t>% Issuance</t>
  </si>
  <si>
    <t>% Schedule Compliance</t>
  </si>
  <si>
    <t>A1980</t>
  </si>
  <si>
    <t>A1990</t>
  </si>
  <si>
    <t>A2000</t>
  </si>
  <si>
    <t>A2010</t>
  </si>
  <si>
    <t>A2020</t>
  </si>
  <si>
    <t>A2030</t>
  </si>
  <si>
    <t>A2050</t>
  </si>
  <si>
    <t>A1010</t>
  </si>
  <si>
    <t>A1020</t>
  </si>
  <si>
    <t>A1030</t>
  </si>
  <si>
    <t>A1040</t>
  </si>
  <si>
    <t>A1100</t>
  </si>
  <si>
    <t>A1070</t>
  </si>
  <si>
    <t>A1110</t>
  </si>
  <si>
    <t>A1120</t>
  </si>
  <si>
    <t>A1130</t>
  </si>
  <si>
    <t>A1170</t>
  </si>
  <si>
    <t>A1190</t>
  </si>
  <si>
    <t>A1210</t>
  </si>
  <si>
    <t>A1220</t>
  </si>
  <si>
    <t>A1230</t>
  </si>
  <si>
    <t>A1240</t>
  </si>
  <si>
    <t>A1250</t>
  </si>
  <si>
    <t>A1260</t>
  </si>
  <si>
    <t>A1320</t>
  </si>
  <si>
    <t>A1330</t>
  </si>
  <si>
    <t>A1340</t>
  </si>
  <si>
    <t>A1350</t>
  </si>
  <si>
    <t>A1360</t>
  </si>
  <si>
    <t>A1370</t>
  </si>
  <si>
    <t>A1410</t>
  </si>
  <si>
    <t>A1420</t>
  </si>
  <si>
    <t>A1430</t>
  </si>
  <si>
    <t>A1510</t>
  </si>
  <si>
    <t>A1520</t>
  </si>
  <si>
    <t>A1540</t>
  </si>
  <si>
    <t>A1940</t>
  </si>
  <si>
    <t>A1630</t>
  </si>
  <si>
    <t>A1640</t>
  </si>
  <si>
    <t>A1650</t>
  </si>
  <si>
    <t>A1930</t>
  </si>
  <si>
    <t>A1800</t>
  </si>
  <si>
    <t>A1830</t>
  </si>
  <si>
    <t>A1840</t>
  </si>
  <si>
    <t>A1660</t>
  </si>
  <si>
    <t>A1670</t>
  </si>
  <si>
    <t>A1810</t>
  </si>
  <si>
    <t>A1850</t>
  </si>
  <si>
    <t>A1860</t>
  </si>
  <si>
    <t>A1920</t>
  </si>
  <si>
    <t>A1820</t>
  </si>
  <si>
    <t>A1870</t>
  </si>
  <si>
    <t>A1690</t>
  </si>
  <si>
    <t>A1710</t>
  </si>
  <si>
    <t>A1770</t>
  </si>
  <si>
    <t>A1750</t>
  </si>
  <si>
    <t>A1730</t>
  </si>
  <si>
    <t>A1790</t>
  </si>
  <si>
    <t>A1680</t>
  </si>
  <si>
    <t>A1880</t>
  </si>
  <si>
    <t>A1890</t>
  </si>
  <si>
    <t>A1910</t>
  </si>
  <si>
    <t>A1900</t>
  </si>
  <si>
    <t>ACT ID</t>
  </si>
  <si>
    <t xml:space="preserve">NO </t>
  </si>
  <si>
    <t>Cintia Bini</t>
  </si>
  <si>
    <t>Bonatti</t>
  </si>
  <si>
    <t xml:space="preserve">Rev </t>
  </si>
  <si>
    <t>Code</t>
  </si>
  <si>
    <t xml:space="preserve">IT0061-000-ZE-00001 </t>
  </si>
  <si>
    <t xml:space="preserve">ARLNG-019-FEL2-PBO-0000-PMG-LST-0001 </t>
  </si>
  <si>
    <t>A</t>
  </si>
  <si>
    <t xml:space="preserve">Project Management </t>
  </si>
  <si>
    <t xml:space="preserve">Light FEED Master Deliverables List (MDL) </t>
  </si>
  <si>
    <t>INF</t>
  </si>
  <si>
    <t>Internal Document Code</t>
  </si>
  <si>
    <t>Client Document Code</t>
  </si>
  <si>
    <t>Discipline</t>
  </si>
  <si>
    <t>Title</t>
  </si>
  <si>
    <t>Issue Date</t>
  </si>
  <si>
    <t>Name</t>
  </si>
  <si>
    <t>Company</t>
  </si>
  <si>
    <t>Requires Response</t>
  </si>
  <si>
    <t>Issued By</t>
  </si>
  <si>
    <t>Response</t>
  </si>
  <si>
    <t>Correlative</t>
  </si>
  <si>
    <t>Delivery Date</t>
  </si>
  <si>
    <t>Channel</t>
  </si>
  <si>
    <t>Observation</t>
  </si>
  <si>
    <t>Pending Response</t>
  </si>
  <si>
    <t>YES</t>
  </si>
  <si>
    <t>Key Highlights of the Next Week</t>
  </si>
  <si>
    <t>Communication Log</t>
  </si>
  <si>
    <t>Cut off date: 
16-10-2025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</si>
</sst>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0">
    <numFmt numFmtId="43" formatCode="_ * #,##0.00_ ;_ * \-#,##0.00_ ;_ * &quot;-&quot;??_ ;_ @_ "/>
    <numFmt numFmtId="164" formatCode="_(* #,##0_);_(* \(#,##0\);_(* &quot;-&quot;_);_(@_)"/>
    <numFmt numFmtId="165" formatCode="_ &quot;$&quot;\ * #,##0.00_ ;_ &quot;$&quot;\ * \-#,##0.00_ ;_ &quot;$&quot;\ * &quot;-&quot;??_ ;_ @_ "/>
    <numFmt numFmtId="166" formatCode="_(* #,##0.00_);_(* \(#,##0.00\);_(* &quot;-&quot;??_);_(@_)"/>
    <numFmt numFmtId="167" formatCode="0.0"/>
    <numFmt numFmtId="168" formatCode="0.0%"/>
    <numFmt numFmtId="169" formatCode="_-* #,##0.00\ [$€-1]_-;\-* #,##0.00\ [$€-1]_-;_-* &quot;-&quot;??\ [$€-1]_-"/>
    <numFmt numFmtId="170" formatCode="#,##0.0_);[Red]\(#,##0.0\)"/>
    <numFmt numFmtId="171" formatCode="&quot;$&quot;#,##0;[Red]\-&quot;$&quot;#,##0"/>
    <numFmt numFmtId="172" formatCode="&quot;$&quot;#,##0.00;[Red]\-&quot;$&quot;#,##0.00"/>
    <numFmt numFmtId="173" formatCode="#,##0.0000000000000000000_);[Red]\(#,##0.0000000000000000000\)"/>
    <numFmt numFmtId="174" formatCode="d/m/yy\ h:mm"/>
    <numFmt numFmtId="175" formatCode="#,##0.0_);\(#,##0.0\)"/>
    <numFmt numFmtId="176" formatCode="#,##0.000_);\(#,##0.000\)"/>
    <numFmt numFmtId="177" formatCode="_-* #,##0\ _F_-;\-* #,##0\ _F_-;_-* &quot;-&quot;\ _F_-;_-@_-"/>
    <numFmt numFmtId="178" formatCode="_-* #,##0.00\ _F_-;\-* #,##0.00\ _F_-;_-* &quot;-&quot;??\ _F_-;_-@_-"/>
    <numFmt numFmtId="179" formatCode="#,##0;[Red]\(#,##0\)"/>
    <numFmt numFmtId="180" formatCode="_-* #,##0\ &quot;F&quot;_-;\-* #,##0\ &quot;F&quot;_-;_-* &quot;-&quot;\ &quot;F&quot;_-;_-@_-"/>
    <numFmt numFmtId="181" formatCode="_-* #,##0.00\ &quot;F&quot;_-;\-* #,##0.00\ &quot;F&quot;_-;_-* &quot;-&quot;??\ &quot;F&quot;_-;_-@_-"/>
    <numFmt numFmtId="182" formatCode="##,#0_)\'*;\(#,##0\)"/>
    <numFmt numFmtId="183" formatCode="&quot;$&quot;#,##0"/>
    <numFmt numFmtId="184" formatCode="&quot;&quot;"/>
    <numFmt numFmtId="185" formatCode="&quot;$&quot;#,##0;\-&quot;$&quot;#,##0"/>
    <numFmt numFmtId="186" formatCode="#,"/>
    <numFmt numFmtId="187" formatCode="##,#0_)*;\(#,##0\)"/>
    <numFmt numFmtId="188" formatCode="d/m/yy"/>
    <numFmt numFmtId="189" formatCode="_ * #,##0_ ;_ * \-#,##0_ ;_ * &quot;-&quot;??_ ;_ @_ "/>
    <numFmt numFmtId="190" formatCode="_ [$€]\ * #,##0.00_ ;_ [$€]\ * \-#,##0.00_ ;_ [$€]\ * &quot;-&quot;??_ ;_ @_ "/>
    <numFmt numFmtId="191" formatCode="_-* #,##0.00\ _€_-;\-* #,##0.00\ _€_-;_-* &quot;-&quot;??\ _€_-;_-@_-"/>
    <numFmt numFmtId="192" formatCode="#,##0.0;[Red]&quot;-&quot;#,##0.0"/>
    <numFmt numFmtId="193" formatCode="_-* #,##0.00\ [$€]_-;\-* #,##0.00\ [$€]_-;_-* &quot;-&quot;??\ [$€]_-;_-@_-"/>
    <numFmt numFmtId="194" formatCode="&quot;F&quot;#,##0_);[Red]\(&quot;F&quot;#,##0\)"/>
    <numFmt numFmtId="195" formatCode="0.0000000000"/>
    <numFmt numFmtId="196" formatCode="#,##0.00\ &quot;DM&quot;;[Red]\-#,##0.00\ &quot;DM&quot;"/>
    <numFmt numFmtId="197" formatCode="&quot;F&quot;#,##0.00_);\(&quot;F&quot;#,##0.00\)"/>
    <numFmt numFmtId="198" formatCode="&quot;F&quot;#,##0.00_);[Red]\(&quot;F&quot;#,##0.00\)"/>
    <numFmt numFmtId="199" formatCode="&quot;F&quot;#,##0_);\(&quot;F&quot;#,##0\)"/>
    <numFmt numFmtId="200" formatCode="_(&quot;F&quot;* #,##0_);_(&quot;F&quot;* \(#,##0\);_(&quot;F&quot;* &quot;-&quot;_);_(@_)"/>
    <numFmt numFmtId="201" formatCode="_(&quot;F&quot;* #,##0.00_);_(&quot;F&quot;* \(#,##0.00\);_(&quot;F&quot;* &quot;-&quot;??_);_(@_)"/>
    <numFmt numFmtId="202" formatCode="0;[Red]0"/>
    <numFmt numFmtId="203" formatCode="#,##0_);\-#,##0"/>
    <numFmt numFmtId="204" formatCode="_(&quot;C$&quot;* #,##0_);_(&quot;C$&quot;* \(#,##0\);_(&quot;C$&quot;* &quot;-&quot;_);_(@_)"/>
    <numFmt numFmtId="205" formatCode="\(#,##0\);[Red]\(#,##0\)"/>
    <numFmt numFmtId="206" formatCode="#,##0.0000000_);\(#,##0.0000000\)"/>
    <numFmt numFmtId="207" formatCode="0.0_);[Red]\(0.0\)"/>
    <numFmt numFmtId="208" formatCode="&quot;C$&quot;#,##0_);\(&quot;C$&quot;#,##0\)"/>
    <numFmt numFmtId="209" formatCode="&quot;C$&quot;#,##0_);[Red]\(&quot;C$&quot;#,##0\)"/>
    <numFmt numFmtId="210" formatCode="&quot;S/&quot;#,##0;[Red]&quot;S/&quot;\-#,##0"/>
    <numFmt numFmtId="211" formatCode="#,##0.000000;[Red]\-#,##0.000000"/>
    <numFmt numFmtId="212" formatCode="&quot;C$&quot;#,##0.00_);\(&quot;C$&quot;#,##0.00\)"/>
    <numFmt numFmtId="213" formatCode="&quot;C$&quot;#,##0.00_);[Red]\(&quot;C$&quot;#,##0.00\)"/>
    <numFmt numFmtId="214" formatCode="&quot;Pts&quot;#,##0.00_);\(&quot;Pts&quot;#,##0.00\)"/>
    <numFmt numFmtId="215" formatCode="&quot;Pts&quot;#,##0_);\(&quot;Pts&quot;#,##0\)"/>
    <numFmt numFmtId="216" formatCode="[$-2C0A]dmmmyy;@"/>
    <numFmt numFmtId="217" formatCode="mmm\-yy;@"/>
    <numFmt numFmtId="218" formatCode="_-[$€-2]* #,##0.00_-;\-[$€-2]* #,##0.00_-;_-[$€-2]* &quot;-&quot;??_-"/>
    <numFmt numFmtId="219" formatCode="dd\-mmm;@"/>
    <numFmt numFmtId="220" formatCode="_-* #,##0.00_-;\-* #,##0.00_-;_-* &quot;-&quot;??_-;_-@_-"/>
    <numFmt numFmtId="221" formatCode="_-* #,##0_-;\-* #,##0_-;_-* &quot;-&quot;_-;_-@_-"/>
    <numFmt numFmtId="222" formatCode="_-* #,##0.00_-;\-* #,##0.00_-;_-* &quot;-&quot;_-;_-@_-"/>
  </numFmts>
  <fonts count="15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Tahoma"/>
      <family val="2"/>
    </font>
    <font>
      <sz val="10"/>
      <color indexed="9"/>
      <name val="Tahoma"/>
      <family val="2"/>
    </font>
    <font>
      <sz val="10"/>
      <color indexed="17"/>
      <name val="Tahoma"/>
      <family val="2"/>
    </font>
    <font>
      <b/>
      <sz val="10"/>
      <color indexed="52"/>
      <name val="Tahoma"/>
      <family val="2"/>
    </font>
    <font>
      <b/>
      <sz val="10"/>
      <color indexed="9"/>
      <name val="Tahoma"/>
      <family val="2"/>
    </font>
    <font>
      <sz val="10"/>
      <color indexed="52"/>
      <name val="Tahoma"/>
      <family val="2"/>
    </font>
    <font>
      <b/>
      <sz val="11"/>
      <color indexed="56"/>
      <name val="Tahoma"/>
      <family val="2"/>
    </font>
    <font>
      <sz val="10"/>
      <color indexed="20"/>
      <name val="Tahoma"/>
      <family val="2"/>
    </font>
    <font>
      <sz val="10"/>
      <color indexed="60"/>
      <name val="Tahoma"/>
      <family val="2"/>
    </font>
    <font>
      <b/>
      <sz val="10"/>
      <color indexed="63"/>
      <name val="Tahoma"/>
      <family val="2"/>
    </font>
    <font>
      <sz val="10"/>
      <color indexed="10"/>
      <name val="Tahoma"/>
      <family val="2"/>
    </font>
    <font>
      <i/>
      <sz val="10"/>
      <color indexed="23"/>
      <name val="Tahoma"/>
      <family val="2"/>
    </font>
    <font>
      <b/>
      <sz val="18"/>
      <color indexed="56"/>
      <name val="Cambria"/>
      <family val="2"/>
    </font>
    <font>
      <b/>
      <sz val="13"/>
      <color indexed="56"/>
      <name val="Tahoma"/>
      <family val="2"/>
    </font>
    <font>
      <b/>
      <sz val="10"/>
      <color indexed="8"/>
      <name val="Tahoma"/>
      <family val="2"/>
    </font>
    <font>
      <sz val="8"/>
      <name val="Arial"/>
      <family val="2"/>
    </font>
    <font>
      <sz val="12"/>
      <name val="Helv"/>
    </font>
    <font>
      <sz val="12"/>
      <color indexed="8"/>
      <name val="Arial"/>
      <family val="2"/>
    </font>
    <font>
      <sz val="14"/>
      <color indexed="8"/>
      <name val="Arial"/>
      <family val="2"/>
    </font>
    <font>
      <b/>
      <sz val="11"/>
      <name val="Arial"/>
      <family val="2"/>
    </font>
    <font>
      <sz val="10"/>
      <color indexed="24"/>
      <name val="Arial"/>
      <family val="2"/>
    </font>
    <font>
      <sz val="10"/>
      <name val="MS Sans Serif"/>
      <family val="2"/>
    </font>
    <font>
      <sz val="8"/>
      <name val="CG Times (E1)"/>
    </font>
    <font>
      <sz val="10"/>
      <name val="Helv"/>
    </font>
    <font>
      <sz val="8"/>
      <name val="Times New Roman"/>
      <family val="1"/>
    </font>
    <font>
      <sz val="1"/>
      <color indexed="8"/>
      <name val="Courier"/>
      <family val="3"/>
    </font>
    <font>
      <i/>
      <sz val="1"/>
      <color indexed="8"/>
      <name val="Courier"/>
      <family val="3"/>
    </font>
    <font>
      <b/>
      <sz val="12"/>
      <name val="Arial"/>
      <family val="2"/>
    </font>
    <font>
      <b/>
      <sz val="18"/>
      <color indexed="24"/>
      <name val="Arial"/>
      <family val="2"/>
    </font>
    <font>
      <shadow/>
      <sz val="8"/>
      <color indexed="12"/>
      <name val="Times New Roman"/>
      <family val="1"/>
    </font>
    <font>
      <sz val="11"/>
      <name val="Arial"/>
      <family val="2"/>
    </font>
    <font>
      <sz val="9"/>
      <name val="Arial"/>
      <family val="2"/>
    </font>
    <font>
      <sz val="12"/>
      <name val="Arial"/>
      <family val="2"/>
    </font>
    <font>
      <b/>
      <sz val="12"/>
      <name val="Univers (WN)"/>
    </font>
    <font>
      <sz val="10"/>
      <name val="Univers (E1)"/>
    </font>
    <font>
      <b/>
      <sz val="14"/>
      <name val="Arial"/>
      <family val="2"/>
    </font>
    <font>
      <sz val="11"/>
      <name val="Times New Roman"/>
      <family val="1"/>
    </font>
    <font>
      <sz val="10"/>
      <name val="Arial"/>
      <family val="2"/>
    </font>
    <font>
      <sz val="10"/>
      <name val="돋움체"/>
      <family val="3"/>
      <charset val="129"/>
    </font>
    <font>
      <b/>
      <sz val="24"/>
      <name val="Arial"/>
      <family val="2"/>
    </font>
    <font>
      <b/>
      <i/>
      <sz val="10"/>
      <name val="Arial"/>
      <family val="2"/>
    </font>
    <font>
      <i/>
      <sz val="10"/>
      <name val="Arial"/>
      <family val="2"/>
    </font>
    <font>
      <sz val="11"/>
      <color indexed="8"/>
      <name val="Calibri"/>
      <family val="2"/>
    </font>
    <font>
      <sz val="11"/>
      <name val="Calibri"/>
      <family val="2"/>
    </font>
    <font>
      <b/>
      <sz val="11"/>
      <name val="Calibri"/>
      <family val="2"/>
    </font>
    <font>
      <sz val="11"/>
      <color theme="1"/>
      <name val="Calibri"/>
      <family val="2"/>
      <scheme val="minor"/>
    </font>
    <font>
      <b/>
      <sz val="12"/>
      <name val="Calibri"/>
      <family val="2"/>
      <scheme val="minor"/>
    </font>
    <font>
      <i/>
      <sz val="12"/>
      <name val="Calibri"/>
      <family val="2"/>
      <scheme val="minor"/>
    </font>
    <font>
      <b/>
      <sz val="9"/>
      <name val="Calibri"/>
      <family val="2"/>
      <scheme val="minor"/>
    </font>
    <font>
      <sz val="12"/>
      <name val="Calibri"/>
      <family val="2"/>
      <scheme val="minor"/>
    </font>
    <font>
      <b/>
      <i/>
      <sz val="12"/>
      <name val="Calibri"/>
      <family val="2"/>
      <scheme val="minor"/>
    </font>
    <font>
      <sz val="9"/>
      <name val="Calibri"/>
      <family val="2"/>
      <scheme val="minor"/>
    </font>
    <font>
      <sz val="12"/>
      <color theme="1"/>
      <name val="Calibri"/>
      <family val="2"/>
      <scheme val="minor"/>
    </font>
    <font>
      <b/>
      <sz val="12"/>
      <color theme="1"/>
      <name val="Calibri"/>
      <family val="2"/>
      <scheme val="minor"/>
    </font>
    <font>
      <sz val="12"/>
      <color rgb="FF000000"/>
      <name val="Calibri"/>
      <family val="2"/>
      <scheme val="minor"/>
    </font>
    <font>
      <b/>
      <sz val="11"/>
      <color theme="1"/>
      <name val="Calibri"/>
      <family val="2"/>
      <scheme val="minor"/>
    </font>
    <font>
      <b/>
      <sz val="12"/>
      <color theme="0"/>
      <name val="Calibri"/>
      <family val="2"/>
      <scheme val="minor"/>
    </font>
    <font>
      <b/>
      <sz val="11"/>
      <color rgb="FF000000"/>
      <name val="Calibri"/>
      <family val="2"/>
      <scheme val="minor"/>
    </font>
    <font>
      <sz val="14"/>
      <color theme="1"/>
      <name val="Calibri"/>
      <family val="2"/>
      <scheme val="minor"/>
    </font>
    <font>
      <b/>
      <sz val="16"/>
      <name val="Cambria"/>
      <family val="1"/>
      <scheme val="major"/>
    </font>
    <font>
      <b/>
      <sz val="12"/>
      <name val="Cambria"/>
      <family val="1"/>
      <scheme val="major"/>
    </font>
    <font>
      <sz val="10"/>
      <name val="Cambria"/>
      <family val="1"/>
      <scheme val="major"/>
    </font>
    <font>
      <sz val="16"/>
      <color theme="0"/>
      <name val="Cambria"/>
      <family val="1"/>
      <scheme val="major"/>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1"/>
      <color indexed="8"/>
      <name val="Calibri"/>
      <family val="2"/>
    </font>
    <font>
      <sz val="10"/>
      <name val="Courier"/>
      <family val="3"/>
    </font>
    <font>
      <b/>
      <sz val="8"/>
      <name val="Book Antiqua"/>
      <family val="1"/>
    </font>
    <font>
      <u/>
      <sz val="10"/>
      <color indexed="12"/>
      <name val="Arial"/>
      <family val="2"/>
    </font>
    <font>
      <sz val="11"/>
      <color indexed="8"/>
      <name val="맑은 고딕"/>
      <family val="3"/>
      <charset val="129"/>
    </font>
    <font>
      <sz val="11"/>
      <color indexed="9"/>
      <name val="맑은 고딕"/>
      <family val="3"/>
      <charset val="129"/>
    </font>
    <font>
      <sz val="11"/>
      <color indexed="10"/>
      <name val="맑은 고딕"/>
      <family val="3"/>
      <charset val="129"/>
    </font>
    <font>
      <b/>
      <sz val="11"/>
      <color indexed="52"/>
      <name val="맑은 고딕"/>
      <family val="3"/>
      <charset val="129"/>
    </font>
    <font>
      <sz val="11"/>
      <color indexed="20"/>
      <name val="맑은 고딕"/>
      <family val="3"/>
      <charset val="129"/>
    </font>
    <font>
      <sz val="11"/>
      <color indexed="60"/>
      <name val="맑은 고딕"/>
      <family val="3"/>
      <charset val="129"/>
    </font>
    <font>
      <i/>
      <sz val="11"/>
      <color indexed="23"/>
      <name val="맑은 고딕"/>
      <family val="3"/>
      <charset val="129"/>
    </font>
    <font>
      <b/>
      <sz val="11"/>
      <color indexed="9"/>
      <name val="맑은 고딕"/>
      <family val="3"/>
      <charset val="129"/>
    </font>
    <font>
      <sz val="11"/>
      <name val="돋움"/>
      <family val="3"/>
      <charset val="129"/>
    </font>
    <font>
      <sz val="11"/>
      <color indexed="52"/>
      <name val="맑은 고딕"/>
      <family val="3"/>
      <charset val="129"/>
    </font>
    <font>
      <b/>
      <sz val="11"/>
      <color indexed="8"/>
      <name val="맑은 고딕"/>
      <family val="3"/>
      <charset val="129"/>
    </font>
    <font>
      <sz val="11"/>
      <color indexed="62"/>
      <name val="맑은 고딕"/>
      <family val="3"/>
      <charset val="129"/>
    </font>
    <font>
      <b/>
      <sz val="18"/>
      <color indexed="56"/>
      <name val="맑은 고딕"/>
      <family val="3"/>
      <charset val="129"/>
    </font>
    <font>
      <b/>
      <sz val="15"/>
      <color indexed="56"/>
      <name val="맑은 고딕"/>
      <family val="3"/>
      <charset val="129"/>
    </font>
    <font>
      <b/>
      <sz val="13"/>
      <color indexed="56"/>
      <name val="맑은 고딕"/>
      <family val="3"/>
      <charset val="129"/>
    </font>
    <font>
      <b/>
      <sz val="11"/>
      <color indexed="56"/>
      <name val="맑은 고딕"/>
      <family val="3"/>
      <charset val="129"/>
    </font>
    <font>
      <sz val="11"/>
      <color indexed="17"/>
      <name val="맑은 고딕"/>
      <family val="3"/>
      <charset val="129"/>
    </font>
    <font>
      <b/>
      <sz val="11"/>
      <color indexed="63"/>
      <name val="맑은 고딕"/>
      <family val="3"/>
      <charset val="129"/>
    </font>
    <font>
      <b/>
      <sz val="11"/>
      <color indexed="56"/>
      <name val="Calibri"/>
      <family val="2"/>
    </font>
    <font>
      <b/>
      <sz val="12"/>
      <color indexed="24"/>
      <name val="Arial"/>
      <family val="2"/>
    </font>
    <font>
      <b/>
      <sz val="15"/>
      <color indexed="56"/>
      <name val="Calibri"/>
      <family val="2"/>
    </font>
    <font>
      <b/>
      <sz val="13"/>
      <color indexed="56"/>
      <name val="Calibri"/>
      <family val="2"/>
    </font>
    <font>
      <sz val="10"/>
      <name val="Times New Roman"/>
      <family val="1"/>
      <charset val="204"/>
    </font>
    <font>
      <sz val="12"/>
      <name val="SWISS"/>
    </font>
    <font>
      <b/>
      <sz val="8"/>
      <color indexed="14"/>
      <name val="Verdana"/>
      <family val="2"/>
    </font>
    <font>
      <sz val="10"/>
      <name val="Times New Roman"/>
      <family val="1"/>
    </font>
    <font>
      <sz val="10"/>
      <color theme="1"/>
      <name val="Calibri"/>
      <family val="2"/>
      <scheme val="minor"/>
    </font>
    <font>
      <i/>
      <sz val="9"/>
      <color theme="0"/>
      <name val="Calibri"/>
      <family val="2"/>
      <scheme val="minor"/>
    </font>
    <font>
      <b/>
      <i/>
      <sz val="9"/>
      <color theme="0"/>
      <name val="Calibri"/>
      <family val="2"/>
      <scheme val="minor"/>
    </font>
    <font>
      <b/>
      <sz val="9"/>
      <color theme="0"/>
      <name val="Calibri"/>
      <family val="2"/>
      <scheme val="minor"/>
    </font>
    <font>
      <b/>
      <i/>
      <sz val="14"/>
      <name val="Calibri"/>
      <family val="2"/>
      <scheme val="minor"/>
    </font>
    <font>
      <sz val="9"/>
      <color theme="8"/>
      <name val="Calibri"/>
      <family val="2"/>
      <scheme val="minor"/>
    </font>
    <font>
      <sz val="9"/>
      <color theme="0" tint="-0.34998626667073579"/>
      <name val="Calibri"/>
      <family val="2"/>
      <scheme val="minor"/>
    </font>
    <font>
      <sz val="9"/>
      <color rgb="FFFF0000"/>
      <name val="Calibri"/>
      <family val="2"/>
      <scheme val="minor"/>
    </font>
    <font>
      <b/>
      <u/>
      <sz val="9"/>
      <name val="Calibri"/>
      <family val="2"/>
      <scheme val="minor"/>
    </font>
    <font>
      <sz val="10"/>
      <name val="Calibri"/>
      <family val="2"/>
      <scheme val="minor"/>
    </font>
    <font>
      <b/>
      <sz val="10"/>
      <name val="Arial"/>
      <family val="2"/>
    </font>
    <font>
      <b/>
      <sz val="18"/>
      <name val="Arial"/>
      <family val="2"/>
    </font>
    <font>
      <b/>
      <sz val="9"/>
      <name val="Arial"/>
      <family val="2"/>
    </font>
    <font>
      <sz val="10"/>
      <color rgb="FF000000"/>
      <name val="Arial"/>
      <family val="2"/>
    </font>
    <font>
      <b/>
      <sz val="12"/>
      <color indexed="8"/>
      <name val="Arial"/>
      <family val="2"/>
    </font>
    <font>
      <b/>
      <sz val="9"/>
      <color theme="0"/>
      <name val="Arial"/>
      <family val="2"/>
    </font>
    <font>
      <b/>
      <sz val="12"/>
      <color theme="0"/>
      <name val="Arial"/>
      <family val="2"/>
    </font>
    <font>
      <b/>
      <sz val="12"/>
      <color rgb="FF000000"/>
      <name val="Arial"/>
      <family val="2"/>
    </font>
    <font>
      <sz val="14"/>
      <color rgb="FF000000"/>
      <name val="Arial"/>
      <family val="2"/>
    </font>
    <font>
      <b/>
      <sz val="11"/>
      <color theme="0"/>
      <name val="Arial"/>
      <family val="2"/>
    </font>
    <font>
      <b/>
      <sz val="11"/>
      <color rgb="FF000000"/>
      <name val="Arial"/>
      <family val="2"/>
    </font>
    <font>
      <sz val="10"/>
      <color rgb="FFFF0000"/>
      <name val="Arial"/>
      <family val="2"/>
    </font>
    <font>
      <sz val="9"/>
      <color theme="1"/>
      <name val="Arial Narrow"/>
      <family val="2"/>
    </font>
    <font>
      <sz val="10"/>
      <color theme="1"/>
      <name val="Arial"/>
      <family val="2"/>
    </font>
    <font>
      <sz val="12"/>
      <color rgb="FFFF0000"/>
      <name val="Arial"/>
      <family val="2"/>
    </font>
    <font>
      <b/>
      <sz val="10"/>
      <color theme="0"/>
      <name val="Arial"/>
      <family val="2"/>
    </font>
    <font>
      <b/>
      <sz val="10"/>
      <color theme="1"/>
      <name val="Calibri"/>
      <family val="2"/>
      <scheme val="minor"/>
    </font>
    <font>
      <b/>
      <sz val="10"/>
      <color rgb="FF000000"/>
      <name val="Arial"/>
      <family val="2"/>
    </font>
    <font>
      <b/>
      <sz val="9"/>
      <color indexed="81"/>
      <name val="Tahoma"/>
      <family val="2"/>
    </font>
    <font>
      <sz val="9"/>
      <color indexed="81"/>
      <name val="Tahoma"/>
      <family val="2"/>
    </font>
    <font>
      <sz val="10"/>
      <color rgb="FF000000"/>
      <name val="Calibri"/>
      <family val="2"/>
      <scheme val="minor"/>
    </font>
    <font>
      <sz val="8"/>
      <color theme="1"/>
      <name val="Arial"/>
      <family val="2"/>
    </font>
    <font>
      <b/>
      <sz val="8"/>
      <color theme="1"/>
      <name val="Arial"/>
      <family val="2"/>
    </font>
    <font>
      <sz val="10"/>
      <color theme="0"/>
      <name val="Arial"/>
      <family val="2"/>
    </font>
  </fonts>
  <fills count="4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gray0625"/>
    </fill>
    <fill>
      <patternFill patternType="solid">
        <fgColor theme="0" tint="-0.249977111117893"/>
        <bgColor indexed="64"/>
      </patternFill>
    </fill>
    <fill>
      <patternFill patternType="solid">
        <fgColor rgb="FFFFFF00"/>
        <bgColor indexed="64"/>
      </patternFill>
    </fill>
    <fill>
      <patternFill patternType="solid">
        <fgColor theme="8" tint="0.59999389629810485"/>
        <bgColor indexed="64"/>
      </patternFill>
    </fill>
    <fill>
      <patternFill patternType="solid">
        <fgColor theme="8"/>
        <bgColor indexed="64"/>
      </patternFill>
    </fill>
    <fill>
      <patternFill patternType="solid">
        <fgColor theme="4"/>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3"/>
        <bgColor indexed="64"/>
      </patternFill>
    </fill>
    <fill>
      <patternFill patternType="solid">
        <fgColor theme="2"/>
        <bgColor indexed="64"/>
      </patternFill>
    </fill>
    <fill>
      <patternFill patternType="solid">
        <fgColor rgb="FF99CC00"/>
        <bgColor indexed="64"/>
      </patternFill>
    </fill>
    <fill>
      <patternFill patternType="solid">
        <fgColor rgb="FFCCFFFF"/>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6" tint="-0.249977111117893"/>
        <bgColor indexed="64"/>
      </patternFill>
    </fill>
    <fill>
      <patternFill patternType="solid">
        <fgColor theme="0"/>
        <bgColor indexed="64"/>
      </patternFill>
    </fill>
    <fill>
      <patternFill patternType="solid">
        <fgColor theme="5" tint="0.39997558519241921"/>
        <bgColor indexed="64"/>
      </patternFill>
    </fill>
    <fill>
      <patternFill patternType="solid">
        <fgColor theme="0" tint="-0.499984740745262"/>
        <bgColor indexed="64"/>
      </patternFill>
    </fill>
    <fill>
      <patternFill patternType="solid">
        <fgColor rgb="FF1F497D"/>
        <bgColor indexed="64"/>
      </patternFill>
    </fill>
    <fill>
      <patternFill patternType="solid">
        <fgColor theme="0"/>
        <bgColor theme="0"/>
      </patternFill>
    </fill>
  </fills>
  <borders count="212">
    <border>
      <left/>
      <right/>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double">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right style="thin">
        <color indexed="64"/>
      </right>
      <top/>
      <bottom style="medium">
        <color indexed="64"/>
      </bottom>
      <diagonal/>
    </border>
    <border>
      <left style="thin">
        <color indexed="64"/>
      </left>
      <right style="hair">
        <color indexed="64"/>
      </right>
      <top style="hair">
        <color indexed="64"/>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hair">
        <color indexed="64"/>
      </top>
      <bottom style="hair">
        <color indexed="64"/>
      </bottom>
      <diagonal/>
    </border>
    <border>
      <left style="hair">
        <color auto="1"/>
      </left>
      <right style="medium">
        <color auto="1"/>
      </right>
      <top style="hair">
        <color auto="1"/>
      </top>
      <bottom style="medium">
        <color auto="1"/>
      </bottom>
      <diagonal/>
    </border>
    <border>
      <left style="hair">
        <color indexed="64"/>
      </left>
      <right style="thin">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thin">
        <color auto="1"/>
      </top>
      <bottom style="hair">
        <color auto="1"/>
      </bottom>
      <diagonal/>
    </border>
    <border>
      <left/>
      <right/>
      <top style="thin">
        <color indexed="64"/>
      </top>
      <bottom style="thin">
        <color indexed="64"/>
      </bottom>
      <diagonal/>
    </border>
    <border>
      <left/>
      <right style="hair">
        <color indexed="64"/>
      </right>
      <top style="medium">
        <color indexed="64"/>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right style="hair">
        <color indexed="64"/>
      </right>
      <top style="medium">
        <color indexed="64"/>
      </top>
      <bottom style="thin">
        <color indexed="64"/>
      </bottom>
      <diagonal/>
    </border>
    <border>
      <left style="hair">
        <color indexed="64"/>
      </left>
      <right style="medium">
        <color indexed="64"/>
      </right>
      <top style="thin">
        <color auto="1"/>
      </top>
      <bottom style="hair">
        <color auto="1"/>
      </bottom>
      <diagonal/>
    </border>
    <border>
      <left/>
      <right style="thin">
        <color indexed="64"/>
      </right>
      <top/>
      <bottom/>
      <diagonal/>
    </border>
    <border>
      <left style="hair">
        <color indexed="64"/>
      </left>
      <right/>
      <top style="medium">
        <color indexed="64"/>
      </top>
      <bottom style="thin">
        <color indexed="64"/>
      </bottom>
      <diagonal/>
    </border>
    <border>
      <left style="hair">
        <color indexed="64"/>
      </left>
      <right/>
      <top style="hair">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right/>
      <top/>
      <bottom style="thick">
        <color indexed="62"/>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4"/>
      </top>
      <bottom style="double">
        <color indexed="64"/>
      </bottom>
      <diagonal/>
    </border>
    <border>
      <left/>
      <right/>
      <top style="thin">
        <color indexed="62"/>
      </top>
      <bottom style="double">
        <color indexed="62"/>
      </bottom>
      <diagonal/>
    </border>
    <border>
      <left style="double">
        <color indexed="64"/>
      </left>
      <right/>
      <top style="medium">
        <color indexed="64"/>
      </top>
      <bottom style="medium">
        <color indexed="64"/>
      </bottom>
      <diagonal/>
    </border>
    <border>
      <left/>
      <right style="double">
        <color indexed="64"/>
      </right>
      <top style="medium">
        <color indexed="64"/>
      </top>
      <bottom style="medium">
        <color indexed="64"/>
      </bottom>
      <diagonal/>
    </border>
    <border>
      <left style="double">
        <color indexed="64"/>
      </left>
      <right style="double">
        <color indexed="64"/>
      </right>
      <top/>
      <bottom style="thin">
        <color indexed="64"/>
      </bottom>
      <diagonal/>
    </border>
    <border>
      <left/>
      <right style="double">
        <color indexed="64"/>
      </right>
      <top/>
      <bottom style="thin">
        <color indexed="64"/>
      </bottom>
      <diagonal/>
    </border>
    <border>
      <left/>
      <right/>
      <top style="thin">
        <color auto="1"/>
      </top>
      <bottom/>
      <diagonal/>
    </border>
    <border>
      <left/>
      <right/>
      <top/>
      <bottom style="hair">
        <color indexed="64"/>
      </bottom>
      <diagonal/>
    </border>
    <border>
      <left/>
      <right/>
      <top style="hair">
        <color indexed="64"/>
      </top>
      <bottom style="hair">
        <color indexed="64"/>
      </bottom>
      <diagonal/>
    </border>
    <border>
      <left style="medium">
        <color indexed="64"/>
      </left>
      <right style="hair">
        <color indexed="64"/>
      </right>
      <top/>
      <bottom style="thin">
        <color indexed="64"/>
      </bottom>
      <diagonal/>
    </border>
    <border>
      <left style="hair">
        <color indexed="64"/>
      </left>
      <right style="double">
        <color indexed="64"/>
      </right>
      <top/>
      <bottom style="thin">
        <color indexed="64"/>
      </bottom>
      <diagonal/>
    </border>
    <border>
      <left style="hair">
        <color indexed="64"/>
      </left>
      <right style="double">
        <color indexed="64"/>
      </right>
      <top style="thin">
        <color indexed="64"/>
      </top>
      <bottom style="hair">
        <color indexed="64"/>
      </bottom>
      <diagonal/>
    </border>
    <border>
      <left style="hair">
        <color indexed="64"/>
      </left>
      <right style="double">
        <color indexed="64"/>
      </right>
      <top style="hair">
        <color indexed="64"/>
      </top>
      <bottom style="hair">
        <color indexed="64"/>
      </bottom>
      <diagonal/>
    </border>
    <border>
      <left style="double">
        <color indexed="64"/>
      </left>
      <right style="hair">
        <color indexed="64"/>
      </right>
      <top/>
      <bottom style="thin">
        <color indexed="64"/>
      </bottom>
      <diagonal/>
    </border>
    <border>
      <left style="double">
        <color indexed="64"/>
      </left>
      <right style="hair">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medium">
        <color indexed="64"/>
      </right>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top style="thin">
        <color auto="1"/>
      </top>
      <bottom style="hair">
        <color auto="1"/>
      </bottom>
      <diagonal/>
    </border>
    <border>
      <left style="medium">
        <color indexed="64"/>
      </left>
      <right style="hair">
        <color indexed="64"/>
      </right>
      <top style="thin">
        <color auto="1"/>
      </top>
      <bottom style="hair">
        <color auto="1"/>
      </bottom>
      <diagonal/>
    </border>
    <border>
      <left style="thin">
        <color auto="1"/>
      </left>
      <right style="hair">
        <color auto="1"/>
      </right>
      <top style="thin">
        <color auto="1"/>
      </top>
      <bottom style="hair">
        <color auto="1"/>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bottom style="hair">
        <color auto="1"/>
      </bottom>
      <diagonal/>
    </border>
    <border>
      <left style="medium">
        <color indexed="64"/>
      </left>
      <right/>
      <top style="thin">
        <color theme="2" tint="-0.499984740745262"/>
      </top>
      <bottom/>
      <diagonal/>
    </border>
    <border>
      <left/>
      <right/>
      <top style="thin">
        <color theme="2" tint="-0.499984740745262"/>
      </top>
      <bottom/>
      <diagonal/>
    </border>
    <border>
      <left/>
      <right style="thin">
        <color theme="2" tint="-0.499984740745262"/>
      </right>
      <top style="thin">
        <color theme="2" tint="-0.499984740745262"/>
      </top>
      <bottom/>
      <diagonal/>
    </border>
    <border>
      <left style="thin">
        <color theme="2" tint="-0.499984740745262"/>
      </left>
      <right/>
      <top style="thin">
        <color theme="2" tint="-0.499984740745262"/>
      </top>
      <bottom/>
      <diagonal/>
    </border>
    <border>
      <left/>
      <right style="medium">
        <color indexed="64"/>
      </right>
      <top style="thin">
        <color theme="2" tint="-0.499984740745262"/>
      </top>
      <bottom/>
      <diagonal/>
    </border>
    <border>
      <left/>
      <right style="thin">
        <color theme="2" tint="-0.499984740745262"/>
      </right>
      <top/>
      <bottom/>
      <diagonal/>
    </border>
    <border>
      <left style="thin">
        <color theme="2" tint="-0.499984740745262"/>
      </left>
      <right/>
      <top/>
      <bottom/>
      <diagonal/>
    </border>
    <border>
      <left style="medium">
        <color indexed="64"/>
      </left>
      <right/>
      <top/>
      <bottom style="thin">
        <color theme="2" tint="-0.499984740745262"/>
      </bottom>
      <diagonal/>
    </border>
    <border>
      <left/>
      <right/>
      <top/>
      <bottom style="thin">
        <color theme="2" tint="-0.499984740745262"/>
      </bottom>
      <diagonal/>
    </border>
    <border>
      <left/>
      <right style="thin">
        <color theme="2" tint="-0.499984740745262"/>
      </right>
      <top/>
      <bottom style="thin">
        <color theme="2" tint="-0.499984740745262"/>
      </bottom>
      <diagonal/>
    </border>
    <border>
      <left style="thin">
        <color theme="2" tint="-0.499984740745262"/>
      </left>
      <right/>
      <top/>
      <bottom style="thin">
        <color theme="2" tint="-0.499984740745262"/>
      </bottom>
      <diagonal/>
    </border>
    <border>
      <left/>
      <right style="medium">
        <color indexed="64"/>
      </right>
      <top/>
      <bottom style="thin">
        <color theme="2" tint="-0.499984740745262"/>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top style="hair">
        <color indexed="64"/>
      </top>
      <bottom/>
      <diagonal/>
    </border>
    <border>
      <left style="medium">
        <color indexed="64"/>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medium">
        <color indexed="64"/>
      </left>
      <right/>
      <top style="thin">
        <color indexed="64"/>
      </top>
      <bottom style="thin">
        <color indexed="64"/>
      </bottom>
      <diagonal/>
    </border>
    <border>
      <left style="hair">
        <color indexed="64"/>
      </left>
      <right style="hair">
        <color indexed="64"/>
      </right>
      <top style="thin">
        <color auto="1"/>
      </top>
      <bottom style="hair">
        <color auto="1"/>
      </bottom>
      <diagonal/>
    </border>
    <border>
      <left style="hair">
        <color indexed="64"/>
      </left>
      <right style="medium">
        <color indexed="64"/>
      </right>
      <top style="thin">
        <color auto="1"/>
      </top>
      <bottom style="hair">
        <color auto="1"/>
      </bottom>
      <diagonal/>
    </border>
    <border>
      <left style="thin">
        <color indexed="64"/>
      </left>
      <right style="medium">
        <color indexed="64"/>
      </right>
      <top style="thin">
        <color indexed="64"/>
      </top>
      <bottom style="thin">
        <color indexed="64"/>
      </bottom>
      <diagonal/>
    </border>
    <border>
      <left style="medium">
        <color indexed="64"/>
      </left>
      <right style="hair">
        <color indexed="64"/>
      </right>
      <top style="thin">
        <color auto="1"/>
      </top>
      <bottom style="hair">
        <color auto="1"/>
      </bottom>
      <diagonal/>
    </border>
    <border>
      <left style="hair">
        <color indexed="64"/>
      </left>
      <right/>
      <top style="thin">
        <color indexed="64"/>
      </top>
      <bottom style="hair">
        <color indexed="64"/>
      </bottom>
      <diagonal/>
    </border>
    <border>
      <left style="hair">
        <color indexed="64"/>
      </left>
      <right style="thin">
        <color indexed="64"/>
      </right>
      <top style="thin">
        <color auto="1"/>
      </top>
      <bottom style="hair">
        <color auto="1"/>
      </bottom>
      <diagonal/>
    </border>
    <border>
      <left/>
      <right style="hair">
        <color indexed="64"/>
      </right>
      <top style="thin">
        <color auto="1"/>
      </top>
      <bottom style="hair">
        <color auto="1"/>
      </bottom>
      <diagonal/>
    </border>
    <border>
      <left/>
      <right style="hair">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hair">
        <color indexed="64"/>
      </left>
      <right style="thin">
        <color indexed="64"/>
      </right>
      <top style="hair">
        <color indexed="64"/>
      </top>
      <bottom style="medium">
        <color indexed="64"/>
      </bottom>
      <diagonal/>
    </border>
    <border>
      <left style="hair">
        <color indexed="64"/>
      </left>
      <right/>
      <top style="thin">
        <color indexed="64"/>
      </top>
      <bottom style="thin">
        <color indexed="64"/>
      </bottom>
      <diagonal/>
    </border>
    <border>
      <left style="medium">
        <color indexed="64"/>
      </left>
      <right style="medium">
        <color theme="0"/>
      </right>
      <top style="thin">
        <color indexed="64"/>
      </top>
      <bottom style="thin">
        <color indexed="64"/>
      </bottom>
      <diagonal/>
    </border>
    <border>
      <left style="medium">
        <color theme="0"/>
      </left>
      <right style="medium">
        <color theme="0"/>
      </right>
      <top style="thin">
        <color indexed="64"/>
      </top>
      <bottom style="thin">
        <color indexed="64"/>
      </bottom>
      <diagonal/>
    </border>
    <border>
      <left style="medium">
        <color theme="0"/>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medium">
        <color auto="1"/>
      </bottom>
      <diagonal/>
    </border>
    <border>
      <left/>
      <right style="medium">
        <color auto="1"/>
      </right>
      <top/>
      <bottom style="medium">
        <color auto="1"/>
      </bottom>
      <diagonal/>
    </border>
    <border>
      <left/>
      <right/>
      <top/>
      <bottom style="medium">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double">
        <color indexed="64"/>
      </left>
      <right style="thin">
        <color indexed="64"/>
      </right>
      <top/>
      <bottom/>
      <diagonal/>
    </border>
    <border>
      <left style="medium">
        <color indexed="64"/>
      </left>
      <right/>
      <top style="hair">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style="hair">
        <color indexed="64"/>
      </bottom>
      <diagonal/>
    </border>
    <border>
      <left/>
      <right/>
      <top style="hair">
        <color auto="1"/>
      </top>
      <bottom style="medium">
        <color auto="1"/>
      </bottom>
      <diagonal/>
    </border>
    <border>
      <left style="thin">
        <color indexed="64"/>
      </left>
      <right style="thin">
        <color indexed="64"/>
      </right>
      <top style="hair">
        <color auto="1"/>
      </top>
      <bottom style="medium">
        <color auto="1"/>
      </bottom>
      <diagonal/>
    </border>
    <border>
      <left style="medium">
        <color indexed="64"/>
      </left>
      <right/>
      <top style="hair">
        <color auto="1"/>
      </top>
      <bottom style="medium">
        <color auto="1"/>
      </bottom>
      <diagonal/>
    </border>
    <border>
      <left style="medium">
        <color indexed="64"/>
      </left>
      <right/>
      <top style="thin">
        <color auto="1"/>
      </top>
      <bottom style="hair">
        <color auto="1"/>
      </bottom>
      <diagonal/>
    </border>
  </borders>
  <cellStyleXfs count="11898">
    <xf numFmtId="0" fontId="0" fillId="0" borderId="0"/>
    <xf numFmtId="0" fontId="16" fillId="2" borderId="0" applyNumberFormat="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7" fillId="12"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32" fillId="0" borderId="1" applyBorder="0"/>
    <xf numFmtId="0" fontId="31" fillId="0" borderId="0" applyNumberFormat="0" applyAlignment="0"/>
    <xf numFmtId="3" fontId="33" fillId="0" borderId="0" applyNumberFormat="0" applyFill="0" applyBorder="0" applyAlignment="0" applyProtection="0"/>
    <xf numFmtId="3" fontId="34" fillId="0" borderId="0" applyNumberFormat="0" applyFill="0" applyBorder="0" applyAlignment="0" applyProtection="0"/>
    <xf numFmtId="170" fontId="35" fillId="0" borderId="0" applyNumberFormat="0" applyFill="0" applyBorder="0" applyAlignment="0"/>
    <xf numFmtId="0" fontId="18" fillId="4" borderId="0" applyNumberFormat="0" applyBorder="0" applyAlignment="0" applyProtection="0"/>
    <xf numFmtId="0" fontId="19" fillId="16" borderId="2" applyNumberFormat="0" applyAlignment="0" applyProtection="0"/>
    <xf numFmtId="0" fontId="20" fillId="17" borderId="3" applyNumberFormat="0" applyAlignment="0" applyProtection="0"/>
    <xf numFmtId="0" fontId="21" fillId="0" borderId="4" applyNumberFormat="0" applyFill="0" applyAlignment="0" applyProtection="0"/>
    <xf numFmtId="3" fontId="36" fillId="0" borderId="0" applyFont="0" applyFill="0" applyBorder="0" applyAlignment="0" applyProtection="0"/>
    <xf numFmtId="171" fontId="37" fillId="0" borderId="0" applyFont="0" applyFill="0" applyBorder="0" applyAlignment="0" applyProtection="0"/>
    <xf numFmtId="172" fontId="37" fillId="0" borderId="0" applyFont="0" applyFill="0" applyBorder="0" applyAlignment="0" applyProtection="0"/>
    <xf numFmtId="173" fontId="15" fillId="0" borderId="0" applyFont="0" applyFill="0" applyBorder="0" applyAlignment="0" applyProtection="0"/>
    <xf numFmtId="15" fontId="37" fillId="0" borderId="0" applyFont="0" applyFill="0" applyBorder="0" applyAlignment="0" applyProtection="0">
      <alignment horizontal="left"/>
    </xf>
    <xf numFmtId="174" fontId="37" fillId="0" borderId="0" applyFont="0" applyFill="0" applyBorder="0" applyProtection="0">
      <alignment horizontal="left"/>
    </xf>
    <xf numFmtId="175" fontId="38" fillId="0" borderId="0" applyFont="0" applyFill="0" applyBorder="0" applyAlignment="0" applyProtection="0">
      <protection locked="0"/>
    </xf>
    <xf numFmtId="39" fontId="39" fillId="0" borderId="0" applyFont="0" applyFill="0" applyBorder="0" applyAlignment="0" applyProtection="0"/>
    <xf numFmtId="176" fontId="40" fillId="0" borderId="0" applyFont="0" applyFill="0" applyBorder="0" applyAlignment="0"/>
    <xf numFmtId="0" fontId="22" fillId="0" borderId="0" applyNumberFormat="0" applyFill="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21" borderId="0" applyNumberFormat="0" applyBorder="0" applyAlignment="0" applyProtection="0"/>
    <xf numFmtId="169" fontId="15" fillId="0" borderId="0" applyFont="0" applyFill="0" applyBorder="0" applyAlignment="0" applyProtection="0"/>
    <xf numFmtId="0" fontId="41" fillId="0" borderId="0">
      <protection locked="0"/>
    </xf>
    <xf numFmtId="0" fontId="41" fillId="0" borderId="0">
      <protection locked="0"/>
    </xf>
    <xf numFmtId="0" fontId="42" fillId="0" borderId="0">
      <protection locked="0"/>
    </xf>
    <xf numFmtId="0" fontId="41" fillId="0" borderId="0">
      <protection locked="0"/>
    </xf>
    <xf numFmtId="0" fontId="41" fillId="0" borderId="0">
      <protection locked="0"/>
    </xf>
    <xf numFmtId="0" fontId="41" fillId="0" borderId="0">
      <protection locked="0"/>
    </xf>
    <xf numFmtId="0" fontId="42" fillId="0" borderId="0">
      <protection locked="0"/>
    </xf>
    <xf numFmtId="2" fontId="36" fillId="0" borderId="0" applyFont="0" applyFill="0" applyBorder="0" applyAlignment="0" applyProtection="0"/>
    <xf numFmtId="38" fontId="31" fillId="22" borderId="0" applyNumberFormat="0" applyBorder="0" applyAlignment="0" applyProtection="0"/>
    <xf numFmtId="0" fontId="43" fillId="0" borderId="5" applyNumberFormat="0" applyAlignment="0" applyProtection="0">
      <alignment horizontal="left" vertical="center"/>
    </xf>
    <xf numFmtId="0" fontId="43" fillId="0" borderId="6">
      <alignment horizontal="left" vertical="center"/>
    </xf>
    <xf numFmtId="0" fontId="44" fillId="0" borderId="0" applyNumberFormat="0" applyFill="0" applyBorder="0" applyAlignment="0" applyProtection="0"/>
    <xf numFmtId="0" fontId="23" fillId="3" borderId="0" applyNumberFormat="0" applyBorder="0" applyAlignment="0" applyProtection="0"/>
    <xf numFmtId="37" fontId="45" fillId="0" borderId="0" applyFill="0" applyBorder="0" applyAlignment="0">
      <protection locked="0"/>
    </xf>
    <xf numFmtId="168" fontId="45" fillId="0" borderId="7" applyFill="0" applyBorder="0" applyAlignment="0">
      <alignment horizontal="center"/>
      <protection locked="0"/>
    </xf>
    <xf numFmtId="10" fontId="31" fillId="23" borderId="8" applyNumberFormat="0" applyBorder="0" applyAlignment="0" applyProtection="0"/>
    <xf numFmtId="175" fontId="45" fillId="0" borderId="0" applyFill="0" applyBorder="0" applyAlignment="0">
      <protection locked="0"/>
    </xf>
    <xf numFmtId="176" fontId="45" fillId="0" borderId="0" applyFill="0" applyBorder="0" applyAlignment="0" applyProtection="0">
      <protection locked="0"/>
    </xf>
    <xf numFmtId="43" fontId="15" fillId="0" borderId="0" applyFont="0" applyFill="0" applyBorder="0" applyAlignment="0" applyProtection="0"/>
    <xf numFmtId="177" fontId="15" fillId="0" borderId="0" applyFont="0" applyFill="0" applyBorder="0" applyAlignment="0" applyProtection="0"/>
    <xf numFmtId="178" fontId="15" fillId="0" borderId="0" applyFont="0" applyFill="0" applyBorder="0" applyAlignment="0" applyProtection="0"/>
    <xf numFmtId="167" fontId="15" fillId="0" borderId="0" applyFont="0" applyFill="0" applyBorder="0" applyAlignment="0" applyProtection="0"/>
    <xf numFmtId="179" fontId="15" fillId="0" borderId="0" applyFont="0" applyFill="0" applyBorder="0" applyAlignment="0" applyProtection="0"/>
    <xf numFmtId="180" fontId="15" fillId="0" borderId="0" applyFont="0" applyFill="0" applyBorder="0" applyAlignment="0" applyProtection="0"/>
    <xf numFmtId="181" fontId="15" fillId="0" borderId="0" applyFont="0" applyFill="0" applyBorder="0" applyAlignment="0" applyProtection="0"/>
    <xf numFmtId="182" fontId="15" fillId="0" borderId="0" applyFont="0" applyFill="0" applyBorder="0" applyAlignment="0" applyProtection="0"/>
    <xf numFmtId="0" fontId="24" fillId="24" borderId="0" applyNumberFormat="0" applyBorder="0" applyAlignment="0" applyProtection="0"/>
    <xf numFmtId="183" fontId="15" fillId="0" borderId="0"/>
    <xf numFmtId="170" fontId="46" fillId="0" borderId="0" applyFill="0" applyBorder="0" applyAlignment="0"/>
    <xf numFmtId="0" fontId="53" fillId="0" borderId="0"/>
    <xf numFmtId="0" fontId="53" fillId="0" borderId="0"/>
    <xf numFmtId="0" fontId="61" fillId="0" borderId="0"/>
    <xf numFmtId="0" fontId="58" fillId="0" borderId="0"/>
    <xf numFmtId="0" fontId="53" fillId="0" borderId="0"/>
    <xf numFmtId="0" fontId="61" fillId="0" borderId="0"/>
    <xf numFmtId="0" fontId="53" fillId="0" borderId="0"/>
    <xf numFmtId="0" fontId="53" fillId="0" borderId="0"/>
    <xf numFmtId="0" fontId="52" fillId="0" borderId="0"/>
    <xf numFmtId="0" fontId="61" fillId="0" borderId="0"/>
    <xf numFmtId="0" fontId="61" fillId="0" borderId="0"/>
    <xf numFmtId="0" fontId="61" fillId="0" borderId="0"/>
    <xf numFmtId="0" fontId="58" fillId="0" borderId="0"/>
    <xf numFmtId="0" fontId="61" fillId="0" borderId="0"/>
    <xf numFmtId="0" fontId="61" fillId="0" borderId="0"/>
    <xf numFmtId="0" fontId="61" fillId="0" borderId="0"/>
    <xf numFmtId="0" fontId="58" fillId="0" borderId="0"/>
    <xf numFmtId="0" fontId="61" fillId="0" borderId="0"/>
    <xf numFmtId="0" fontId="61" fillId="0" borderId="0"/>
    <xf numFmtId="0" fontId="61" fillId="0" borderId="0"/>
    <xf numFmtId="0" fontId="58" fillId="0" borderId="0"/>
    <xf numFmtId="0" fontId="53" fillId="0" borderId="0"/>
    <xf numFmtId="0" fontId="53" fillId="0" borderId="0"/>
    <xf numFmtId="0" fontId="53" fillId="0" borderId="0"/>
    <xf numFmtId="0" fontId="52" fillId="0" borderId="0"/>
    <xf numFmtId="0" fontId="53" fillId="0" borderId="0"/>
    <xf numFmtId="0" fontId="15" fillId="25" borderId="9" applyNumberFormat="0" applyFont="0" applyAlignment="0" applyProtection="0"/>
    <xf numFmtId="184" fontId="15" fillId="0" borderId="8" applyBorder="0">
      <alignment horizontal="right" vertical="center"/>
    </xf>
    <xf numFmtId="185" fontId="15" fillId="0" borderId="10" applyFont="0" applyFill="0" applyBorder="0" applyAlignment="0" applyProtection="0">
      <alignment horizontal="right"/>
    </xf>
    <xf numFmtId="177" fontId="37" fillId="0" borderId="0" applyFont="0" applyFill="0" applyBorder="0" applyAlignment="0" applyProtection="0"/>
    <xf numFmtId="181" fontId="37" fillId="0" borderId="0" applyFont="0" applyFill="0" applyBorder="0" applyAlignment="0" applyProtection="0"/>
    <xf numFmtId="10" fontId="15" fillId="0" borderId="0" applyFont="0" applyFill="0" applyBorder="0" applyAlignment="0" applyProtection="0"/>
    <xf numFmtId="186" fontId="15" fillId="0" borderId="0" applyFont="0" applyFill="0" applyBorder="0" applyAlignment="0" applyProtection="0"/>
    <xf numFmtId="187"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3" fontId="47" fillId="0" borderId="0" applyFill="0" applyBorder="0" applyAlignment="0" applyProtection="0"/>
    <xf numFmtId="3" fontId="48" fillId="0" borderId="0" applyFill="0" applyBorder="0" applyAlignment="0" applyProtection="0"/>
    <xf numFmtId="3" fontId="47" fillId="0" borderId="0" applyFill="0" applyBorder="0" applyAlignment="0" applyProtection="0"/>
    <xf numFmtId="0" fontId="25" fillId="16" borderId="11" applyNumberFormat="0" applyAlignment="0" applyProtection="0"/>
    <xf numFmtId="164" fontId="15" fillId="0" borderId="0" applyFont="0" applyFill="0" applyBorder="0" applyAlignment="0" applyProtection="0"/>
    <xf numFmtId="166" fontId="15" fillId="0" borderId="0" applyFont="0" applyFill="0" applyBorder="0" applyAlignment="0" applyProtection="0"/>
    <xf numFmtId="38" fontId="37" fillId="26" borderId="0" applyNumberFormat="0" applyFont="0" applyBorder="0" applyAlignment="0" applyProtection="0"/>
    <xf numFmtId="38" fontId="49" fillId="0" borderId="0" applyFill="0" applyBorder="0" applyAlignment="0" applyProtection="0"/>
    <xf numFmtId="186" fontId="15" fillId="0" borderId="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178" fontId="37" fillId="0" borderId="0" applyFont="0" applyFill="0" applyBorder="0" applyAlignment="0" applyProtection="0"/>
    <xf numFmtId="188" fontId="37" fillId="0" borderId="0" applyFont="0" applyFill="0" applyBorder="0" applyAlignment="0" applyProtection="0"/>
    <xf numFmtId="18" fontId="38" fillId="0" borderId="0" applyFont="0" applyFill="0" applyBorder="0" applyAlignment="0" applyProtection="0">
      <alignment horizontal="left"/>
    </xf>
    <xf numFmtId="0" fontId="28" fillId="0" borderId="0" applyNumberFormat="0" applyFill="0" applyBorder="0" applyAlignment="0" applyProtection="0"/>
    <xf numFmtId="0" fontId="29" fillId="0" borderId="12" applyNumberFormat="0" applyFill="0" applyAlignment="0" applyProtection="0"/>
    <xf numFmtId="0" fontId="22" fillId="0" borderId="13" applyNumberFormat="0" applyFill="0" applyAlignment="0" applyProtection="0"/>
    <xf numFmtId="0" fontId="30" fillId="0" borderId="14" applyNumberFormat="0" applyFill="0" applyAlignment="0" applyProtection="0"/>
    <xf numFmtId="10" fontId="50" fillId="0" borderId="15" applyNumberFormat="0" applyFont="0" applyFill="0" applyAlignment="0" applyProtection="0"/>
    <xf numFmtId="187" fontId="15" fillId="0" borderId="6" applyFont="0" applyFill="0" applyBorder="0" applyAlignment="0" applyProtection="0"/>
    <xf numFmtId="0" fontId="54" fillId="0" borderId="0"/>
    <xf numFmtId="0" fontId="14" fillId="0" borderId="0"/>
    <xf numFmtId="0" fontId="13" fillId="0" borderId="0"/>
    <xf numFmtId="0" fontId="12" fillId="0" borderId="0"/>
    <xf numFmtId="9" fontId="12" fillId="0" borderId="0" applyFont="0" applyFill="0" applyBorder="0" applyAlignment="0" applyProtection="0"/>
    <xf numFmtId="0" fontId="15" fillId="0" borderId="0"/>
    <xf numFmtId="0" fontId="11" fillId="0" borderId="0"/>
    <xf numFmtId="43" fontId="11" fillId="0" borderId="0" applyFont="0" applyFill="0" applyBorder="0" applyAlignment="0" applyProtection="0"/>
    <xf numFmtId="0" fontId="15" fillId="0" borderId="0"/>
    <xf numFmtId="0" fontId="15" fillId="0" borderId="0"/>
    <xf numFmtId="190" fontId="15" fillId="0" borderId="0" applyFont="0" applyFill="0" applyBorder="0" applyAlignment="0" applyProtection="0"/>
    <xf numFmtId="43" fontId="15" fillId="0" borderId="0" applyFont="0" applyFill="0" applyBorder="0" applyAlignment="0" applyProtection="0"/>
    <xf numFmtId="0" fontId="15" fillId="0" borderId="0"/>
    <xf numFmtId="190"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90" fontId="15" fillId="0" borderId="0" applyFont="0" applyFill="0" applyBorder="0" applyAlignment="0" applyProtection="0"/>
    <xf numFmtId="43" fontId="15" fillId="0" borderId="0" applyFont="0" applyFill="0" applyBorder="0" applyAlignment="0" applyProtection="0"/>
    <xf numFmtId="0" fontId="10" fillId="0" borderId="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90" fontId="15" fillId="0" borderId="0" applyFont="0" applyFill="0" applyBorder="0" applyAlignment="0" applyProtection="0"/>
    <xf numFmtId="43" fontId="15" fillId="0" borderId="0" applyFont="0" applyFill="0" applyBorder="0" applyAlignment="0" applyProtection="0"/>
    <xf numFmtId="0" fontId="10" fillId="0" borderId="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0" fillId="0" borderId="0"/>
    <xf numFmtId="0" fontId="10"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9" fillId="0" borderId="0"/>
    <xf numFmtId="0" fontId="9" fillId="0" borderId="0"/>
    <xf numFmtId="0" fontId="52" fillId="0" borderId="0"/>
    <xf numFmtId="0" fontId="8" fillId="0" borderId="0"/>
    <xf numFmtId="0" fontId="58" fillId="2" borderId="0" applyNumberFormat="0" applyBorder="0" applyAlignment="0" applyProtection="0"/>
    <xf numFmtId="0" fontId="58" fillId="3" borderId="0" applyNumberFormat="0" applyBorder="0" applyAlignment="0" applyProtection="0"/>
    <xf numFmtId="0" fontId="58" fillId="4" borderId="0" applyNumberFormat="0" applyBorder="0" applyAlignment="0" applyProtection="0"/>
    <xf numFmtId="0" fontId="58" fillId="5" borderId="0" applyNumberFormat="0" applyBorder="0" applyAlignment="0" applyProtection="0"/>
    <xf numFmtId="0" fontId="58" fillId="6" borderId="0" applyNumberFormat="0" applyBorder="0" applyAlignment="0" applyProtection="0"/>
    <xf numFmtId="0" fontId="58" fillId="7" borderId="0" applyNumberFormat="0" applyBorder="0" applyAlignment="0" applyProtection="0"/>
    <xf numFmtId="0" fontId="58" fillId="2" borderId="0" applyNumberFormat="0" applyBorder="0" applyAlignment="0" applyProtection="0"/>
    <xf numFmtId="0" fontId="58" fillId="3" borderId="0" applyNumberFormat="0" applyBorder="0" applyAlignment="0" applyProtection="0"/>
    <xf numFmtId="0" fontId="58" fillId="4" borderId="0" applyNumberFormat="0" applyBorder="0" applyAlignment="0" applyProtection="0"/>
    <xf numFmtId="0" fontId="58" fillId="5" borderId="0" applyNumberFormat="0" applyBorder="0" applyAlignment="0" applyProtection="0"/>
    <xf numFmtId="0" fontId="58" fillId="6" borderId="0" applyNumberFormat="0" applyBorder="0" applyAlignment="0" applyProtection="0"/>
    <xf numFmtId="0" fontId="58" fillId="7" borderId="0" applyNumberFormat="0" applyBorder="0" applyAlignment="0" applyProtection="0"/>
    <xf numFmtId="0" fontId="94" fillId="2" borderId="0" applyNumberFormat="0" applyBorder="0" applyAlignment="0" applyProtection="0">
      <alignment vertical="center"/>
    </xf>
    <xf numFmtId="0" fontId="94" fillId="3" borderId="0" applyNumberFormat="0" applyBorder="0" applyAlignment="0" applyProtection="0">
      <alignment vertical="center"/>
    </xf>
    <xf numFmtId="0" fontId="94" fillId="4" borderId="0" applyNumberFormat="0" applyBorder="0" applyAlignment="0" applyProtection="0">
      <alignment vertical="center"/>
    </xf>
    <xf numFmtId="0" fontId="94" fillId="5" borderId="0" applyNumberFormat="0" applyBorder="0" applyAlignment="0" applyProtection="0">
      <alignment vertical="center"/>
    </xf>
    <xf numFmtId="0" fontId="94" fillId="6" borderId="0" applyNumberFormat="0" applyBorder="0" applyAlignment="0" applyProtection="0">
      <alignment vertical="center"/>
    </xf>
    <xf numFmtId="0" fontId="94" fillId="7" borderId="0" applyNumberFormat="0" applyBorder="0" applyAlignment="0" applyProtection="0">
      <alignment vertical="center"/>
    </xf>
    <xf numFmtId="0" fontId="58" fillId="8" borderId="0" applyNumberFormat="0" applyBorder="0" applyAlignment="0" applyProtection="0"/>
    <xf numFmtId="0" fontId="58" fillId="9" borderId="0" applyNumberFormat="0" applyBorder="0" applyAlignment="0" applyProtection="0"/>
    <xf numFmtId="0" fontId="58" fillId="10" borderId="0" applyNumberFormat="0" applyBorder="0" applyAlignment="0" applyProtection="0"/>
    <xf numFmtId="0" fontId="58" fillId="5" borderId="0" applyNumberFormat="0" applyBorder="0" applyAlignment="0" applyProtection="0"/>
    <xf numFmtId="0" fontId="58" fillId="8" borderId="0" applyNumberFormat="0" applyBorder="0" applyAlignment="0" applyProtection="0"/>
    <xf numFmtId="0" fontId="58" fillId="11" borderId="0" applyNumberFormat="0" applyBorder="0" applyAlignment="0" applyProtection="0"/>
    <xf numFmtId="0" fontId="58" fillId="8" borderId="0" applyNumberFormat="0" applyBorder="0" applyAlignment="0" applyProtection="0"/>
    <xf numFmtId="0" fontId="58" fillId="9" borderId="0" applyNumberFormat="0" applyBorder="0" applyAlignment="0" applyProtection="0"/>
    <xf numFmtId="0" fontId="58" fillId="10" borderId="0" applyNumberFormat="0" applyBorder="0" applyAlignment="0" applyProtection="0"/>
    <xf numFmtId="0" fontId="58" fillId="5" borderId="0" applyNumberFormat="0" applyBorder="0" applyAlignment="0" applyProtection="0"/>
    <xf numFmtId="0" fontId="58" fillId="8" borderId="0" applyNumberFormat="0" applyBorder="0" applyAlignment="0" applyProtection="0"/>
    <xf numFmtId="0" fontId="58" fillId="11" borderId="0" applyNumberFormat="0" applyBorder="0" applyAlignment="0" applyProtection="0"/>
    <xf numFmtId="0" fontId="94" fillId="8" borderId="0" applyNumberFormat="0" applyBorder="0" applyAlignment="0" applyProtection="0">
      <alignment vertical="center"/>
    </xf>
    <xf numFmtId="0" fontId="94" fillId="9" borderId="0" applyNumberFormat="0" applyBorder="0" applyAlignment="0" applyProtection="0">
      <alignment vertical="center"/>
    </xf>
    <xf numFmtId="0" fontId="94" fillId="10" borderId="0" applyNumberFormat="0" applyBorder="0" applyAlignment="0" applyProtection="0">
      <alignment vertical="center"/>
    </xf>
    <xf numFmtId="0" fontId="94" fillId="5" borderId="0" applyNumberFormat="0" applyBorder="0" applyAlignment="0" applyProtection="0">
      <alignment vertical="center"/>
    </xf>
    <xf numFmtId="0" fontId="94" fillId="8" borderId="0" applyNumberFormat="0" applyBorder="0" applyAlignment="0" applyProtection="0">
      <alignment vertical="center"/>
    </xf>
    <xf numFmtId="0" fontId="94" fillId="11" borderId="0" applyNumberFormat="0" applyBorder="0" applyAlignment="0" applyProtection="0">
      <alignment vertical="center"/>
    </xf>
    <xf numFmtId="0" fontId="79" fillId="12" borderId="0" applyNumberFormat="0" applyBorder="0" applyAlignment="0" applyProtection="0"/>
    <xf numFmtId="0" fontId="79" fillId="9" borderId="0" applyNumberFormat="0" applyBorder="0" applyAlignment="0" applyProtection="0"/>
    <xf numFmtId="0" fontId="79" fillId="10" borderId="0" applyNumberFormat="0" applyBorder="0" applyAlignment="0" applyProtection="0"/>
    <xf numFmtId="0" fontId="79" fillId="13" borderId="0" applyNumberFormat="0" applyBorder="0" applyAlignment="0" applyProtection="0"/>
    <xf numFmtId="0" fontId="79" fillId="14" borderId="0" applyNumberFormat="0" applyBorder="0" applyAlignment="0" applyProtection="0"/>
    <xf numFmtId="0" fontId="79" fillId="15" borderId="0" applyNumberFormat="0" applyBorder="0" applyAlignment="0" applyProtection="0"/>
    <xf numFmtId="0" fontId="79" fillId="12" borderId="0" applyNumberFormat="0" applyBorder="0" applyAlignment="0" applyProtection="0"/>
    <xf numFmtId="0" fontId="79" fillId="9" borderId="0" applyNumberFormat="0" applyBorder="0" applyAlignment="0" applyProtection="0"/>
    <xf numFmtId="0" fontId="79" fillId="10" borderId="0" applyNumberFormat="0" applyBorder="0" applyAlignment="0" applyProtection="0"/>
    <xf numFmtId="0" fontId="79" fillId="13" borderId="0" applyNumberFormat="0" applyBorder="0" applyAlignment="0" applyProtection="0"/>
    <xf numFmtId="0" fontId="79" fillId="14" borderId="0" applyNumberFormat="0" applyBorder="0" applyAlignment="0" applyProtection="0"/>
    <xf numFmtId="0" fontId="79" fillId="15" borderId="0" applyNumberFormat="0" applyBorder="0" applyAlignment="0" applyProtection="0"/>
    <xf numFmtId="0" fontId="95" fillId="12" borderId="0" applyNumberFormat="0" applyBorder="0" applyAlignment="0" applyProtection="0">
      <alignment vertical="center"/>
    </xf>
    <xf numFmtId="0" fontId="95" fillId="9" borderId="0" applyNumberFormat="0" applyBorder="0" applyAlignment="0" applyProtection="0">
      <alignment vertical="center"/>
    </xf>
    <xf numFmtId="0" fontId="95" fillId="10" borderId="0" applyNumberFormat="0" applyBorder="0" applyAlignment="0" applyProtection="0">
      <alignment vertical="center"/>
    </xf>
    <xf numFmtId="0" fontId="95" fillId="13" borderId="0" applyNumberFormat="0" applyBorder="0" applyAlignment="0" applyProtection="0">
      <alignment vertical="center"/>
    </xf>
    <xf numFmtId="0" fontId="95" fillId="14" borderId="0" applyNumberFormat="0" applyBorder="0" applyAlignment="0" applyProtection="0">
      <alignment vertical="center"/>
    </xf>
    <xf numFmtId="0" fontId="95" fillId="15" borderId="0" applyNumberFormat="0" applyBorder="0" applyAlignment="0" applyProtection="0">
      <alignment vertical="center"/>
    </xf>
    <xf numFmtId="0" fontId="32" fillId="0" borderId="1" applyBorder="0"/>
    <xf numFmtId="0" fontId="80" fillId="4" borderId="0" applyNumberFormat="0" applyBorder="0" applyAlignment="0" applyProtection="0"/>
    <xf numFmtId="0" fontId="80" fillId="4" borderId="0" applyNumberFormat="0" applyBorder="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1" fillId="16" borderId="2" applyNumberFormat="0" applyAlignment="0" applyProtection="0"/>
    <xf numFmtId="0" fontId="82" fillId="17" borderId="3" applyNumberFormat="0" applyAlignment="0" applyProtection="0"/>
    <xf numFmtId="0" fontId="83" fillId="0" borderId="4" applyNumberFormat="0" applyFill="0" applyAlignment="0" applyProtection="0"/>
    <xf numFmtId="0" fontId="82" fillId="17" borderId="3" applyNumberFormat="0" applyAlignment="0" applyProtection="0"/>
    <xf numFmtId="0" fontId="83" fillId="0" borderId="4" applyNumberFormat="0" applyFill="0" applyAlignment="0" applyProtection="0"/>
    <xf numFmtId="3" fontId="119" fillId="0" borderId="0" applyFont="0" applyFill="0" applyBorder="0" applyAlignment="0" applyProtection="0"/>
    <xf numFmtId="165" fontId="8" fillId="0" borderId="0" applyFont="0" applyFill="0" applyBorder="0" applyAlignment="0" applyProtection="0"/>
    <xf numFmtId="0" fontId="119" fillId="0" borderId="0" applyFont="0" applyFill="0" applyBorder="0" applyAlignment="0" applyProtection="0"/>
    <xf numFmtId="192" fontId="15" fillId="0" borderId="0" applyFont="0" applyFill="0" applyBorder="0" applyProtection="0">
      <alignment horizontal="left"/>
    </xf>
    <xf numFmtId="204" fontId="15" fillId="0" borderId="0" applyFont="0" applyFill="0" applyBorder="0" applyProtection="0">
      <alignment horizontal="left"/>
    </xf>
    <xf numFmtId="0" fontId="51" fillId="0" borderId="0">
      <alignment horizontal="center" vertical="center"/>
      <protection locked="0"/>
    </xf>
    <xf numFmtId="0" fontId="112" fillId="0" borderId="0" applyNumberFormat="0" applyFill="0" applyBorder="0" applyAlignment="0" applyProtection="0"/>
    <xf numFmtId="0" fontId="79" fillId="18"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13" borderId="0" applyNumberFormat="0" applyBorder="0" applyAlignment="0" applyProtection="0"/>
    <xf numFmtId="0" fontId="79" fillId="14" borderId="0" applyNumberFormat="0" applyBorder="0" applyAlignment="0" applyProtection="0"/>
    <xf numFmtId="0" fontId="79" fillId="21" borderId="0" applyNumberFormat="0" applyBorder="0" applyAlignment="0" applyProtection="0"/>
    <xf numFmtId="0" fontId="79" fillId="18" borderId="0" applyNumberFormat="0" applyBorder="0" applyAlignment="0" applyProtection="0"/>
    <xf numFmtId="0" fontId="79" fillId="19" borderId="0" applyNumberFormat="0" applyBorder="0" applyAlignment="0" applyProtection="0"/>
    <xf numFmtId="0" fontId="79" fillId="20" borderId="0" applyNumberFormat="0" applyBorder="0" applyAlignment="0" applyProtection="0"/>
    <xf numFmtId="0" fontId="79" fillId="13" borderId="0" applyNumberFormat="0" applyBorder="0" applyAlignment="0" applyProtection="0"/>
    <xf numFmtId="0" fontId="79" fillId="14" borderId="0" applyNumberFormat="0" applyBorder="0" applyAlignment="0" applyProtection="0"/>
    <xf numFmtId="0" fontId="79" fillId="21" borderId="0" applyNumberFormat="0" applyBorder="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0" fontId="84" fillId="7" borderId="2" applyNumberFormat="0" applyAlignment="0" applyProtection="0"/>
    <xf numFmtId="37" fontId="45" fillId="0" borderId="0" applyFill="0" applyBorder="0" applyAlignment="0">
      <protection locked="0"/>
    </xf>
    <xf numFmtId="193" fontId="15" fillId="0" borderId="0" applyFont="0" applyFill="0" applyBorder="0" applyAlignment="0" applyProtection="0"/>
    <xf numFmtId="0" fontId="41" fillId="0" borderId="0">
      <protection locked="0"/>
    </xf>
    <xf numFmtId="0" fontId="41" fillId="0" borderId="0">
      <protection locked="0"/>
    </xf>
    <xf numFmtId="0" fontId="42" fillId="0" borderId="0">
      <protection locked="0"/>
    </xf>
    <xf numFmtId="0" fontId="41" fillId="0" borderId="0">
      <protection locked="0"/>
    </xf>
    <xf numFmtId="0" fontId="41" fillId="0" borderId="0">
      <protection locked="0"/>
    </xf>
    <xf numFmtId="0" fontId="41" fillId="0" borderId="0">
      <protection locked="0"/>
    </xf>
    <xf numFmtId="0" fontId="42" fillId="0" borderId="0">
      <protection locked="0"/>
    </xf>
    <xf numFmtId="2" fontId="119" fillId="0" borderId="0" applyFont="0" applyFill="0" applyBorder="0" applyAlignment="0" applyProtection="0"/>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0" fontId="43" fillId="0" borderId="48">
      <alignment horizontal="left" vertical="center"/>
    </xf>
    <xf numFmtId="169" fontId="44" fillId="0" borderId="0" applyNumberFormat="0" applyFill="0" applyBorder="0" applyAlignment="0" applyProtection="0"/>
    <xf numFmtId="169" fontId="113" fillId="0" borderId="0" applyNumberFormat="0" applyFill="0" applyBorder="0" applyAlignment="0" applyProtection="0"/>
    <xf numFmtId="0" fontId="93" fillId="0" borderId="0" applyNumberFormat="0" applyFill="0" applyBorder="0" applyAlignment="0" applyProtection="0">
      <alignment vertical="top"/>
      <protection locked="0"/>
    </xf>
    <xf numFmtId="0" fontId="118" fillId="0" borderId="0" applyNumberFormat="0" applyFill="0" applyBorder="0" applyAlignment="0" applyProtection="0"/>
    <xf numFmtId="0" fontId="85" fillId="3" borderId="0" applyNumberFormat="0" applyBorder="0" applyAlignment="0" applyProtection="0"/>
    <xf numFmtId="0" fontId="85" fillId="3" borderId="0" applyNumberFormat="0" applyBorder="0" applyAlignment="0" applyProtection="0"/>
    <xf numFmtId="168" fontId="45" fillId="0" borderId="7" applyFill="0" applyBorder="0" applyAlignment="0">
      <alignment horizontal="center"/>
      <protection locked="0"/>
    </xf>
    <xf numFmtId="168" fontId="45" fillId="0" borderId="7" applyFill="0" applyBorder="0" applyAlignment="0">
      <alignment horizontal="center"/>
      <protection locked="0"/>
    </xf>
    <xf numFmtId="168" fontId="45" fillId="0" borderId="7" applyFill="0" applyBorder="0" applyAlignment="0">
      <alignment horizontal="center"/>
      <protection locked="0"/>
    </xf>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10" fontId="31" fillId="23" borderId="8" applyNumberFormat="0" applyBorder="0" applyAlignment="0" applyProtection="0"/>
    <xf numFmtId="37" fontId="45" fillId="0" borderId="0" applyFill="0" applyBorder="0" applyAlignment="0">
      <protection locked="0"/>
    </xf>
    <xf numFmtId="37" fontId="45" fillId="0" borderId="0" applyFill="0" applyBorder="0" applyAlignment="0">
      <protection locked="0"/>
    </xf>
    <xf numFmtId="43" fontId="15" fillId="0" borderId="0" applyFont="0" applyFill="0" applyBorder="0" applyAlignment="0" applyProtection="0"/>
    <xf numFmtId="169" fontId="48" fillId="0" borderId="0" applyFont="0" applyFill="0" applyBorder="0" applyAlignment="0" applyProtection="0"/>
    <xf numFmtId="203" fontId="8" fillId="0" borderId="0" applyFont="0" applyFill="0" applyBorder="0" applyAlignment="0" applyProtection="0"/>
    <xf numFmtId="193" fontId="15" fillId="0" borderId="0" applyFont="0" applyFill="0" applyBorder="0" applyAlignment="0" applyProtection="0"/>
    <xf numFmtId="203" fontId="8" fillId="0" borderId="0" applyFont="0" applyFill="0" applyBorder="0" applyAlignment="0" applyProtection="0"/>
    <xf numFmtId="43" fontId="8" fillId="0" borderId="0" applyFont="0" applyFill="0" applyBorder="0" applyAlignment="0" applyProtection="0"/>
    <xf numFmtId="191" fontId="8" fillId="0" borderId="0" applyFont="0" applyFill="0" applyBorder="0" applyAlignment="0" applyProtection="0"/>
    <xf numFmtId="0" fontId="8" fillId="0" borderId="0"/>
    <xf numFmtId="165" fontId="8"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94" fontId="15" fillId="0" borderId="0" applyFont="0" applyFill="0" applyBorder="0" applyAlignment="0" applyProtection="0"/>
    <xf numFmtId="205" fontId="15" fillId="0" borderId="0" applyFont="0" applyFill="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91" fillId="0" borderId="0"/>
    <xf numFmtId="195" fontId="15" fillId="0" borderId="0"/>
    <xf numFmtId="206" fontId="15" fillId="0" borderId="0"/>
    <xf numFmtId="0" fontId="8" fillId="0" borderId="0"/>
    <xf numFmtId="0" fontId="8" fillId="0" borderId="0"/>
    <xf numFmtId="0" fontId="15" fillId="0" borderId="0"/>
    <xf numFmtId="0" fontId="48" fillId="0" borderId="0"/>
    <xf numFmtId="0" fontId="116" fillId="0" borderId="0" applyNumberFormat="0" applyFill="0" applyBorder="0" applyProtection="0">
      <alignment vertical="top" wrapText="1"/>
    </xf>
    <xf numFmtId="0" fontId="15" fillId="0" borderId="0"/>
    <xf numFmtId="0" fontId="120"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171" fontId="8" fillId="0" borderId="0"/>
    <xf numFmtId="0" fontId="117" fillId="0" borderId="0"/>
    <xf numFmtId="0" fontId="116" fillId="0" borderId="0" applyNumberFormat="0" applyFill="0" applyBorder="0" applyProtection="0">
      <alignment vertical="top" wrapText="1"/>
    </xf>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169" fontId="15" fillId="0" borderId="0"/>
    <xf numFmtId="0" fontId="8" fillId="0" borderId="0"/>
    <xf numFmtId="0" fontId="15" fillId="0" borderId="0"/>
    <xf numFmtId="0" fontId="15" fillId="0" borderId="0"/>
    <xf numFmtId="171" fontId="15" fillId="0" borderId="0"/>
    <xf numFmtId="0" fontId="15" fillId="0" borderId="0"/>
    <xf numFmtId="169" fontId="15" fillId="0" borderId="0"/>
    <xf numFmtId="0" fontId="15" fillId="0" borderId="0"/>
    <xf numFmtId="0" fontId="15" fillId="0" borderId="0"/>
    <xf numFmtId="0" fontId="15" fillId="0" borderId="0"/>
    <xf numFmtId="0" fontId="15" fillId="0" borderId="0"/>
    <xf numFmtId="0" fontId="15" fillId="0" borderId="0"/>
    <xf numFmtId="169" fontId="8" fillId="0" borderId="0"/>
    <xf numFmtId="0" fontId="8" fillId="0" borderId="0"/>
    <xf numFmtId="0" fontId="15" fillId="0" borderId="0"/>
    <xf numFmtId="0" fontId="46"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15" fillId="25" borderId="9" applyNumberFormat="0" applyFont="0" applyAlignment="0" applyProtection="0"/>
    <xf numFmtId="0" fontId="58" fillId="25" borderId="9" applyNumberFormat="0" applyFont="0" applyAlignment="0" applyProtection="0"/>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184" fontId="15" fillId="0" borderId="8" applyBorder="0">
      <alignment horizontal="right" vertical="center"/>
    </xf>
    <xf numFmtId="9" fontId="8" fillId="0" borderId="0" applyFont="0" applyFill="0" applyBorder="0" applyAlignment="0" applyProtection="0"/>
    <xf numFmtId="196" fontId="15" fillId="0" borderId="10" applyFont="0" applyFill="0" applyBorder="0" applyAlignment="0" applyProtection="0">
      <alignment horizontal="right"/>
    </xf>
    <xf numFmtId="207" fontId="15" fillId="0" borderId="10" applyFont="0" applyFill="0" applyBorder="0" applyAlignment="0" applyProtection="0">
      <alignment horizontal="right"/>
    </xf>
    <xf numFmtId="197" fontId="15" fillId="0" borderId="0" applyFont="0" applyFill="0" applyBorder="0" applyAlignment="0" applyProtection="0"/>
    <xf numFmtId="208" fontId="15" fillId="0" borderId="0" applyFont="0" applyFill="0" applyBorder="0" applyAlignment="0" applyProtection="0"/>
    <xf numFmtId="198" fontId="15" fillId="0" borderId="0" applyFont="0" applyFill="0" applyBorder="0" applyAlignment="0" applyProtection="0"/>
    <xf numFmtId="209" fontId="15" fillId="0" borderId="0" applyFont="0" applyFill="0" applyBorder="0" applyAlignment="0" applyProtection="0"/>
    <xf numFmtId="198" fontId="15" fillId="0" borderId="0" applyFont="0" applyFill="0" applyBorder="0" applyAlignment="0" applyProtection="0"/>
    <xf numFmtId="210" fontId="15" fillId="0" borderId="0" applyFont="0" applyFill="0" applyBorder="0" applyAlignment="0" applyProtection="0"/>
    <xf numFmtId="199" fontId="15" fillId="0" borderId="0" applyFont="0" applyFill="0" applyBorder="0" applyAlignment="0" applyProtection="0"/>
    <xf numFmtId="211" fontId="15"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8" fillId="0" borderId="0" applyFont="0" applyFill="0" applyBorder="0" applyAlignment="0" applyProtection="0"/>
    <xf numFmtId="9" fontId="1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5" fillId="0" borderId="0" applyFont="0" applyFill="0" applyBorder="0" applyAlignment="0" applyProtection="0"/>
    <xf numFmtId="9" fontId="8" fillId="0" borderId="0" applyFont="0" applyFill="0" applyBorder="0" applyAlignment="0" applyProtection="0"/>
    <xf numFmtId="9" fontId="48" fillId="0" borderId="0" applyFont="0" applyFill="0" applyBorder="0" applyAlignment="0" applyProtection="0"/>
    <xf numFmtId="9" fontId="58" fillId="0" borderId="0" applyFont="0" applyFill="0" applyBorder="0" applyAlignment="0" applyProtection="0"/>
    <xf numFmtId="9" fontId="8" fillId="0" borderId="0" applyFont="0" applyFill="0" applyBorder="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87" fillId="16" borderId="11" applyNumberFormat="0" applyAlignment="0" applyProtection="0"/>
    <xf numFmtId="0" fontId="92" fillId="0" borderId="16" applyNumberFormat="0" applyAlignment="0" applyProtection="0">
      <alignment horizontal="centerContinuous" vertical="center"/>
      <protection locked="0"/>
    </xf>
    <xf numFmtId="198" fontId="15" fillId="0" borderId="0" applyFill="0" applyBorder="0" applyAlignment="0" applyProtection="0"/>
    <xf numFmtId="210" fontId="15" fillId="0" borderId="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9" fillId="0" borderId="0" applyNumberFormat="0" applyFill="0" applyBorder="0" applyAlignment="0" applyProtection="0"/>
    <xf numFmtId="200" fontId="15" fillId="0" borderId="0" applyFont="0" applyFill="0" applyBorder="0" applyAlignment="0" applyProtection="0"/>
    <xf numFmtId="212" fontId="15" fillId="0" borderId="0" applyFont="0" applyFill="0" applyBorder="0" applyAlignment="0" applyProtection="0"/>
    <xf numFmtId="201" fontId="15" fillId="0" borderId="0" applyFont="0" applyFill="0" applyBorder="0" applyAlignment="0" applyProtection="0"/>
    <xf numFmtId="213" fontId="15" fillId="0" borderId="0" applyFont="0" applyFill="0" applyBorder="0" applyAlignment="0" applyProtection="0"/>
    <xf numFmtId="214" fontId="15" fillId="0" borderId="0" applyFont="0" applyFill="0" applyBorder="0" applyAlignment="0" applyProtection="0">
      <alignment horizontal="left"/>
    </xf>
    <xf numFmtId="0" fontId="114" fillId="0" borderId="62" applyNumberFormat="0" applyFill="0" applyAlignment="0" applyProtection="0"/>
    <xf numFmtId="0" fontId="115" fillId="0" borderId="12" applyNumberFormat="0" applyFill="0" applyAlignment="0" applyProtection="0"/>
    <xf numFmtId="0" fontId="112" fillId="0" borderId="13" applyNumberFormat="0" applyFill="0" applyAlignment="0" applyProtection="0"/>
    <xf numFmtId="0" fontId="28" fillId="0" borderId="0" applyNumberFormat="0" applyFill="0" applyBorder="0" applyAlignment="0" applyProtection="0"/>
    <xf numFmtId="38" fontId="37" fillId="0" borderId="63" applyNumberFormat="0" applyFon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0" fontId="90" fillId="0" borderId="14" applyNumberFormat="0" applyFill="0" applyAlignment="0" applyProtection="0"/>
    <xf numFmtId="38" fontId="37" fillId="0" borderId="63" applyNumberFormat="0" applyFont="0" applyFill="0" applyAlignment="0" applyProtection="0"/>
    <xf numFmtId="0" fontId="90" fillId="0" borderId="14" applyNumberFormat="0" applyFill="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15"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202" fontId="15" fillId="0" borderId="48" applyFont="0" applyFill="0" applyBorder="0" applyAlignment="0" applyProtection="0"/>
    <xf numFmtId="0" fontId="95" fillId="18" borderId="0" applyNumberFormat="0" applyBorder="0" applyAlignment="0" applyProtection="0">
      <alignment vertical="center"/>
    </xf>
    <xf numFmtId="0" fontId="95" fillId="19" borderId="0" applyNumberFormat="0" applyBorder="0" applyAlignment="0" applyProtection="0">
      <alignment vertical="center"/>
    </xf>
    <xf numFmtId="0" fontId="95" fillId="20" borderId="0" applyNumberFormat="0" applyBorder="0" applyAlignment="0" applyProtection="0">
      <alignment vertical="center"/>
    </xf>
    <xf numFmtId="0" fontId="95" fillId="13" borderId="0" applyNumberFormat="0" applyBorder="0" applyAlignment="0" applyProtection="0">
      <alignment vertical="center"/>
    </xf>
    <xf numFmtId="0" fontId="95" fillId="14" borderId="0" applyNumberFormat="0" applyBorder="0" applyAlignment="0" applyProtection="0">
      <alignment vertical="center"/>
    </xf>
    <xf numFmtId="0" fontId="95" fillId="21" borderId="0" applyNumberFormat="0" applyBorder="0" applyAlignment="0" applyProtection="0">
      <alignment vertical="center"/>
    </xf>
    <xf numFmtId="0" fontId="96" fillId="0" borderId="0" applyNumberFormat="0" applyFill="0" applyBorder="0" applyAlignment="0" applyProtection="0">
      <alignment vertical="center"/>
    </xf>
    <xf numFmtId="0" fontId="97" fillId="16" borderId="2" applyNumberFormat="0" applyAlignment="0" applyProtection="0">
      <alignment vertical="center"/>
    </xf>
    <xf numFmtId="0" fontId="98" fillId="3" borderId="0" applyNumberFormat="0" applyBorder="0" applyAlignment="0" applyProtection="0">
      <alignment vertical="center"/>
    </xf>
    <xf numFmtId="0" fontId="15" fillId="25" borderId="9" applyNumberFormat="0" applyFont="0" applyAlignment="0" applyProtection="0">
      <alignment vertical="center"/>
    </xf>
    <xf numFmtId="0" fontId="99" fillId="24" borderId="0" applyNumberFormat="0" applyBorder="0" applyAlignment="0" applyProtection="0">
      <alignment vertical="center"/>
    </xf>
    <xf numFmtId="0" fontId="100" fillId="0" borderId="0" applyNumberFormat="0" applyFill="0" applyBorder="0" applyAlignment="0" applyProtection="0">
      <alignment vertical="center"/>
    </xf>
    <xf numFmtId="0" fontId="101" fillId="17" borderId="3" applyNumberFormat="0" applyAlignment="0" applyProtection="0">
      <alignment vertical="center"/>
    </xf>
    <xf numFmtId="164" fontId="102" fillId="0" borderId="0" applyFont="0" applyFill="0" applyBorder="0" applyAlignment="0" applyProtection="0">
      <alignment vertical="center"/>
    </xf>
    <xf numFmtId="0" fontId="103" fillId="0" borderId="4" applyNumberFormat="0" applyFill="0" applyAlignment="0" applyProtection="0">
      <alignment vertical="center"/>
    </xf>
    <xf numFmtId="0" fontId="104" fillId="0" borderId="14" applyNumberFormat="0" applyFill="0" applyAlignment="0" applyProtection="0">
      <alignment vertical="center"/>
    </xf>
    <xf numFmtId="0" fontId="105" fillId="7" borderId="2" applyNumberFormat="0" applyAlignment="0" applyProtection="0">
      <alignment vertical="center"/>
    </xf>
    <xf numFmtId="0" fontId="106" fillId="0" borderId="0" applyNumberFormat="0" applyFill="0" applyBorder="0" applyAlignment="0" applyProtection="0">
      <alignment vertical="center"/>
    </xf>
    <xf numFmtId="0" fontId="107" fillId="0" borderId="62" applyNumberFormat="0" applyFill="0" applyAlignment="0" applyProtection="0">
      <alignment vertical="center"/>
    </xf>
    <xf numFmtId="0" fontId="108" fillId="0" borderId="12" applyNumberFormat="0" applyFill="0" applyAlignment="0" applyProtection="0">
      <alignment vertical="center"/>
    </xf>
    <xf numFmtId="0" fontId="109" fillId="0" borderId="13" applyNumberFormat="0" applyFill="0" applyAlignment="0" applyProtection="0">
      <alignment vertical="center"/>
    </xf>
    <xf numFmtId="0" fontId="109" fillId="0" borderId="0" applyNumberFormat="0" applyFill="0" applyBorder="0" applyAlignment="0" applyProtection="0">
      <alignment vertical="center"/>
    </xf>
    <xf numFmtId="0" fontId="110" fillId="4" borderId="0" applyNumberFormat="0" applyBorder="0" applyAlignment="0" applyProtection="0">
      <alignment vertical="center"/>
    </xf>
    <xf numFmtId="0" fontId="111" fillId="16" borderId="11" applyNumberFormat="0" applyAlignment="0" applyProtection="0">
      <alignment vertical="center"/>
    </xf>
    <xf numFmtId="0" fontId="15" fillId="0" borderId="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0" fontId="81" fillId="16" borderId="64" applyNumberFormat="0" applyAlignment="0" applyProtection="0"/>
    <xf numFmtId="165" fontId="8" fillId="0" borderId="0" applyFont="0" applyFill="0" applyBorder="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84" fillId="7" borderId="64" applyNumberFormat="0" applyAlignment="0" applyProtection="0"/>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0" fontId="43" fillId="0" borderId="65">
      <alignment horizontal="left" vertical="center"/>
    </xf>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10" fontId="31" fillId="23" borderId="66" applyNumberFormat="0" applyBorder="0" applyAlignment="0" applyProtection="0"/>
    <xf numFmtId="0" fontId="46"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15" fillId="25" borderId="67" applyNumberFormat="0" applyFont="0" applyAlignment="0" applyProtection="0"/>
    <xf numFmtId="0" fontId="58" fillId="25" borderId="67" applyNumberFormat="0" applyFont="0" applyAlignment="0" applyProtection="0"/>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184" fontId="15" fillId="0" borderId="66" applyBorder="0">
      <alignment horizontal="right" vertical="center"/>
    </xf>
    <xf numFmtId="9" fontId="8" fillId="0" borderId="0" applyFont="0" applyFill="0" applyBorder="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0" fontId="87" fillId="16" borderId="68" applyNumberFormat="0" applyAlignment="0" applyProtection="0"/>
    <xf numFmtId="38" fontId="37" fillId="0" borderId="69" applyNumberFormat="0" applyFon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0" fontId="90" fillId="0" borderId="70" applyNumberFormat="0" applyFill="0" applyAlignment="0" applyProtection="0"/>
    <xf numFmtId="38" fontId="37" fillId="0" borderId="69" applyNumberFormat="0" applyFont="0" applyFill="0" applyAlignment="0" applyProtection="0"/>
    <xf numFmtId="0" fontId="90" fillId="0" borderId="70" applyNumberFormat="0" applyFill="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15"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202" fontId="15" fillId="0" borderId="65" applyFont="0" applyFill="0" applyBorder="0" applyAlignment="0" applyProtection="0"/>
    <xf numFmtId="0" fontId="97" fillId="16" borderId="64" applyNumberFormat="0" applyAlignment="0" applyProtection="0">
      <alignment vertical="center"/>
    </xf>
    <xf numFmtId="0" fontId="15" fillId="25" borderId="67" applyNumberFormat="0" applyFont="0" applyAlignment="0" applyProtection="0">
      <alignment vertical="center"/>
    </xf>
    <xf numFmtId="0" fontId="104" fillId="0" borderId="70" applyNumberFormat="0" applyFill="0" applyAlignment="0" applyProtection="0">
      <alignment vertical="center"/>
    </xf>
    <xf numFmtId="0" fontId="105" fillId="7" borderId="64" applyNumberFormat="0" applyAlignment="0" applyProtection="0">
      <alignment vertical="center"/>
    </xf>
    <xf numFmtId="0" fontId="111" fillId="16" borderId="68" applyNumberFormat="0" applyAlignment="0" applyProtection="0">
      <alignment vertical="center"/>
    </xf>
    <xf numFmtId="0" fontId="19" fillId="16" borderId="64" applyNumberFormat="0" applyAlignment="0" applyProtection="0"/>
    <xf numFmtId="43" fontId="15" fillId="0" borderId="0" applyFont="0" applyFill="0" applyBorder="0" applyAlignment="0" applyProtection="0"/>
    <xf numFmtId="0" fontId="7" fillId="0" borderId="0"/>
    <xf numFmtId="0" fontId="7" fillId="0" borderId="0"/>
    <xf numFmtId="0" fontId="15" fillId="0" borderId="0"/>
    <xf numFmtId="0" fontId="1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5" fillId="16" borderId="68" applyNumberFormat="0" applyAlignment="0" applyProtection="0"/>
    <xf numFmtId="0" fontId="30" fillId="0" borderId="70" applyNumberFormat="0" applyFill="0" applyAlignment="0" applyProtection="0"/>
    <xf numFmtId="187" fontId="15" fillId="0" borderId="65"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0" fontId="7" fillId="0" borderId="0"/>
    <xf numFmtId="43" fontId="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7" fillId="0" borderId="0"/>
    <xf numFmtId="0" fontId="7" fillId="0" borderId="0"/>
    <xf numFmtId="0" fontId="7" fillId="0" borderId="0"/>
    <xf numFmtId="165" fontId="7" fillId="0" borderId="0" applyFont="0" applyFill="0" applyBorder="0" applyAlignment="0" applyProtection="0"/>
    <xf numFmtId="0" fontId="43" fillId="0" borderId="65">
      <alignment horizontal="left" vertical="center"/>
    </xf>
    <xf numFmtId="43" fontId="15" fillId="0" borderId="0" applyFont="0" applyFill="0" applyBorder="0" applyAlignment="0" applyProtection="0"/>
    <xf numFmtId="203" fontId="7" fillId="0" borderId="0" applyFont="0" applyFill="0" applyBorder="0" applyAlignment="0" applyProtection="0"/>
    <xf numFmtId="203" fontId="7" fillId="0" borderId="0" applyFont="0" applyFill="0" applyBorder="0" applyAlignment="0" applyProtection="0"/>
    <xf numFmtId="43" fontId="7" fillId="0" borderId="0" applyFont="0" applyFill="0" applyBorder="0" applyAlignment="0" applyProtection="0"/>
    <xf numFmtId="191" fontId="7" fillId="0" borderId="0" applyFont="0" applyFill="0" applyBorder="0" applyAlignment="0" applyProtection="0"/>
    <xf numFmtId="0" fontId="7" fillId="0" borderId="0"/>
    <xf numFmtId="165" fontId="7"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1"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9"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202" fontId="15" fillId="0" borderId="65" applyFont="0" applyFill="0" applyBorder="0" applyAlignment="0" applyProtection="0"/>
    <xf numFmtId="165" fontId="7" fillId="0" borderId="0" applyFont="0" applyFill="0" applyBorder="0" applyAlignment="0" applyProtection="0"/>
    <xf numFmtId="9" fontId="7"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0" fontId="6" fillId="0" borderId="0"/>
    <xf numFmtId="165" fontId="6" fillId="0" borderId="0" applyFont="0" applyFill="0" applyBorder="0" applyAlignment="0" applyProtection="0"/>
    <xf numFmtId="43" fontId="15" fillId="0" borderId="0" applyFont="0" applyFill="0" applyBorder="0" applyAlignment="0" applyProtection="0"/>
    <xf numFmtId="203" fontId="6" fillId="0" borderId="0" applyFont="0" applyFill="0" applyBorder="0" applyAlignment="0" applyProtection="0"/>
    <xf numFmtId="203" fontId="6" fillId="0" borderId="0" applyFont="0" applyFill="0" applyBorder="0" applyAlignment="0" applyProtection="0"/>
    <xf numFmtId="43" fontId="6" fillId="0" borderId="0" applyFont="0" applyFill="0" applyBorder="0" applyAlignment="0" applyProtection="0"/>
    <xf numFmtId="191" fontId="6" fillId="0" borderId="0" applyFont="0" applyFill="0" applyBorder="0" applyAlignment="0" applyProtection="0"/>
    <xf numFmtId="0" fontId="6" fillId="0" borderId="0"/>
    <xf numFmtId="165" fontId="6"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9"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6" fillId="0" borderId="0" applyFont="0" applyFill="0" applyBorder="0" applyAlignment="0" applyProtection="0"/>
    <xf numFmtId="9" fontId="6" fillId="0" borderId="0" applyFont="0" applyFill="0" applyBorder="0" applyAlignment="0" applyProtection="0"/>
    <xf numFmtId="0" fontId="15" fillId="0" borderId="0"/>
    <xf numFmtId="202" fontId="15" fillId="0" borderId="87" applyFont="0" applyFill="0" applyBorder="0" applyAlignment="0" applyProtection="0"/>
    <xf numFmtId="184" fontId="15" fillId="0" borderId="102" applyBorder="0">
      <alignment horizontal="right" vertical="center"/>
    </xf>
    <xf numFmtId="0" fontId="81" fillId="16" borderId="93" applyNumberFormat="0" applyAlignment="0" applyProtection="0"/>
    <xf numFmtId="0" fontId="15" fillId="25" borderId="110" applyNumberFormat="0" applyFont="0" applyAlignment="0" applyProtection="0"/>
    <xf numFmtId="0" fontId="87" fillId="16" borderId="90" applyNumberFormat="0" applyAlignment="0" applyProtection="0"/>
    <xf numFmtId="0" fontId="87" fillId="16" borderId="90" applyNumberFormat="0" applyAlignment="0" applyProtection="0"/>
    <xf numFmtId="0" fontId="90" fillId="0" borderId="91" applyNumberFormat="0" applyFill="0" applyAlignment="0" applyProtection="0"/>
    <xf numFmtId="202" fontId="15" fillId="0" borderId="87" applyFont="0" applyFill="0" applyBorder="0" applyAlignment="0" applyProtection="0"/>
    <xf numFmtId="10" fontId="31" fillId="23" borderId="95" applyNumberFormat="0" applyBorder="0" applyAlignment="0" applyProtection="0"/>
    <xf numFmtId="0" fontId="81" fillId="16" borderId="93" applyNumberFormat="0" applyAlignment="0" applyProtection="0"/>
    <xf numFmtId="184" fontId="15" fillId="0" borderId="95" applyBorder="0">
      <alignment horizontal="right" vertical="center"/>
    </xf>
    <xf numFmtId="184" fontId="15" fillId="0" borderId="88" applyBorder="0">
      <alignment horizontal="right" vertical="center"/>
    </xf>
    <xf numFmtId="0" fontId="87" fillId="16" borderId="90" applyNumberFormat="0" applyAlignment="0" applyProtection="0"/>
    <xf numFmtId="0" fontId="90" fillId="0" borderId="91" applyNumberFormat="0" applyFill="0" applyAlignment="0" applyProtection="0"/>
    <xf numFmtId="202" fontId="15" fillId="0" borderId="87" applyFont="0" applyFill="0" applyBorder="0" applyAlignment="0" applyProtection="0"/>
    <xf numFmtId="0" fontId="43" fillId="0" borderId="94">
      <alignment horizontal="left" vertical="center"/>
    </xf>
    <xf numFmtId="202" fontId="15" fillId="0" borderId="108" applyFont="0" applyFill="0" applyBorder="0" applyAlignment="0" applyProtection="0"/>
    <xf numFmtId="184" fontId="15" fillId="0" borderId="95" applyBorder="0">
      <alignment horizontal="right" vertical="center"/>
    </xf>
    <xf numFmtId="0" fontId="81" fillId="16" borderId="93" applyNumberFormat="0" applyAlignment="0" applyProtection="0"/>
    <xf numFmtId="0" fontId="90" fillId="0" borderId="112" applyNumberFormat="0" applyFill="0" applyAlignment="0" applyProtection="0"/>
    <xf numFmtId="202" fontId="15" fillId="0" borderId="87" applyFont="0" applyFill="0" applyBorder="0" applyAlignment="0" applyProtection="0"/>
    <xf numFmtId="0" fontId="84" fillId="7" borderId="93" applyNumberFormat="0" applyAlignment="0" applyProtection="0"/>
    <xf numFmtId="0" fontId="19" fillId="16" borderId="64" applyNumberFormat="0" applyAlignment="0" applyProtection="0"/>
    <xf numFmtId="187" fontId="15" fillId="0" borderId="87" applyFont="0" applyFill="0" applyBorder="0" applyAlignment="0" applyProtection="0"/>
    <xf numFmtId="0" fontId="43" fillId="0" borderId="87">
      <alignment horizontal="left" vertical="center"/>
    </xf>
    <xf numFmtId="0" fontId="43" fillId="0" borderId="87">
      <alignment horizontal="left" vertical="center"/>
    </xf>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0" fontId="43" fillId="0" borderId="101">
      <alignment horizontal="left" vertical="center"/>
    </xf>
    <xf numFmtId="0" fontId="43" fillId="0" borderId="108">
      <alignment horizontal="left" vertical="center"/>
    </xf>
    <xf numFmtId="184" fontId="15" fillId="0" borderId="88" applyBorder="0">
      <alignment horizontal="right" vertical="center"/>
    </xf>
    <xf numFmtId="0" fontId="87" fillId="16" borderId="90" applyNumberFormat="0" applyAlignment="0" applyProtection="0"/>
    <xf numFmtId="0" fontId="90" fillId="0" borderId="91" applyNumberFormat="0" applyFill="0" applyAlignment="0" applyProtection="0"/>
    <xf numFmtId="202" fontId="15" fillId="0" borderId="87" applyFont="0" applyFill="0" applyBorder="0" applyAlignment="0" applyProtection="0"/>
    <xf numFmtId="184" fontId="15" fillId="0" borderId="95" applyBorder="0">
      <alignment horizontal="right" vertical="center"/>
    </xf>
    <xf numFmtId="0" fontId="90" fillId="0" borderId="98" applyNumberFormat="0" applyFill="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15" fillId="25" borderId="110" applyNumberFormat="0" applyFont="0" applyAlignment="0" applyProtection="0"/>
    <xf numFmtId="10" fontId="31" fillId="23" borderId="102" applyNumberFormat="0" applyBorder="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184" fontId="15" fillId="0" borderId="95" applyBorder="0">
      <alignment horizontal="right" vertical="center"/>
    </xf>
    <xf numFmtId="0" fontId="87" fillId="16" borderId="90" applyNumberFormat="0" applyAlignment="0" applyProtection="0"/>
    <xf numFmtId="202" fontId="15" fillId="0" borderId="108" applyFont="0" applyFill="0" applyBorder="0" applyAlignment="0" applyProtection="0"/>
    <xf numFmtId="0" fontId="90" fillId="0" borderId="98" applyNumberFormat="0" applyFill="0" applyAlignment="0" applyProtection="0"/>
    <xf numFmtId="0" fontId="43" fillId="0" borderId="108">
      <alignment horizontal="left" vertical="center"/>
    </xf>
    <xf numFmtId="0" fontId="43" fillId="0" borderId="87">
      <alignment horizontal="left" vertical="center"/>
    </xf>
    <xf numFmtId="0" fontId="43" fillId="0" borderId="87">
      <alignment horizontal="left" vertical="center"/>
    </xf>
    <xf numFmtId="0" fontId="84" fillId="7" borderId="100" applyNumberFormat="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0" fontId="81" fillId="16" borderId="93" applyNumberFormat="0" applyAlignment="0" applyProtection="0"/>
    <xf numFmtId="184" fontId="15" fillId="0" borderId="102" applyBorder="0">
      <alignment horizontal="right" vertical="center"/>
    </xf>
    <xf numFmtId="0" fontId="5" fillId="0" borderId="0"/>
    <xf numFmtId="0" fontId="90" fillId="0" borderId="105" applyNumberFormat="0" applyFill="0" applyAlignment="0" applyProtection="0"/>
    <xf numFmtId="0" fontId="5" fillId="0" borderId="0"/>
    <xf numFmtId="0" fontId="84" fillId="7" borderId="100" applyNumberFormat="0" applyAlignment="0" applyProtection="0"/>
    <xf numFmtId="0" fontId="43" fillId="0" borderId="108">
      <alignment horizontal="left" vertical="center"/>
    </xf>
    <xf numFmtId="0" fontId="90" fillId="0" borderId="112" applyNumberFormat="0" applyFill="0" applyAlignment="0" applyProtection="0"/>
    <xf numFmtId="0" fontId="5" fillId="0" borderId="0"/>
    <xf numFmtId="0" fontId="5" fillId="0" borderId="0"/>
    <xf numFmtId="0" fontId="5" fillId="0" borderId="0"/>
    <xf numFmtId="0" fontId="43" fillId="0" borderId="101">
      <alignment horizontal="left" vertical="center"/>
    </xf>
    <xf numFmtId="0" fontId="5" fillId="0" borderId="0"/>
    <xf numFmtId="0" fontId="5" fillId="0" borderId="0"/>
    <xf numFmtId="0" fontId="5" fillId="0" borderId="0"/>
    <xf numFmtId="0" fontId="81" fillId="16" borderId="100" applyNumberFormat="0" applyAlignment="0" applyProtection="0"/>
    <xf numFmtId="0" fontId="5" fillId="0" borderId="0"/>
    <xf numFmtId="0" fontId="5" fillId="0" borderId="0"/>
    <xf numFmtId="0" fontId="5" fillId="0" borderId="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67" applyNumberFormat="0" applyFont="0" applyAlignment="0" applyProtection="0"/>
    <xf numFmtId="0" fontId="84" fillId="7" borderId="86" applyNumberForma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0" fontId="87" fillId="16" borderId="90" applyNumberFormat="0" applyAlignment="0" applyProtection="0"/>
    <xf numFmtId="0" fontId="87" fillId="16" borderId="90" applyNumberFormat="0" applyAlignment="0" applyProtection="0"/>
    <xf numFmtId="184" fontId="15" fillId="0" borderId="88" applyBorder="0">
      <alignment horizontal="right" vertical="center"/>
    </xf>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25" fillId="16" borderId="68" applyNumberFormat="0" applyAlignment="0" applyProtection="0"/>
    <xf numFmtId="0" fontId="84" fillId="7" borderId="100" applyNumberFormat="0" applyAlignment="0" applyProtection="0"/>
    <xf numFmtId="0" fontId="90" fillId="0" borderId="105" applyNumberFormat="0" applyFill="0" applyAlignment="0" applyProtection="0"/>
    <xf numFmtId="0" fontId="43" fillId="0" borderId="101">
      <alignment horizontal="left" vertical="center"/>
    </xf>
    <xf numFmtId="0" fontId="90" fillId="0" borderId="105" applyNumberFormat="0" applyFill="0" applyAlignment="0" applyProtection="0"/>
    <xf numFmtId="0" fontId="90" fillId="0" borderId="91" applyNumberFormat="0" applyFill="0" applyAlignment="0" applyProtection="0"/>
    <xf numFmtId="0" fontId="87" fillId="16" borderId="97" applyNumberFormat="0" applyAlignment="0" applyProtection="0"/>
    <xf numFmtId="0" fontId="87" fillId="16" borderId="90" applyNumberFormat="0" applyAlignment="0" applyProtection="0"/>
    <xf numFmtId="184" fontId="15" fillId="0" borderId="95" applyBorder="0">
      <alignment horizontal="right" vertical="center"/>
    </xf>
    <xf numFmtId="0" fontId="87" fillId="16" borderId="90" applyNumberFormat="0" applyAlignment="0" applyProtection="0"/>
    <xf numFmtId="202" fontId="15" fillId="0" borderId="87" applyFont="0" applyFill="0" applyBorder="0" applyAlignment="0" applyProtection="0"/>
    <xf numFmtId="0" fontId="90" fillId="0" borderId="105" applyNumberFormat="0" applyFill="0" applyAlignment="0" applyProtection="0"/>
    <xf numFmtId="0" fontId="15" fillId="25" borderId="103" applyNumberFormat="0" applyFont="0" applyAlignment="0" applyProtection="0"/>
    <xf numFmtId="0" fontId="87" fillId="16" borderId="90" applyNumberFormat="0" applyAlignment="0" applyProtection="0"/>
    <xf numFmtId="0" fontId="87" fillId="16" borderId="90" applyNumberFormat="0" applyAlignment="0" applyProtection="0"/>
    <xf numFmtId="0" fontId="15" fillId="25" borderId="89" applyNumberFormat="0" applyFont="0" applyAlignment="0" applyProtection="0"/>
    <xf numFmtId="0" fontId="5" fillId="0" borderId="0"/>
    <xf numFmtId="0" fontId="5" fillId="0" borderId="0"/>
    <xf numFmtId="0" fontId="5" fillId="0" borderId="0"/>
    <xf numFmtId="9" fontId="5" fillId="0" borderId="0" applyFont="0" applyFill="0" applyBorder="0" applyAlignment="0" applyProtection="0"/>
    <xf numFmtId="0" fontId="81" fillId="16" borderId="93" applyNumberFormat="0" applyAlignment="0" applyProtection="0"/>
    <xf numFmtId="0" fontId="5" fillId="0" borderId="0"/>
    <xf numFmtId="43" fontId="5" fillId="0" borderId="0" applyFont="0" applyFill="0" applyBorder="0" applyAlignment="0" applyProtection="0"/>
    <xf numFmtId="184" fontId="15" fillId="0" borderId="102" applyBorder="0">
      <alignment horizontal="right" vertical="center"/>
    </xf>
    <xf numFmtId="0" fontId="43" fillId="0" borderId="108">
      <alignment horizontal="left" vertical="center"/>
    </xf>
    <xf numFmtId="0" fontId="90" fillId="0" borderId="105" applyNumberFormat="0" applyFill="0" applyAlignment="0" applyProtection="0"/>
    <xf numFmtId="0" fontId="15" fillId="25" borderId="110" applyNumberFormat="0" applyFont="0" applyAlignment="0" applyProtection="0"/>
    <xf numFmtId="0" fontId="90" fillId="0" borderId="98" applyNumberFormat="0" applyFill="0" applyAlignment="0" applyProtection="0"/>
    <xf numFmtId="0" fontId="84" fillId="7" borderId="93" applyNumberFormat="0" applyAlignment="0" applyProtection="0"/>
    <xf numFmtId="0" fontId="84" fillId="7" borderId="86" applyNumberFormat="0" applyAlignment="0" applyProtection="0"/>
    <xf numFmtId="10" fontId="31" fillId="23" borderId="88" applyNumberFormat="0" applyBorder="0" applyAlignment="0" applyProtection="0"/>
    <xf numFmtId="0" fontId="90" fillId="0" borderId="98" applyNumberFormat="0" applyFill="0" applyAlignment="0" applyProtection="0"/>
    <xf numFmtId="0" fontId="81" fillId="16" borderId="86" applyNumberFormat="0" applyAlignment="0" applyProtection="0"/>
    <xf numFmtId="0" fontId="5" fillId="0" borderId="0"/>
    <xf numFmtId="0" fontId="81" fillId="16" borderId="100" applyNumberFormat="0" applyAlignment="0" applyProtection="0"/>
    <xf numFmtId="184" fontId="15" fillId="0" borderId="95" applyBorder="0">
      <alignment horizontal="right" vertical="center"/>
    </xf>
    <xf numFmtId="0" fontId="84" fillId="7" borderId="86" applyNumberFormat="0" applyAlignment="0" applyProtection="0"/>
    <xf numFmtId="0" fontId="81" fillId="16" borderId="93" applyNumberFormat="0" applyAlignment="0" applyProtection="0"/>
    <xf numFmtId="0" fontId="90" fillId="0" borderId="98" applyNumberFormat="0" applyFill="0" applyAlignment="0" applyProtection="0"/>
    <xf numFmtId="0" fontId="81" fillId="16" borderId="86" applyNumberFormat="0" applyAlignment="0" applyProtection="0"/>
    <xf numFmtId="0" fontId="5" fillId="0" borderId="0"/>
    <xf numFmtId="0" fontId="5" fillId="0" borderId="0"/>
    <xf numFmtId="0" fontId="81" fillId="16" borderId="86" applyNumberFormat="0" applyAlignment="0" applyProtection="0"/>
    <xf numFmtId="0" fontId="43" fillId="0" borderId="87">
      <alignment horizontal="left" vertical="center"/>
    </xf>
    <xf numFmtId="0" fontId="15" fillId="25" borderId="89" applyNumberFormat="0" applyFont="0" applyAlignment="0" applyProtection="0"/>
    <xf numFmtId="0" fontId="84" fillId="7" borderId="86" applyNumberFormat="0" applyAlignment="0" applyProtection="0"/>
    <xf numFmtId="0" fontId="5" fillId="0" borderId="0"/>
    <xf numFmtId="0" fontId="81" fillId="16" borderId="93" applyNumberFormat="0" applyAlignment="0" applyProtection="0"/>
    <xf numFmtId="0" fontId="81" fillId="16" borderId="107" applyNumberFormat="0" applyAlignment="0" applyProtection="0"/>
    <xf numFmtId="0" fontId="84" fillId="7" borderId="86" applyNumberFormat="0" applyAlignment="0" applyProtection="0"/>
    <xf numFmtId="0" fontId="81" fillId="16" borderId="93" applyNumberFormat="0" applyAlignment="0" applyProtection="0"/>
    <xf numFmtId="0" fontId="81" fillId="16" borderId="86" applyNumberFormat="0" applyAlignment="0" applyProtection="0"/>
    <xf numFmtId="0" fontId="5" fillId="0" borderId="0"/>
    <xf numFmtId="0" fontId="5" fillId="0" borderId="0"/>
    <xf numFmtId="0" fontId="87" fillId="16" borderId="111" applyNumberFormat="0" applyAlignment="0" applyProtection="0"/>
    <xf numFmtId="0" fontId="84" fillId="7" borderId="93" applyNumberFormat="0" applyAlignment="0" applyProtection="0"/>
    <xf numFmtId="10" fontId="31" fillId="23" borderId="88" applyNumberFormat="0" applyBorder="0" applyAlignment="0" applyProtection="0"/>
    <xf numFmtId="0" fontId="43" fillId="0" borderId="101">
      <alignment horizontal="left" vertical="center"/>
    </xf>
    <xf numFmtId="0" fontId="43" fillId="0" borderId="87">
      <alignment horizontal="left" vertical="center"/>
    </xf>
    <xf numFmtId="0" fontId="5" fillId="0" borderId="0"/>
    <xf numFmtId="0" fontId="15" fillId="25" borderId="110" applyNumberFormat="0" applyFont="0" applyAlignment="0" applyProtection="0"/>
    <xf numFmtId="0" fontId="87" fillId="16" borderId="97" applyNumberFormat="0" applyAlignment="0" applyProtection="0"/>
    <xf numFmtId="0" fontId="43" fillId="0" borderId="87">
      <alignment horizontal="left" vertical="center"/>
    </xf>
    <xf numFmtId="184" fontId="15" fillId="0" borderId="109" applyBorder="0">
      <alignment horizontal="right" vertical="center"/>
    </xf>
    <xf numFmtId="0" fontId="84" fillId="7" borderId="86" applyNumberFormat="0" applyAlignment="0" applyProtection="0"/>
    <xf numFmtId="0" fontId="5" fillId="0" borderId="0"/>
    <xf numFmtId="0" fontId="5" fillId="0" borderId="0"/>
    <xf numFmtId="184" fontId="15" fillId="0" borderId="95" applyBorder="0">
      <alignment horizontal="right" vertical="center"/>
    </xf>
    <xf numFmtId="0" fontId="81" fillId="16" borderId="86" applyNumberFormat="0" applyAlignment="0" applyProtection="0"/>
    <xf numFmtId="10" fontId="31" fillId="23" borderId="88" applyNumberFormat="0" applyBorder="0" applyAlignment="0" applyProtection="0"/>
    <xf numFmtId="0" fontId="15" fillId="25" borderId="89" applyNumberFormat="0" applyFont="0" applyAlignment="0" applyProtection="0"/>
    <xf numFmtId="0" fontId="43" fillId="0" borderId="87">
      <alignment horizontal="left" vertical="center"/>
    </xf>
    <xf numFmtId="0" fontId="5" fillId="0" borderId="0"/>
    <xf numFmtId="0" fontId="90" fillId="0" borderId="105" applyNumberFormat="0" applyFill="0" applyAlignment="0" applyProtection="0"/>
    <xf numFmtId="0" fontId="87" fillId="16" borderId="97" applyNumberFormat="0" applyAlignment="0" applyProtection="0"/>
    <xf numFmtId="0" fontId="43" fillId="0" borderId="87">
      <alignment horizontal="left" vertical="center"/>
    </xf>
    <xf numFmtId="0" fontId="81" fillId="16" borderId="93" applyNumberFormat="0" applyAlignment="0" applyProtection="0"/>
    <xf numFmtId="0" fontId="81" fillId="16" borderId="86" applyNumberFormat="0" applyAlignment="0" applyProtection="0"/>
    <xf numFmtId="0" fontId="5" fillId="0" borderId="0"/>
    <xf numFmtId="0" fontId="5" fillId="0" borderId="0"/>
    <xf numFmtId="10" fontId="31" fillId="23" borderId="95" applyNumberFormat="0" applyBorder="0" applyAlignment="0" applyProtection="0"/>
    <xf numFmtId="0" fontId="81" fillId="16" borderId="86" applyNumberFormat="0" applyAlignment="0" applyProtection="0"/>
    <xf numFmtId="10" fontId="31" fillId="23" borderId="88" applyNumberFormat="0" applyBorder="0" applyAlignment="0" applyProtection="0"/>
    <xf numFmtId="0" fontId="43" fillId="0" borderId="87">
      <alignment horizontal="left" vertical="center"/>
    </xf>
    <xf numFmtId="0" fontId="5" fillId="0" borderId="0"/>
    <xf numFmtId="0" fontId="84" fillId="7" borderId="93" applyNumberFormat="0" applyAlignment="0" applyProtection="0"/>
    <xf numFmtId="0" fontId="87" fillId="16" borderId="97" applyNumberFormat="0" applyAlignment="0" applyProtection="0"/>
    <xf numFmtId="0" fontId="43" fillId="0" borderId="87">
      <alignment horizontal="left" vertical="center"/>
    </xf>
    <xf numFmtId="0" fontId="84" fillId="7" borderId="93" applyNumberFormat="0" applyAlignment="0" applyProtection="0"/>
    <xf numFmtId="0" fontId="5" fillId="0" borderId="0"/>
    <xf numFmtId="0" fontId="5" fillId="0" borderId="0"/>
    <xf numFmtId="0" fontId="15" fillId="25" borderId="96" applyNumberFormat="0" applyFont="0" applyAlignment="0" applyProtection="0"/>
    <xf numFmtId="0" fontId="81" fillId="16" borderId="86" applyNumberFormat="0" applyAlignment="0" applyProtection="0"/>
    <xf numFmtId="0" fontId="43" fillId="0" borderId="87">
      <alignment horizontal="left" vertical="center"/>
    </xf>
    <xf numFmtId="0" fontId="15" fillId="25" borderId="89" applyNumberFormat="0" applyFont="0" applyAlignment="0" applyProtection="0"/>
    <xf numFmtId="0" fontId="84" fillId="7" borderId="86" applyNumberFormat="0" applyAlignment="0" applyProtection="0"/>
    <xf numFmtId="0" fontId="5" fillId="0" borderId="0"/>
    <xf numFmtId="0" fontId="87" fillId="16" borderId="97" applyNumberFormat="0" applyAlignment="0" applyProtection="0"/>
    <xf numFmtId="0" fontId="84" fillId="7" borderId="86" applyNumberFormat="0" applyAlignment="0" applyProtection="0"/>
    <xf numFmtId="0" fontId="81" fillId="16" borderId="93" applyNumberFormat="0" applyAlignment="0" applyProtection="0"/>
    <xf numFmtId="0" fontId="81" fillId="16" borderId="86" applyNumberFormat="0" applyAlignment="0" applyProtection="0"/>
    <xf numFmtId="0" fontId="5" fillId="0" borderId="0"/>
    <xf numFmtId="0" fontId="5" fillId="0" borderId="0"/>
    <xf numFmtId="0" fontId="15" fillId="25" borderId="96" applyNumberFormat="0" applyFont="0" applyAlignment="0" applyProtection="0"/>
    <xf numFmtId="0" fontId="84" fillId="7" borderId="86" applyNumberFormat="0" applyAlignment="0" applyProtection="0"/>
    <xf numFmtId="10" fontId="31" fillId="23" borderId="88" applyNumberFormat="0" applyBorder="0" applyAlignment="0" applyProtection="0"/>
    <xf numFmtId="0" fontId="81" fillId="16" borderId="86" applyNumberFormat="0" applyAlignment="0" applyProtection="0"/>
    <xf numFmtId="0" fontId="43" fillId="0" borderId="87">
      <alignment horizontal="left" vertical="center"/>
    </xf>
    <xf numFmtId="0" fontId="5" fillId="0" borderId="0"/>
    <xf numFmtId="0" fontId="87" fillId="16" borderId="111" applyNumberFormat="0" applyAlignment="0" applyProtection="0"/>
    <xf numFmtId="0" fontId="81" fillId="16" borderId="86" applyNumberFormat="0" applyAlignment="0" applyProtection="0"/>
    <xf numFmtId="0" fontId="43" fillId="0" borderId="87">
      <alignment horizontal="left" vertical="center"/>
    </xf>
    <xf numFmtId="0" fontId="46" fillId="25" borderId="89" applyNumberFormat="0" applyFont="0" applyAlignment="0" applyProtection="0"/>
    <xf numFmtId="0" fontId="84" fillId="7" borderId="86" applyNumberFormat="0" applyAlignment="0" applyProtection="0"/>
    <xf numFmtId="0" fontId="5" fillId="0" borderId="0"/>
    <xf numFmtId="0" fontId="5" fillId="0" borderId="0"/>
    <xf numFmtId="0" fontId="15" fillId="25" borderId="110" applyNumberFormat="0" applyFont="0" applyAlignment="0" applyProtection="0"/>
    <xf numFmtId="0" fontId="81" fillId="16" borderId="86" applyNumberFormat="0" applyAlignment="0" applyProtection="0"/>
    <xf numFmtId="10" fontId="31" fillId="23" borderId="88" applyNumberFormat="0" applyBorder="0" applyAlignment="0" applyProtection="0"/>
    <xf numFmtId="0" fontId="87" fillId="16" borderId="111" applyNumberFormat="0" applyAlignment="0" applyProtection="0"/>
    <xf numFmtId="0" fontId="43" fillId="0" borderId="87">
      <alignment horizontal="left" vertical="center"/>
    </xf>
    <xf numFmtId="0" fontId="5" fillId="0" borderId="0"/>
    <xf numFmtId="0" fontId="84" fillId="7" borderId="100" applyNumberFormat="0" applyAlignment="0" applyProtection="0"/>
    <xf numFmtId="0" fontId="87" fillId="16" borderId="97" applyNumberFormat="0" applyAlignment="0" applyProtection="0"/>
    <xf numFmtId="0" fontId="43" fillId="0" borderId="87">
      <alignment horizontal="left" vertical="center"/>
    </xf>
    <xf numFmtId="10" fontId="31" fillId="23" borderId="102" applyNumberFormat="0" applyBorder="0" applyAlignment="0" applyProtection="0"/>
    <xf numFmtId="0" fontId="81" fillId="16" borderId="86" applyNumberFormat="0" applyAlignment="0" applyProtection="0"/>
    <xf numFmtId="0" fontId="5" fillId="0" borderId="0"/>
    <xf numFmtId="0" fontId="5" fillId="0" borderId="0"/>
    <xf numFmtId="0" fontId="43" fillId="0" borderId="94">
      <alignment horizontal="left" vertical="center"/>
    </xf>
    <xf numFmtId="0" fontId="84" fillId="7" borderId="93" applyNumberFormat="0" applyAlignment="0" applyProtection="0"/>
    <xf numFmtId="10" fontId="31" fillId="23" borderId="88" applyNumberFormat="0" applyBorder="0" applyAlignment="0" applyProtection="0"/>
    <xf numFmtId="0" fontId="81" fillId="16" borderId="86" applyNumberFormat="0" applyAlignment="0" applyProtection="0"/>
    <xf numFmtId="0" fontId="43" fillId="0" borderId="87">
      <alignment horizontal="left" vertical="center"/>
    </xf>
    <xf numFmtId="0" fontId="5" fillId="0" borderId="0"/>
    <xf numFmtId="184" fontId="15" fillId="0" borderId="102" applyBorder="0">
      <alignment horizontal="right" vertical="center"/>
    </xf>
    <xf numFmtId="0" fontId="87" fillId="16" borderId="97" applyNumberFormat="0" applyAlignment="0" applyProtection="0"/>
    <xf numFmtId="0" fontId="43" fillId="0" borderId="87">
      <alignment horizontal="left" vertical="center"/>
    </xf>
    <xf numFmtId="0" fontId="84" fillId="7" borderId="107" applyNumberFormat="0" applyAlignment="0" applyProtection="0"/>
    <xf numFmtId="0" fontId="84" fillId="7" borderId="86" applyNumberFormat="0" applyAlignment="0" applyProtection="0"/>
    <xf numFmtId="0" fontId="5" fillId="0" borderId="0"/>
    <xf numFmtId="0" fontId="5" fillId="0" borderId="0"/>
    <xf numFmtId="10" fontId="31" fillId="23" borderId="95" applyNumberFormat="0" applyBorder="0" applyAlignment="0" applyProtection="0"/>
    <xf numFmtId="0" fontId="81" fillId="16" borderId="86" applyNumberFormat="0" applyAlignment="0" applyProtection="0"/>
    <xf numFmtId="10" fontId="31" fillId="23" borderId="88" applyNumberFormat="0" applyBorder="0" applyAlignment="0" applyProtection="0"/>
    <xf numFmtId="0" fontId="15" fillId="25" borderId="89" applyNumberFormat="0" applyFont="0" applyAlignment="0" applyProtection="0"/>
    <xf numFmtId="0" fontId="43" fillId="0" borderId="87">
      <alignment horizontal="left" vertical="center"/>
    </xf>
    <xf numFmtId="0" fontId="5" fillId="0" borderId="0"/>
    <xf numFmtId="184" fontId="15" fillId="0" borderId="95" applyBorder="0">
      <alignment horizontal="right" vertical="center"/>
    </xf>
    <xf numFmtId="0" fontId="87" fillId="16" borderId="97" applyNumberFormat="0" applyAlignment="0" applyProtection="0"/>
    <xf numFmtId="0" fontId="43" fillId="0" borderId="87">
      <alignment horizontal="left" vertical="center"/>
    </xf>
    <xf numFmtId="10" fontId="31" fillId="23" borderId="109" applyNumberFormat="0" applyBorder="0" applyAlignment="0" applyProtection="0"/>
    <xf numFmtId="0" fontId="81" fillId="16" borderId="86" applyNumberFormat="0" applyAlignment="0" applyProtection="0"/>
    <xf numFmtId="0" fontId="5" fillId="0" borderId="0"/>
    <xf numFmtId="0" fontId="5" fillId="0" borderId="0"/>
    <xf numFmtId="184" fontId="15" fillId="0" borderId="109" applyBorder="0">
      <alignment horizontal="right" vertical="center"/>
    </xf>
    <xf numFmtId="0" fontId="81" fillId="16" borderId="86" applyNumberFormat="0" applyAlignment="0" applyProtection="0"/>
    <xf numFmtId="0" fontId="84" fillId="7" borderId="86" applyNumberFormat="0" applyAlignment="0" applyProtection="0"/>
    <xf numFmtId="0" fontId="81" fillId="16" borderId="107" applyNumberFormat="0" applyAlignment="0" applyProtection="0"/>
    <xf numFmtId="0" fontId="43" fillId="0" borderId="87">
      <alignment horizontal="left" vertical="center"/>
    </xf>
    <xf numFmtId="0" fontId="5" fillId="0" borderId="0"/>
    <xf numFmtId="184" fontId="15" fillId="0" borderId="95" applyBorder="0">
      <alignment horizontal="right" vertical="center"/>
    </xf>
    <xf numFmtId="0" fontId="87" fillId="16" borderId="97" applyNumberFormat="0" applyAlignment="0" applyProtection="0"/>
    <xf numFmtId="0" fontId="43" fillId="0" borderId="87">
      <alignment horizontal="left" vertical="center"/>
    </xf>
    <xf numFmtId="0" fontId="84" fillId="7" borderId="100" applyNumberFormat="0" applyAlignment="0" applyProtection="0"/>
    <xf numFmtId="0" fontId="84" fillId="7" borderId="86" applyNumberFormat="0" applyAlignment="0" applyProtection="0"/>
    <xf numFmtId="0" fontId="5" fillId="0" borderId="0"/>
    <xf numFmtId="0" fontId="5" fillId="0" borderId="0"/>
    <xf numFmtId="10" fontId="31" fillId="23" borderId="95" applyNumberFormat="0" applyBorder="0" applyAlignment="0" applyProtection="0"/>
    <xf numFmtId="0" fontId="81" fillId="16" borderId="86" applyNumberFormat="0" applyAlignment="0" applyProtection="0"/>
    <xf numFmtId="202" fontId="15" fillId="0" borderId="108" applyFont="0" applyFill="0" applyBorder="0" applyAlignment="0" applyProtection="0"/>
    <xf numFmtId="0" fontId="15" fillId="25" borderId="89" applyNumberFormat="0" applyFont="0" applyAlignment="0" applyProtection="0"/>
    <xf numFmtId="0" fontId="84" fillId="7" borderId="86" applyNumberFormat="0" applyAlignment="0" applyProtection="0"/>
    <xf numFmtId="0" fontId="5" fillId="0" borderId="0"/>
    <xf numFmtId="0" fontId="81" fillId="16" borderId="100" applyNumberFormat="0" applyAlignment="0" applyProtection="0"/>
    <xf numFmtId="0" fontId="81" fillId="16" borderId="107" applyNumberFormat="0" applyAlignment="0" applyProtection="0"/>
    <xf numFmtId="0" fontId="84" fillId="7" borderId="93" applyNumberFormat="0" applyAlignment="0" applyProtection="0"/>
    <xf numFmtId="0" fontId="81" fillId="16" borderId="93" applyNumberFormat="0" applyAlignment="0" applyProtection="0"/>
    <xf numFmtId="0" fontId="81" fillId="16" borderId="86" applyNumberFormat="0" applyAlignment="0" applyProtection="0"/>
    <xf numFmtId="0" fontId="5" fillId="0" borderId="0"/>
    <xf numFmtId="0" fontId="5" fillId="0" borderId="0"/>
    <xf numFmtId="0" fontId="84" fillId="7" borderId="107" applyNumberFormat="0" applyAlignment="0" applyProtection="0"/>
    <xf numFmtId="0" fontId="5" fillId="0" borderId="0"/>
    <xf numFmtId="202" fontId="15" fillId="0" borderId="87" applyFont="0" applyFill="0" applyBorder="0" applyAlignment="0" applyProtection="0"/>
    <xf numFmtId="0" fontId="15" fillId="25" borderId="110" applyNumberFormat="0" applyFont="0" applyAlignment="0" applyProtection="0"/>
    <xf numFmtId="184" fontId="15" fillId="0" borderId="95" applyBorder="0">
      <alignment horizontal="right" vertical="center"/>
    </xf>
    <xf numFmtId="184" fontId="15" fillId="0" borderId="95" applyBorder="0">
      <alignment horizontal="right" vertical="center"/>
    </xf>
    <xf numFmtId="184" fontId="15" fillId="0" borderId="88" applyBorder="0">
      <alignment horizontal="right" vertical="center"/>
    </xf>
    <xf numFmtId="0" fontId="87" fillId="16" borderId="90" applyNumberFormat="0" applyAlignment="0" applyProtection="0"/>
    <xf numFmtId="0" fontId="90" fillId="0" borderId="91" applyNumberFormat="0" applyFill="0" applyAlignment="0" applyProtection="0"/>
    <xf numFmtId="202" fontId="15" fillId="0" borderId="87" applyFont="0" applyFill="0" applyBorder="0" applyAlignment="0" applyProtection="0"/>
    <xf numFmtId="184" fontId="15" fillId="0" borderId="95" applyBorder="0">
      <alignment horizontal="right" vertical="center"/>
    </xf>
    <xf numFmtId="184" fontId="15" fillId="0" borderId="95" applyBorder="0">
      <alignment horizontal="right" vertical="center"/>
    </xf>
    <xf numFmtId="0" fontId="81" fillId="16" borderId="107" applyNumberFormat="0" applyAlignment="0" applyProtection="0"/>
    <xf numFmtId="0" fontId="87" fillId="16" borderId="90" applyNumberFormat="0" applyAlignment="0" applyProtection="0"/>
    <xf numFmtId="0" fontId="90" fillId="0" borderId="91" applyNumberFormat="0" applyFill="0" applyAlignment="0" applyProtection="0"/>
    <xf numFmtId="202" fontId="15" fillId="0" borderId="87" applyFont="0" applyFill="0" applyBorder="0" applyAlignment="0" applyProtection="0"/>
    <xf numFmtId="184" fontId="15" fillId="0" borderId="102" applyBorder="0">
      <alignment horizontal="right" vertical="center"/>
    </xf>
    <xf numFmtId="184" fontId="15" fillId="0" borderId="88" applyBorder="0">
      <alignment horizontal="right" vertical="center"/>
    </xf>
    <xf numFmtId="0" fontId="81" fillId="16" borderId="100" applyNumberFormat="0" applyAlignment="0" applyProtection="0"/>
    <xf numFmtId="0" fontId="87" fillId="16" borderId="90" applyNumberFormat="0" applyAlignment="0" applyProtection="0"/>
    <xf numFmtId="0" fontId="90" fillId="0" borderId="91" applyNumberFormat="0" applyFill="0" applyAlignment="0" applyProtection="0"/>
    <xf numFmtId="184" fontId="15" fillId="0" borderId="95" applyBorder="0">
      <alignment horizontal="right" vertical="center"/>
    </xf>
    <xf numFmtId="0" fontId="15" fillId="25" borderId="96" applyNumberFormat="0" applyFont="0" applyAlignment="0" applyProtection="0"/>
    <xf numFmtId="184" fontId="15" fillId="0" borderId="88" applyBorder="0">
      <alignment horizontal="right" vertical="center"/>
    </xf>
    <xf numFmtId="0" fontId="87" fillId="16" borderId="90" applyNumberFormat="0" applyAlignment="0" applyProtection="0"/>
    <xf numFmtId="0" fontId="90" fillId="0" borderId="91" applyNumberFormat="0" applyFill="0" applyAlignment="0" applyProtection="0"/>
    <xf numFmtId="202" fontId="15" fillId="0" borderId="87" applyFont="0" applyFill="0" applyBorder="0" applyAlignment="0" applyProtection="0"/>
    <xf numFmtId="0" fontId="46" fillId="25" borderId="96" applyNumberFormat="0" applyFont="0" applyAlignment="0" applyProtection="0"/>
    <xf numFmtId="0" fontId="90" fillId="0" borderId="105" applyNumberFormat="0" applyFill="0" applyAlignment="0" applyProtection="0"/>
    <xf numFmtId="184" fontId="15" fillId="0" borderId="102" applyBorder="0">
      <alignment horizontal="right" vertical="center"/>
    </xf>
    <xf numFmtId="0" fontId="87" fillId="16" borderId="90" applyNumberFormat="0" applyAlignment="0" applyProtection="0"/>
    <xf numFmtId="0" fontId="90" fillId="0" borderId="91" applyNumberFormat="0" applyFill="0" applyAlignment="0" applyProtection="0"/>
    <xf numFmtId="202" fontId="15" fillId="0" borderId="87" applyFont="0" applyFill="0" applyBorder="0" applyAlignment="0" applyProtection="0"/>
    <xf numFmtId="0" fontId="30" fillId="0" borderId="91" applyNumberFormat="0" applyFill="0" applyAlignment="0" applyProtection="0"/>
    <xf numFmtId="0" fontId="84" fillId="7" borderId="93" applyNumberFormat="0" applyAlignment="0" applyProtection="0"/>
    <xf numFmtId="0" fontId="81" fillId="16" borderId="100" applyNumberFormat="0" applyAlignment="0" applyProtection="0"/>
    <xf numFmtId="10" fontId="31" fillId="23" borderId="109" applyNumberFormat="0" applyBorder="0" applyAlignment="0" applyProtection="0"/>
    <xf numFmtId="0" fontId="87" fillId="16" borderId="90" applyNumberFormat="0" applyAlignment="0" applyProtection="0"/>
    <xf numFmtId="0" fontId="90" fillId="0" borderId="91" applyNumberFormat="0" applyFill="0" applyAlignment="0" applyProtection="0"/>
    <xf numFmtId="0" fontId="111" fillId="16" borderId="90" applyNumberFormat="0" applyAlignment="0" applyProtection="0">
      <alignment vertical="center"/>
    </xf>
    <xf numFmtId="0" fontId="43" fillId="0" borderId="108">
      <alignment horizontal="left" vertical="center"/>
    </xf>
    <xf numFmtId="10" fontId="31" fillId="23" borderId="109" applyNumberFormat="0" applyBorder="0" applyAlignment="0" applyProtection="0"/>
    <xf numFmtId="184" fontId="15" fillId="0" borderId="88" applyBorder="0">
      <alignment horizontal="right" vertical="center"/>
    </xf>
    <xf numFmtId="0" fontId="87" fillId="16" borderId="90" applyNumberFormat="0" applyAlignment="0" applyProtection="0"/>
    <xf numFmtId="0" fontId="90" fillId="0" borderId="91" applyNumberFormat="0" applyFill="0" applyAlignment="0" applyProtection="0"/>
    <xf numFmtId="202" fontId="15" fillId="0" borderId="87" applyFont="0" applyFill="0" applyBorder="0" applyAlignment="0" applyProtection="0"/>
    <xf numFmtId="0" fontId="43" fillId="0" borderId="94">
      <alignment horizontal="left" vertical="center"/>
    </xf>
    <xf numFmtId="0" fontId="84" fillId="7" borderId="93" applyNumberFormat="0" applyAlignment="0" applyProtection="0"/>
    <xf numFmtId="0" fontId="87" fillId="16" borderId="104" applyNumberFormat="0" applyAlignment="0" applyProtection="0"/>
    <xf numFmtId="0" fontId="87" fillId="16" borderId="90" applyNumberFormat="0" applyAlignment="0" applyProtection="0"/>
    <xf numFmtId="0" fontId="90" fillId="0" borderId="91" applyNumberFormat="0" applyFill="0" applyAlignment="0" applyProtection="0"/>
    <xf numFmtId="202" fontId="15" fillId="0" borderId="87" applyFont="0" applyFill="0" applyBorder="0" applyAlignment="0" applyProtection="0"/>
    <xf numFmtId="0" fontId="84" fillId="7" borderId="100" applyNumberFormat="0" applyAlignment="0" applyProtection="0"/>
    <xf numFmtId="0" fontId="90" fillId="0" borderId="112" applyNumberFormat="0" applyFill="0" applyAlignment="0" applyProtection="0"/>
    <xf numFmtId="0" fontId="84" fillId="7" borderId="93" applyNumberFormat="0" applyAlignment="0" applyProtection="0"/>
    <xf numFmtId="0" fontId="43" fillId="0" borderId="101">
      <alignment horizontal="left" vertical="center"/>
    </xf>
    <xf numFmtId="184" fontId="15" fillId="0" borderId="88" applyBorder="0">
      <alignment horizontal="right" vertical="center"/>
    </xf>
    <xf numFmtId="0" fontId="90" fillId="0" borderId="91" applyNumberFormat="0" applyFill="0" applyAlignment="0" applyProtection="0"/>
    <xf numFmtId="0" fontId="84" fillId="7" borderId="93" applyNumberFormat="0" applyAlignment="0" applyProtection="0"/>
    <xf numFmtId="0" fontId="90" fillId="0" borderId="91" applyNumberFormat="0" applyFill="0" applyAlignment="0" applyProtection="0"/>
    <xf numFmtId="184" fontId="15" fillId="0" borderId="95" applyBorder="0">
      <alignment horizontal="right" vertical="center"/>
    </xf>
    <xf numFmtId="10" fontId="31" fillId="23" borderId="95" applyNumberFormat="0" applyBorder="0" applyAlignment="0" applyProtection="0"/>
    <xf numFmtId="0" fontId="87" fillId="16" borderId="90" applyNumberFormat="0" applyAlignment="0" applyProtection="0"/>
    <xf numFmtId="202" fontId="15" fillId="0" borderId="87" applyFont="0" applyFill="0" applyBorder="0" applyAlignment="0" applyProtection="0"/>
    <xf numFmtId="0" fontId="15" fillId="25" borderId="96" applyNumberFormat="0" applyFont="0" applyAlignment="0" applyProtection="0"/>
    <xf numFmtId="0" fontId="90" fillId="0" borderId="112" applyNumberFormat="0" applyFill="0" applyAlignment="0" applyProtection="0"/>
    <xf numFmtId="0" fontId="90" fillId="0" borderId="91" applyNumberFormat="0" applyFill="0" applyAlignment="0" applyProtection="0"/>
    <xf numFmtId="0" fontId="43" fillId="0" borderId="101">
      <alignment horizontal="left" vertical="center"/>
    </xf>
    <xf numFmtId="184" fontId="15" fillId="0" borderId="88" applyBorder="0">
      <alignment horizontal="right" vertical="center"/>
    </xf>
    <xf numFmtId="0" fontId="90" fillId="0" borderId="91" applyNumberFormat="0" applyFill="0" applyAlignment="0" applyProtection="0"/>
    <xf numFmtId="184" fontId="15" fillId="0" borderId="102" applyBorder="0">
      <alignment horizontal="right" vertical="center"/>
    </xf>
    <xf numFmtId="0" fontId="84" fillId="7" borderId="100" applyNumberFormat="0" applyAlignment="0" applyProtection="0"/>
    <xf numFmtId="0" fontId="90" fillId="0" borderId="91" applyNumberFormat="0" applyFill="0" applyAlignment="0" applyProtection="0"/>
    <xf numFmtId="0" fontId="84" fillId="7" borderId="93" applyNumberFormat="0" applyAlignment="0" applyProtection="0"/>
    <xf numFmtId="0" fontId="87" fillId="16" borderId="90" applyNumberFormat="0" applyAlignment="0" applyProtection="0"/>
    <xf numFmtId="202" fontId="15" fillId="0" borderId="87" applyFont="0" applyFill="0" applyBorder="0" applyAlignment="0" applyProtection="0"/>
    <xf numFmtId="10" fontId="31" fillId="23" borderId="95" applyNumberFormat="0" applyBorder="0" applyAlignment="0" applyProtection="0"/>
    <xf numFmtId="0" fontId="90" fillId="0" borderId="91" applyNumberFormat="0" applyFill="0" applyAlignment="0" applyProtection="0"/>
    <xf numFmtId="0" fontId="81" fillId="16" borderId="107" applyNumberFormat="0" applyAlignment="0" applyProtection="0"/>
    <xf numFmtId="202" fontId="15" fillId="0" borderId="87" applyFont="0" applyFill="0" applyBorder="0" applyAlignment="0" applyProtection="0"/>
    <xf numFmtId="0" fontId="84" fillId="7" borderId="86" applyNumberFormat="0" applyAlignment="0" applyProtection="0"/>
    <xf numFmtId="0" fontId="15" fillId="25" borderId="89" applyNumberFormat="0" applyFont="0" applyAlignment="0" applyProtection="0"/>
    <xf numFmtId="0" fontId="81" fillId="16" borderId="93" applyNumberFormat="0" applyAlignment="0" applyProtection="0"/>
    <xf numFmtId="10" fontId="31" fillId="23" borderId="102" applyNumberFormat="0" applyBorder="0" applyAlignment="0" applyProtection="0"/>
    <xf numFmtId="0" fontId="58" fillId="25" borderId="89" applyNumberFormat="0" applyFon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0" fontId="84" fillId="7" borderId="100" applyNumberFormat="0" applyAlignment="0" applyProtection="0"/>
    <xf numFmtId="0" fontId="87" fillId="16" borderId="90" applyNumberFormat="0" applyAlignment="0" applyProtection="0"/>
    <xf numFmtId="202" fontId="15" fillId="0" borderId="87" applyFont="0" applyFill="0" applyBorder="0" applyAlignment="0" applyProtection="0"/>
    <xf numFmtId="0" fontId="90" fillId="0" borderId="98" applyNumberFormat="0" applyFill="0" applyAlignment="0" applyProtection="0"/>
    <xf numFmtId="0" fontId="87" fillId="16" borderId="97" applyNumberFormat="0" applyAlignment="0" applyProtection="0"/>
    <xf numFmtId="0" fontId="87" fillId="16" borderId="97" applyNumberFormat="0" applyAlignment="0" applyProtection="0"/>
    <xf numFmtId="0" fontId="84" fillId="7" borderId="93" applyNumberFormat="0" applyAlignment="0" applyProtection="0"/>
    <xf numFmtId="0" fontId="87" fillId="16" borderId="97" applyNumberFormat="0" applyAlignment="0" applyProtection="0"/>
    <xf numFmtId="0" fontId="90" fillId="0" borderId="105" applyNumberFormat="0" applyFill="0" applyAlignment="0" applyProtection="0"/>
    <xf numFmtId="0" fontId="43" fillId="0" borderId="101">
      <alignment horizontal="left" vertical="center"/>
    </xf>
    <xf numFmtId="0" fontId="87" fillId="16" borderId="97"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90" fillId="0" borderId="105" applyNumberFormat="0" applyFill="0" applyAlignment="0" applyProtection="0"/>
    <xf numFmtId="0" fontId="87" fillId="16" borderId="104" applyNumberFormat="0" applyAlignment="0" applyProtection="0"/>
    <xf numFmtId="10" fontId="31" fillId="23" borderId="109" applyNumberFormat="0" applyBorder="0" applyAlignment="0" applyProtection="0"/>
    <xf numFmtId="0" fontId="30" fillId="0" borderId="98" applyNumberFormat="0" applyFill="0" applyAlignment="0" applyProtection="0"/>
    <xf numFmtId="0" fontId="25" fillId="16" borderId="97" applyNumberFormat="0" applyAlignment="0" applyProtection="0"/>
    <xf numFmtId="0" fontId="81" fillId="16" borderId="100" applyNumberFormat="0" applyAlignment="0" applyProtection="0"/>
    <xf numFmtId="38" fontId="37" fillId="0" borderId="113" applyNumberFormat="0" applyFont="0" applyFill="0" applyAlignment="0" applyProtection="0"/>
    <xf numFmtId="0" fontId="43" fillId="0" borderId="101">
      <alignment horizontal="left" vertical="center"/>
    </xf>
    <xf numFmtId="10" fontId="31" fillId="23" borderId="109" applyNumberFormat="0" applyBorder="0" applyAlignment="0" applyProtection="0"/>
    <xf numFmtId="0" fontId="87" fillId="16" borderId="104" applyNumberFormat="0" applyAlignment="0" applyProtection="0"/>
    <xf numFmtId="0" fontId="30" fillId="0" borderId="91" applyNumberFormat="0" applyFill="0" applyAlignment="0" applyProtection="0"/>
    <xf numFmtId="10" fontId="31" fillId="23" borderId="88" applyNumberFormat="0" applyBorder="0" applyAlignment="0" applyProtection="0"/>
    <xf numFmtId="165" fontId="5" fillId="0" borderId="0" applyFont="0" applyFill="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0" fontId="84" fillId="7" borderId="86" applyNumberForma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0" fontId="84" fillId="7" borderId="100" applyNumberFormat="0" applyAlignment="0" applyProtection="0"/>
    <xf numFmtId="0" fontId="87" fillId="16" borderId="90" applyNumberFormat="0" applyAlignment="0" applyProtection="0"/>
    <xf numFmtId="0" fontId="87" fillId="16" borderId="90" applyNumberFormat="0" applyAlignment="0" applyProtection="0"/>
    <xf numFmtId="0" fontId="15" fillId="25" borderId="89" applyNumberFormat="0" applyFont="0" applyAlignment="0" applyProtection="0"/>
    <xf numFmtId="184" fontId="15" fillId="0" borderId="102" applyBorder="0">
      <alignment horizontal="right" vertical="center"/>
    </xf>
    <xf numFmtId="0" fontId="15" fillId="25" borderId="110" applyNumberFormat="0" applyFont="0" applyAlignment="0" applyProtection="0"/>
    <xf numFmtId="0" fontId="87" fillId="16" borderId="104" applyNumberFormat="0" applyAlignment="0" applyProtection="0"/>
    <xf numFmtId="0" fontId="30" fillId="0" borderId="105" applyNumberFormat="0" applyFill="0" applyAlignment="0" applyProtection="0"/>
    <xf numFmtId="184" fontId="15" fillId="0" borderId="95" applyBorder="0">
      <alignment horizontal="right" vertical="center"/>
    </xf>
    <xf numFmtId="0" fontId="84" fillId="7" borderId="93" applyNumberFormat="0" applyAlignment="0" applyProtection="0"/>
    <xf numFmtId="10" fontId="31" fillId="23" borderId="109" applyNumberFormat="0" applyBorder="0" applyAlignment="0" applyProtection="0"/>
    <xf numFmtId="0" fontId="84" fillId="7" borderId="100" applyNumberFormat="0" applyAlignment="0" applyProtection="0"/>
    <xf numFmtId="0" fontId="43" fillId="0" borderId="94">
      <alignment horizontal="left" vertical="center"/>
    </xf>
    <xf numFmtId="0" fontId="15" fillId="25" borderId="96" applyNumberFormat="0" applyFont="0" applyAlignment="0" applyProtection="0"/>
    <xf numFmtId="0" fontId="87" fillId="16" borderId="111" applyNumberFormat="0" applyAlignment="0" applyProtection="0"/>
    <xf numFmtId="10" fontId="31" fillId="23" borderId="95" applyNumberFormat="0" applyBorder="0" applyAlignment="0" applyProtection="0"/>
    <xf numFmtId="184" fontId="15" fillId="0" borderId="95" applyBorder="0">
      <alignment horizontal="right" vertical="center"/>
    </xf>
    <xf numFmtId="0" fontId="43" fillId="0" borderId="94">
      <alignment horizontal="left" vertical="center"/>
    </xf>
    <xf numFmtId="0" fontId="15" fillId="25" borderId="96" applyNumberFormat="0" applyFont="0" applyAlignment="0" applyProtection="0"/>
    <xf numFmtId="0" fontId="84" fillId="7" borderId="100" applyNumberFormat="0" applyAlignment="0" applyProtection="0"/>
    <xf numFmtId="10" fontId="31" fillId="23" borderId="95" applyNumberFormat="0" applyBorder="0" applyAlignment="0" applyProtection="0"/>
    <xf numFmtId="184" fontId="15" fillId="0" borderId="95" applyBorder="0">
      <alignment horizontal="right" vertical="center"/>
    </xf>
    <xf numFmtId="0" fontId="84" fillId="7" borderId="93" applyNumberFormat="0" applyAlignment="0" applyProtection="0"/>
    <xf numFmtId="0" fontId="15" fillId="25" borderId="103" applyNumberFormat="0" applyFont="0" applyAlignment="0" applyProtection="0"/>
    <xf numFmtId="0" fontId="81" fillId="16" borderId="100" applyNumberFormat="0" applyAlignment="0" applyProtection="0"/>
    <xf numFmtId="10" fontId="31" fillId="23" borderId="95" applyNumberFormat="0" applyBorder="0" applyAlignment="0" applyProtection="0"/>
    <xf numFmtId="0" fontId="15" fillId="25" borderId="96" applyNumberFormat="0" applyFont="0" applyAlignment="0" applyProtection="0"/>
    <xf numFmtId="10" fontId="31" fillId="23" borderId="102" applyNumberFormat="0" applyBorder="0" applyAlignment="0" applyProtection="0"/>
    <xf numFmtId="10" fontId="31" fillId="23" borderId="95" applyNumberFormat="0" applyBorder="0" applyAlignment="0" applyProtection="0"/>
    <xf numFmtId="184" fontId="15" fillId="0" borderId="95" applyBorder="0">
      <alignment horizontal="right" vertical="center"/>
    </xf>
    <xf numFmtId="0" fontId="43" fillId="0" borderId="94">
      <alignment horizontal="left" vertical="center"/>
    </xf>
    <xf numFmtId="0" fontId="81" fillId="16" borderId="100" applyNumberFormat="0" applyAlignment="0" applyProtection="0"/>
    <xf numFmtId="0" fontId="15" fillId="25" borderId="96" applyNumberFormat="0" applyFont="0" applyAlignment="0" applyProtection="0"/>
    <xf numFmtId="0" fontId="84" fillId="7" borderId="100" applyNumberFormat="0" applyAlignment="0" applyProtection="0"/>
    <xf numFmtId="0" fontId="90" fillId="0" borderId="98" applyNumberFormat="0" applyFill="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19" fillId="16" borderId="86" applyNumberFormat="0" applyAlignment="0" applyProtection="0"/>
    <xf numFmtId="0" fontId="81" fillId="16" borderId="93" applyNumberFormat="0" applyAlignment="0" applyProtection="0"/>
    <xf numFmtId="0" fontId="84" fillId="7" borderId="93" applyNumberFormat="0" applyAlignment="0" applyProtection="0"/>
    <xf numFmtId="0" fontId="43" fillId="0" borderId="94">
      <alignment horizontal="left" vertical="center"/>
    </xf>
    <xf numFmtId="0" fontId="87" fillId="16" borderId="97" applyNumberFormat="0" applyAlignment="0" applyProtection="0"/>
    <xf numFmtId="184" fontId="15" fillId="0" borderId="109" applyBorder="0">
      <alignment horizontal="right" vertical="center"/>
    </xf>
    <xf numFmtId="0" fontId="90" fillId="0" borderId="105" applyNumberFormat="0" applyFill="0" applyAlignment="0" applyProtection="0"/>
    <xf numFmtId="184" fontId="15" fillId="0" borderId="109" applyBorder="0">
      <alignment horizontal="right" vertical="center"/>
    </xf>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202" fontId="15" fillId="0" borderId="101" applyFont="0" applyFill="0" applyBorder="0" applyAlignment="0" applyProtection="0"/>
    <xf numFmtId="0" fontId="43" fillId="0" borderId="101">
      <alignment horizontal="left" vertical="center"/>
    </xf>
    <xf numFmtId="0" fontId="84" fillId="7" borderId="100" applyNumberFormat="0" applyAlignment="0" applyProtection="0"/>
    <xf numFmtId="184" fontId="15" fillId="0" borderId="102" applyBorder="0">
      <alignment horizontal="right" vertical="center"/>
    </xf>
    <xf numFmtId="202" fontId="15" fillId="0" borderId="101" applyFont="0" applyFill="0" applyBorder="0" applyAlignment="0" applyProtection="0"/>
    <xf numFmtId="0" fontId="43" fillId="0" borderId="101">
      <alignment horizontal="left" vertical="center"/>
    </xf>
    <xf numFmtId="184" fontId="15" fillId="0" borderId="102" applyBorder="0">
      <alignment horizontal="right" vertical="center"/>
    </xf>
    <xf numFmtId="0" fontId="81" fillId="16" borderId="100" applyNumberFormat="0" applyAlignment="0" applyProtection="0"/>
    <xf numFmtId="202" fontId="15" fillId="0" borderId="101" applyFont="0" applyFill="0" applyBorder="0" applyAlignment="0" applyProtection="0"/>
    <xf numFmtId="0" fontId="81" fillId="16" borderId="93" applyNumberFormat="0" applyAlignment="0" applyProtection="0"/>
    <xf numFmtId="0" fontId="15" fillId="0" borderId="0"/>
    <xf numFmtId="0" fontId="15" fillId="25" borderId="110" applyNumberFormat="0" applyFont="0" applyAlignment="0" applyProtection="0"/>
    <xf numFmtId="0" fontId="81" fillId="16" borderId="100" applyNumberFormat="0" applyAlignment="0" applyProtection="0"/>
    <xf numFmtId="184" fontId="15" fillId="0" borderId="102" applyBorder="0">
      <alignment horizontal="right" vertical="center"/>
    </xf>
    <xf numFmtId="10" fontId="31" fillId="23" borderId="95" applyNumberFormat="0" applyBorder="0" applyAlignment="0" applyProtection="0"/>
    <xf numFmtId="202" fontId="15" fillId="0" borderId="108" applyFont="0" applyFill="0" applyBorder="0" applyAlignment="0" applyProtection="0"/>
    <xf numFmtId="0" fontId="90" fillId="0" borderId="112" applyNumberFormat="0" applyFill="0" applyAlignment="0" applyProtection="0"/>
    <xf numFmtId="0" fontId="87" fillId="16" borderId="97" applyNumberFormat="0" applyAlignment="0" applyProtection="0"/>
    <xf numFmtId="0" fontId="43" fillId="0" borderId="94">
      <alignment horizontal="left" vertical="center"/>
    </xf>
    <xf numFmtId="10" fontId="31" fillId="23" borderId="95" applyNumberFormat="0" applyBorder="0" applyAlignment="0" applyProtection="0"/>
    <xf numFmtId="0" fontId="15" fillId="25" borderId="96" applyNumberFormat="0" applyFont="0" applyAlignment="0" applyProtection="0"/>
    <xf numFmtId="0" fontId="104" fillId="0" borderId="105" applyNumberFormat="0" applyFill="0" applyAlignment="0" applyProtection="0">
      <alignment vertical="center"/>
    </xf>
    <xf numFmtId="10" fontId="31" fillId="23" borderId="95" applyNumberFormat="0" applyBorder="0" applyAlignment="0" applyProtection="0"/>
    <xf numFmtId="184" fontId="15" fillId="0" borderId="95" applyBorder="0">
      <alignment horizontal="right" vertical="center"/>
    </xf>
    <xf numFmtId="0" fontId="43" fillId="0" borderId="94">
      <alignment horizontal="left" vertical="center"/>
    </xf>
    <xf numFmtId="0" fontId="15" fillId="25" borderId="96" applyNumberFormat="0" applyFont="0" applyAlignment="0" applyProtection="0"/>
    <xf numFmtId="202" fontId="15" fillId="0" borderId="101" applyFont="0" applyFill="0" applyBorder="0" applyAlignment="0" applyProtection="0"/>
    <xf numFmtId="10" fontId="31" fillId="23" borderId="109" applyNumberFormat="0" applyBorder="0" applyAlignment="0" applyProtection="0"/>
    <xf numFmtId="202" fontId="15" fillId="0" borderId="101" applyFont="0" applyFill="0" applyBorder="0" applyAlignment="0" applyProtection="0"/>
    <xf numFmtId="0" fontId="43" fillId="0" borderId="94">
      <alignment horizontal="left" vertical="center"/>
    </xf>
    <xf numFmtId="202" fontId="15" fillId="0" borderId="101" applyFont="0" applyFill="0" applyBorder="0" applyAlignment="0" applyProtection="0"/>
    <xf numFmtId="202" fontId="15" fillId="0" borderId="101" applyFont="0" applyFill="0" applyBorder="0" applyAlignment="0" applyProtection="0"/>
    <xf numFmtId="10" fontId="31" fillId="23" borderId="95" applyNumberFormat="0" applyBorder="0" applyAlignment="0" applyProtection="0"/>
    <xf numFmtId="184" fontId="15" fillId="0" borderId="95" applyBorder="0">
      <alignment horizontal="right" vertical="center"/>
    </xf>
    <xf numFmtId="0" fontId="84" fillId="7" borderId="100" applyNumberFormat="0" applyAlignment="0" applyProtection="0"/>
    <xf numFmtId="0" fontId="43" fillId="0" borderId="94">
      <alignment horizontal="left" vertical="center"/>
    </xf>
    <xf numFmtId="0" fontId="15" fillId="25" borderId="96" applyNumberFormat="0" applyFont="0" applyAlignment="0" applyProtection="0"/>
    <xf numFmtId="0" fontId="84" fillId="7" borderId="107" applyNumberFormat="0" applyAlignment="0" applyProtection="0"/>
    <xf numFmtId="0" fontId="87" fillId="16" borderId="111" applyNumberFormat="0" applyAlignment="0" applyProtection="0"/>
    <xf numFmtId="0" fontId="43" fillId="0" borderId="94">
      <alignment horizontal="left" vertical="center"/>
    </xf>
    <xf numFmtId="0" fontId="15" fillId="25" borderId="96" applyNumberFormat="0" applyFont="0" applyAlignment="0" applyProtection="0"/>
    <xf numFmtId="0" fontId="43" fillId="0" borderId="94">
      <alignment horizontal="left" vertical="center"/>
    </xf>
    <xf numFmtId="0" fontId="15" fillId="25" borderId="96" applyNumberFormat="0" applyFont="0" applyAlignment="0" applyProtection="0"/>
    <xf numFmtId="10" fontId="31" fillId="23" borderId="95" applyNumberFormat="0" applyBorder="0" applyAlignment="0" applyProtection="0"/>
    <xf numFmtId="0" fontId="15" fillId="25" borderId="96" applyNumberFormat="0" applyFont="0" applyAlignment="0" applyProtection="0"/>
    <xf numFmtId="0" fontId="43" fillId="0" borderId="94">
      <alignment horizontal="left" vertical="center"/>
    </xf>
    <xf numFmtId="0" fontId="43" fillId="0" borderId="101">
      <alignment horizontal="left" vertical="center"/>
    </xf>
    <xf numFmtId="0" fontId="90" fillId="0" borderId="98" applyNumberFormat="0" applyFill="0" applyAlignment="0" applyProtection="0"/>
    <xf numFmtId="0" fontId="90" fillId="0" borderId="98" applyNumberFormat="0" applyFill="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93" applyNumberFormat="0" applyAlignment="0" applyProtection="0"/>
    <xf numFmtId="0" fontId="87" fillId="16" borderId="104" applyNumberFormat="0" applyAlignment="0" applyProtection="0"/>
    <xf numFmtId="0" fontId="46" fillId="25" borderId="103" applyNumberFormat="0" applyFont="0" applyAlignment="0" applyProtection="0"/>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81" fillId="16" borderId="93" applyNumberFormat="0" applyAlignment="0" applyProtection="0"/>
    <xf numFmtId="0" fontId="87" fillId="16" borderId="104" applyNumberFormat="0" applyAlignment="0" applyProtection="0"/>
    <xf numFmtId="203" fontId="5" fillId="0" borderId="0" applyFont="0" applyFill="0" applyBorder="0" applyAlignment="0" applyProtection="0"/>
    <xf numFmtId="10" fontId="31" fillId="23" borderId="88" applyNumberFormat="0" applyBorder="0" applyAlignment="0" applyProtection="0"/>
    <xf numFmtId="203" fontId="5" fillId="0" borderId="0" applyFont="0" applyFill="0" applyBorder="0" applyAlignment="0" applyProtection="0"/>
    <xf numFmtId="43" fontId="5" fillId="0" borderId="0" applyFont="0" applyFill="0" applyBorder="0" applyAlignment="0" applyProtection="0"/>
    <xf numFmtId="191" fontId="5" fillId="0" borderId="0" applyFont="0" applyFill="0" applyBorder="0" applyAlignment="0" applyProtection="0"/>
    <xf numFmtId="0" fontId="5" fillId="0" borderId="0"/>
    <xf numFmtId="165" fontId="5" fillId="0" borderId="0" applyFont="0" applyFill="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0" fontId="5" fillId="0" borderId="0"/>
    <xf numFmtId="0" fontId="5" fillId="0" borderId="0"/>
    <xf numFmtId="0" fontId="81" fillId="16" borderId="93" applyNumberFormat="0" applyAlignment="0" applyProtection="0"/>
    <xf numFmtId="0" fontId="81" fillId="16" borderId="93" applyNumberFormat="0" applyAlignment="0" applyProtection="0"/>
    <xf numFmtId="0" fontId="87" fillId="16" borderId="104"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171" fontId="5" fillId="0" borderId="0"/>
    <xf numFmtId="0" fontId="81" fillId="16" borderId="107" applyNumberFormat="0" applyAlignment="0" applyProtection="0"/>
    <xf numFmtId="0" fontId="81" fillId="16" borderId="100" applyNumberFormat="0" applyAlignment="0" applyProtection="0"/>
    <xf numFmtId="0" fontId="87" fillId="16" borderId="104" applyNumberForma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90" fillId="0" borderId="112" applyNumberFormat="0" applyFill="0" applyAlignment="0" applyProtection="0"/>
    <xf numFmtId="0" fontId="15" fillId="25" borderId="110" applyNumberFormat="0" applyFont="0" applyAlignment="0" applyProtection="0"/>
    <xf numFmtId="0" fontId="5" fillId="0" borderId="0"/>
    <xf numFmtId="202" fontId="15" fillId="0" borderId="101" applyFont="0" applyFill="0" applyBorder="0" applyAlignment="0" applyProtection="0"/>
    <xf numFmtId="0" fontId="87" fillId="16" borderId="104" applyNumberForma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169" fontId="5" fillId="0" borderId="0"/>
    <xf numFmtId="0" fontId="5" fillId="0" borderId="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184" fontId="15" fillId="0" borderId="88" applyBorder="0">
      <alignment horizontal="right" vertical="center"/>
    </xf>
    <xf numFmtId="0" fontId="87" fillId="16" borderId="90" applyNumberFormat="0" applyAlignment="0" applyProtection="0"/>
    <xf numFmtId="184" fontId="15" fillId="0" borderId="102" applyBorder="0">
      <alignment horizontal="right" vertical="center"/>
    </xf>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0" fontId="15" fillId="25" borderId="89" applyNumberFormat="0" applyFont="0" applyAlignment="0" applyProtection="0">
      <alignment vertical="center"/>
    </xf>
    <xf numFmtId="202" fontId="15" fillId="0" borderId="108" applyFont="0" applyFill="0" applyBorder="0" applyAlignment="0" applyProtection="0"/>
    <xf numFmtId="0" fontId="15" fillId="25" borderId="103" applyNumberFormat="0" applyFon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0" fontId="84" fillId="7" borderId="86" applyNumberFormat="0" applyAlignment="0" applyProtection="0"/>
    <xf numFmtId="10" fontId="31" fillId="23" borderId="88" applyNumberFormat="0" applyBorder="0" applyAlignment="0" applyProtection="0"/>
    <xf numFmtId="10" fontId="31" fillId="23" borderId="88" applyNumberFormat="0" applyBorder="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9" fontId="5" fillId="0" borderId="0" applyFont="0" applyFill="0" applyBorder="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9" fontId="5" fillId="0" borderId="0" applyFont="0" applyFill="0" applyBorder="0" applyAlignment="0" applyProtection="0"/>
    <xf numFmtId="0" fontId="87" fillId="16" borderId="90" applyNumberFormat="0" applyAlignment="0" applyProtection="0"/>
    <xf numFmtId="9" fontId="5" fillId="0" borderId="0" applyFont="0" applyFill="0" applyBorder="0" applyAlignment="0" applyProtection="0"/>
    <xf numFmtId="9" fontId="5" fillId="0" borderId="0" applyFont="0" applyFill="0" applyBorder="0" applyAlignment="0" applyProtection="0"/>
    <xf numFmtId="0" fontId="87" fillId="16" borderId="90" applyNumberFormat="0" applyAlignment="0" applyProtection="0"/>
    <xf numFmtId="9" fontId="5" fillId="0" borderId="0" applyFont="0" applyFill="0" applyBorder="0" applyAlignment="0" applyProtection="0"/>
    <xf numFmtId="0" fontId="87" fillId="16" borderId="90" applyNumberFormat="0" applyAlignment="0" applyProtection="0"/>
    <xf numFmtId="0" fontId="87" fillId="16" borderId="90" applyNumberFormat="0" applyAlignment="0" applyProtection="0"/>
    <xf numFmtId="9" fontId="5" fillId="0" borderId="0" applyFont="0" applyFill="0" applyBorder="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10" fontId="31" fillId="23" borderId="95" applyNumberFormat="0" applyBorder="0" applyAlignment="0" applyProtection="0"/>
    <xf numFmtId="0" fontId="87" fillId="16" borderId="111" applyNumberFormat="0" applyAlignment="0" applyProtection="0"/>
    <xf numFmtId="0" fontId="81" fillId="16" borderId="100" applyNumberFormat="0" applyAlignment="0" applyProtection="0"/>
    <xf numFmtId="0" fontId="81" fillId="16" borderId="100" applyNumberFormat="0" applyAlignment="0" applyProtection="0"/>
    <xf numFmtId="10" fontId="31" fillId="23" borderId="109" applyNumberFormat="0" applyBorder="0" applyAlignment="0" applyProtection="0"/>
    <xf numFmtId="0" fontId="15" fillId="25" borderId="103" applyNumberFormat="0" applyFont="0" applyAlignment="0" applyProtection="0"/>
    <xf numFmtId="202" fontId="15" fillId="0" borderId="101" applyFont="0" applyFill="0" applyBorder="0" applyAlignment="0" applyProtection="0"/>
    <xf numFmtId="0" fontId="87" fillId="16" borderId="111" applyNumberFormat="0" applyAlignment="0" applyProtection="0"/>
    <xf numFmtId="10" fontId="31" fillId="23" borderId="95" applyNumberFormat="0" applyBorder="0" applyAlignment="0" applyProtection="0"/>
    <xf numFmtId="184" fontId="15" fillId="0" borderId="95" applyBorder="0">
      <alignment horizontal="right" vertical="center"/>
    </xf>
    <xf numFmtId="0" fontId="84" fillId="7" borderId="93" applyNumberFormat="0" applyAlignment="0" applyProtection="0"/>
    <xf numFmtId="0" fontId="87" fillId="16" borderId="111" applyNumberFormat="0" applyAlignment="0" applyProtection="0"/>
    <xf numFmtId="0" fontId="90" fillId="0" borderId="112" applyNumberFormat="0" applyFill="0" applyAlignment="0" applyProtection="0"/>
    <xf numFmtId="0" fontId="43" fillId="0" borderId="94">
      <alignment horizontal="left" vertical="center"/>
    </xf>
    <xf numFmtId="0" fontId="15" fillId="25" borderId="96" applyNumberFormat="0" applyFont="0" applyAlignment="0" applyProtection="0"/>
    <xf numFmtId="202" fontId="15" fillId="0" borderId="101" applyFont="0" applyFill="0" applyBorder="0" applyAlignment="0" applyProtection="0"/>
    <xf numFmtId="0" fontId="43" fillId="0" borderId="94">
      <alignment horizontal="left" vertical="center"/>
    </xf>
    <xf numFmtId="0" fontId="15" fillId="25" borderId="96" applyNumberFormat="0" applyFont="0" applyAlignment="0" applyProtection="0"/>
    <xf numFmtId="0" fontId="84" fillId="7" borderId="100" applyNumberFormat="0" applyAlignment="0" applyProtection="0"/>
    <xf numFmtId="10" fontId="31" fillId="23" borderId="95" applyNumberFormat="0" applyBorder="0" applyAlignment="0" applyProtection="0"/>
    <xf numFmtId="184" fontId="15" fillId="0" borderId="95" applyBorder="0">
      <alignment horizontal="right" vertical="center"/>
    </xf>
    <xf numFmtId="202" fontId="15" fillId="0" borderId="108" applyFont="0" applyFill="0" applyBorder="0" applyAlignment="0" applyProtection="0"/>
    <xf numFmtId="202" fontId="15" fillId="0" borderId="101" applyFont="0" applyFill="0" applyBorder="0" applyAlignment="0" applyProtection="0"/>
    <xf numFmtId="0" fontId="90" fillId="0" borderId="105" applyNumberFormat="0" applyFill="0" applyAlignment="0" applyProtection="0"/>
    <xf numFmtId="0" fontId="43" fillId="0" borderId="94">
      <alignment horizontal="left" vertical="center"/>
    </xf>
    <xf numFmtId="0" fontId="15" fillId="25" borderId="96" applyNumberFormat="0" applyFont="0" applyAlignment="0" applyProtection="0"/>
    <xf numFmtId="202" fontId="15" fillId="0" borderId="101" applyFont="0" applyFill="0" applyBorder="0" applyAlignment="0" applyProtection="0"/>
    <xf numFmtId="202" fontId="15" fillId="0" borderId="101" applyFont="0" applyFill="0" applyBorder="0" applyAlignment="0" applyProtection="0"/>
    <xf numFmtId="184" fontId="15" fillId="0" borderId="95" applyBorder="0">
      <alignment horizontal="right" vertical="center"/>
    </xf>
    <xf numFmtId="0" fontId="43" fillId="0" borderId="94">
      <alignment horizontal="left" vertical="center"/>
    </xf>
    <xf numFmtId="184" fontId="15" fillId="0" borderId="95" applyBorder="0">
      <alignment horizontal="right" vertical="center"/>
    </xf>
    <xf numFmtId="0" fontId="43" fillId="0" borderId="94">
      <alignment horizontal="left" vertical="center"/>
    </xf>
    <xf numFmtId="10" fontId="31" fillId="23" borderId="102" applyNumberFormat="0" applyBorder="0" applyAlignment="0" applyProtection="0"/>
    <xf numFmtId="0" fontId="87" fillId="16" borderId="111" applyNumberFormat="0" applyAlignment="0" applyProtection="0"/>
    <xf numFmtId="184" fontId="15" fillId="0" borderId="102" applyBorder="0">
      <alignment horizontal="right" vertical="center"/>
    </xf>
    <xf numFmtId="0" fontId="43" fillId="0" borderId="94">
      <alignment horizontal="left" vertical="center"/>
    </xf>
    <xf numFmtId="0" fontId="15" fillId="25" borderId="96" applyNumberFormat="0" applyFont="0" applyAlignment="0" applyProtection="0"/>
    <xf numFmtId="0" fontId="43" fillId="0" borderId="94">
      <alignment horizontal="left" vertical="center"/>
    </xf>
    <xf numFmtId="0" fontId="81" fillId="16" borderId="100" applyNumberFormat="0" applyAlignment="0" applyProtection="0"/>
    <xf numFmtId="0" fontId="15" fillId="25" borderId="96" applyNumberFormat="0" applyFont="0" applyAlignment="0" applyProtection="0"/>
    <xf numFmtId="184" fontId="15" fillId="0" borderId="109" applyBorder="0">
      <alignment horizontal="right" vertical="center"/>
    </xf>
    <xf numFmtId="0" fontId="43" fillId="0" borderId="94">
      <alignment horizontal="left" vertical="center"/>
    </xf>
    <xf numFmtId="10" fontId="31" fillId="23" borderId="102" applyNumberFormat="0" applyBorder="0" applyAlignment="0" applyProtection="0"/>
    <xf numFmtId="0" fontId="90" fillId="0" borderId="112" applyNumberFormat="0" applyFill="0" applyAlignment="0" applyProtection="0"/>
    <xf numFmtId="0" fontId="43" fillId="0" borderId="94">
      <alignment horizontal="left" vertical="center"/>
    </xf>
    <xf numFmtId="10" fontId="31" fillId="23" borderId="102" applyNumberFormat="0" applyBorder="0" applyAlignment="0" applyProtection="0"/>
    <xf numFmtId="0" fontId="84" fillId="7" borderId="93" applyNumberFormat="0" applyAlignment="0" applyProtection="0"/>
    <xf numFmtId="0" fontId="81" fillId="16" borderId="93" applyNumberFormat="0" applyAlignment="0" applyProtection="0"/>
    <xf numFmtId="0" fontId="81" fillId="16" borderId="93" applyNumberFormat="0" applyAlignment="0" applyProtection="0"/>
    <xf numFmtId="0" fontId="15" fillId="25" borderId="103" applyNumberFormat="0" applyFont="0" applyAlignment="0" applyProtection="0"/>
    <xf numFmtId="0" fontId="43" fillId="0" borderId="101">
      <alignment horizontal="left" vertical="center"/>
    </xf>
    <xf numFmtId="0" fontId="90" fillId="0" borderId="105"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184" fontId="15" fillId="0" borderId="88" applyBorder="0">
      <alignment horizontal="right" vertical="center"/>
    </xf>
    <xf numFmtId="215" fontId="15" fillId="0" borderId="87" applyFont="0" applyFill="0" applyBorder="0" applyAlignment="0" applyProtection="0"/>
    <xf numFmtId="0" fontId="90" fillId="0" borderId="91" applyNumberFormat="0" applyFill="0" applyAlignment="0" applyProtection="0"/>
    <xf numFmtId="0" fontId="15" fillId="25" borderId="96" applyNumberFormat="0" applyFont="0" applyAlignment="0" applyProtection="0"/>
    <xf numFmtId="0" fontId="90" fillId="0" borderId="91" applyNumberFormat="0" applyFill="0" applyAlignment="0" applyProtection="0"/>
    <xf numFmtId="0" fontId="84" fillId="7" borderId="93" applyNumberFormat="0" applyAlignment="0" applyProtection="0"/>
    <xf numFmtId="202" fontId="15" fillId="0" borderId="101" applyFont="0" applyFill="0" applyBorder="0" applyAlignment="0" applyProtection="0"/>
    <xf numFmtId="0" fontId="15" fillId="25" borderId="103" applyNumberFormat="0" applyFont="0" applyAlignment="0" applyProtection="0"/>
    <xf numFmtId="184" fontId="15" fillId="0" borderId="88" applyBorder="0">
      <alignment horizontal="right" vertical="center"/>
    </xf>
    <xf numFmtId="0" fontId="90" fillId="0" borderId="91" applyNumberFormat="0" applyFill="0" applyAlignment="0" applyProtection="0"/>
    <xf numFmtId="202" fontId="15" fillId="0" borderId="87" applyFont="0" applyFill="0" applyBorder="0" applyAlignment="0" applyProtection="0"/>
    <xf numFmtId="10" fontId="31" fillId="23" borderId="95" applyNumberFormat="0" applyBorder="0" applyAlignment="0" applyProtection="0"/>
    <xf numFmtId="0" fontId="81" fillId="16" borderId="93" applyNumberFormat="0" applyAlignment="0" applyProtection="0"/>
    <xf numFmtId="0" fontId="87" fillId="16" borderId="90" applyNumberFormat="0" applyAlignment="0" applyProtection="0"/>
    <xf numFmtId="0" fontId="87" fillId="16" borderId="104" applyNumberFormat="0" applyAlignment="0" applyProtection="0"/>
    <xf numFmtId="0" fontId="15" fillId="25" borderId="96" applyNumberFormat="0" applyFont="0" applyAlignment="0" applyProtection="0"/>
    <xf numFmtId="0" fontId="87" fillId="16" borderId="90" applyNumberFormat="0" applyAlignment="0" applyProtection="0"/>
    <xf numFmtId="202" fontId="15" fillId="0" borderId="87" applyFont="0" applyFill="0" applyBorder="0" applyAlignment="0" applyProtection="0"/>
    <xf numFmtId="0" fontId="15" fillId="25" borderId="96" applyNumberFormat="0" applyFont="0" applyAlignment="0" applyProtection="0"/>
    <xf numFmtId="0" fontId="87" fillId="16" borderId="90" applyNumberFormat="0" applyAlignment="0" applyProtection="0"/>
    <xf numFmtId="202" fontId="15" fillId="0" borderId="87" applyFont="0" applyFill="0" applyBorder="0" applyAlignment="0" applyProtection="0"/>
    <xf numFmtId="184" fontId="15" fillId="0" borderId="88" applyBorder="0">
      <alignment horizontal="right" vertical="center"/>
    </xf>
    <xf numFmtId="0" fontId="90" fillId="0" borderId="91" applyNumberFormat="0" applyFill="0" applyAlignment="0" applyProtection="0"/>
    <xf numFmtId="0" fontId="43" fillId="0" borderId="94">
      <alignment horizontal="left" vertical="center"/>
    </xf>
    <xf numFmtId="0" fontId="81" fillId="16" borderId="93" applyNumberFormat="0" applyAlignment="0" applyProtection="0"/>
    <xf numFmtId="0" fontId="87" fillId="16" borderId="90" applyNumberFormat="0" applyAlignment="0" applyProtection="0"/>
    <xf numFmtId="0" fontId="97" fillId="16" borderId="100" applyNumberFormat="0" applyAlignment="0" applyProtection="0">
      <alignment vertical="center"/>
    </xf>
    <xf numFmtId="0" fontId="84" fillId="7" borderId="100" applyNumberFormat="0" applyAlignment="0" applyProtection="0"/>
    <xf numFmtId="0" fontId="87" fillId="16" borderId="90" applyNumberFormat="0" applyAlignment="0" applyProtection="0"/>
    <xf numFmtId="202" fontId="15" fillId="0" borderId="87" applyFont="0" applyFill="0" applyBorder="0" applyAlignment="0" applyProtection="0"/>
    <xf numFmtId="10" fontId="31" fillId="23" borderId="95" applyNumberFormat="0" applyBorder="0" applyAlignment="0" applyProtection="0"/>
    <xf numFmtId="0" fontId="87" fillId="16" borderId="90" applyNumberFormat="0" applyAlignment="0" applyProtection="0"/>
    <xf numFmtId="202" fontId="15" fillId="0" borderId="87" applyFont="0" applyFill="0" applyBorder="0" applyAlignment="0" applyProtection="0"/>
    <xf numFmtId="184" fontId="15" fillId="0" borderId="95" applyBorder="0">
      <alignment horizontal="right" vertical="center"/>
    </xf>
    <xf numFmtId="184" fontId="15" fillId="0" borderId="88" applyBorder="0">
      <alignment horizontal="right" vertical="center"/>
    </xf>
    <xf numFmtId="0" fontId="90" fillId="0" borderId="91" applyNumberFormat="0" applyFill="0" applyAlignment="0" applyProtection="0"/>
    <xf numFmtId="0" fontId="15" fillId="25" borderId="110" applyNumberFormat="0" applyFont="0" applyAlignment="0" applyProtection="0"/>
    <xf numFmtId="0" fontId="87" fillId="16" borderId="90" applyNumberFormat="0" applyAlignment="0" applyProtection="0"/>
    <xf numFmtId="0" fontId="19" fillId="16" borderId="86" applyNumberFormat="0" applyAlignment="0" applyProtection="0"/>
    <xf numFmtId="0" fontId="84" fillId="7" borderId="107" applyNumberFormat="0" applyAlignment="0" applyProtection="0"/>
    <xf numFmtId="0" fontId="15" fillId="25" borderId="110" applyNumberFormat="0" applyFont="0" applyAlignment="0" applyProtection="0"/>
    <xf numFmtId="202" fontId="15" fillId="0" borderId="87" applyFont="0" applyFill="0" applyBorder="0" applyAlignment="0" applyProtection="0"/>
    <xf numFmtId="10" fontId="31" fillId="23" borderId="109" applyNumberFormat="0" applyBorder="0" applyAlignment="0" applyProtection="0"/>
    <xf numFmtId="0" fontId="87" fillId="16" borderId="90" applyNumberFormat="0" applyAlignment="0" applyProtection="0"/>
    <xf numFmtId="202" fontId="15" fillId="0" borderId="87" applyFont="0" applyFill="0" applyBorder="0" applyAlignment="0" applyProtection="0"/>
    <xf numFmtId="0" fontId="87" fillId="16" borderId="104" applyNumberFormat="0" applyAlignment="0" applyProtection="0"/>
    <xf numFmtId="184" fontId="15" fillId="0" borderId="88" applyBorder="0">
      <alignment horizontal="right" vertical="center"/>
    </xf>
    <xf numFmtId="0" fontId="90" fillId="0" borderId="91" applyNumberFormat="0" applyFill="0" applyAlignment="0" applyProtection="0"/>
    <xf numFmtId="0" fontId="43" fillId="0" borderId="94">
      <alignment horizontal="left" vertical="center"/>
    </xf>
    <xf numFmtId="0" fontId="81" fillId="16" borderId="93" applyNumberFormat="0" applyAlignment="0" applyProtection="0"/>
    <xf numFmtId="0" fontId="87" fillId="16" borderId="90" applyNumberFormat="0" applyAlignment="0" applyProtection="0"/>
    <xf numFmtId="0" fontId="43" fillId="0" borderId="108">
      <alignment horizontal="left" vertical="center"/>
    </xf>
    <xf numFmtId="10" fontId="31" fillId="23" borderId="95" applyNumberFormat="0" applyBorder="0" applyAlignment="0" applyProtection="0"/>
    <xf numFmtId="0" fontId="87" fillId="16" borderId="90" applyNumberFormat="0" applyAlignment="0" applyProtection="0"/>
    <xf numFmtId="202" fontId="15" fillId="0" borderId="87" applyFont="0" applyFill="0" applyBorder="0" applyAlignment="0" applyProtection="0"/>
    <xf numFmtId="10" fontId="31" fillId="23" borderId="95" applyNumberFormat="0" applyBorder="0" applyAlignment="0" applyProtection="0"/>
    <xf numFmtId="0" fontId="87" fillId="16" borderId="90" applyNumberFormat="0" applyAlignment="0" applyProtection="0"/>
    <xf numFmtId="202" fontId="15" fillId="0" borderId="87" applyFont="0" applyFill="0" applyBorder="0" applyAlignment="0" applyProtection="0"/>
    <xf numFmtId="184" fontId="15" fillId="0" borderId="88" applyBorder="0">
      <alignment horizontal="right" vertical="center"/>
    </xf>
    <xf numFmtId="0" fontId="90" fillId="0" borderId="91" applyNumberFormat="0" applyFill="0" applyAlignment="0" applyProtection="0"/>
    <xf numFmtId="0" fontId="84" fillId="7" borderId="93" applyNumberFormat="0" applyAlignment="0" applyProtection="0"/>
    <xf numFmtId="0" fontId="81" fillId="16" borderId="93" applyNumberFormat="0" applyAlignment="0" applyProtection="0"/>
    <xf numFmtId="0" fontId="87" fillId="16" borderId="90" applyNumberFormat="0" applyAlignment="0" applyProtection="0"/>
    <xf numFmtId="0" fontId="84" fillId="7" borderId="100" applyNumberFormat="0" applyAlignment="0" applyProtection="0"/>
    <xf numFmtId="10" fontId="31" fillId="23" borderId="95" applyNumberFormat="0" applyBorder="0" applyAlignment="0" applyProtection="0"/>
    <xf numFmtId="0" fontId="90" fillId="0" borderId="91" applyNumberFormat="0" applyFill="0" applyAlignment="0" applyProtection="0"/>
    <xf numFmtId="0" fontId="87" fillId="16" borderId="104" applyNumberFormat="0" applyAlignment="0" applyProtection="0"/>
    <xf numFmtId="187" fontId="15" fillId="0" borderId="101" applyFont="0" applyFill="0" applyBorder="0" applyAlignment="0" applyProtection="0"/>
    <xf numFmtId="202" fontId="15" fillId="0" borderId="87" applyFont="0" applyFill="0" applyBorder="0" applyAlignment="0" applyProtection="0"/>
    <xf numFmtId="184" fontId="15" fillId="0" borderId="95" applyBorder="0">
      <alignment horizontal="right" vertical="center"/>
    </xf>
    <xf numFmtId="184" fontId="15" fillId="0" borderId="95" applyBorder="0">
      <alignment horizontal="right" vertical="center"/>
    </xf>
    <xf numFmtId="202" fontId="15" fillId="0" borderId="87" applyFont="0" applyFill="0" applyBorder="0" applyAlignment="0" applyProtection="0"/>
    <xf numFmtId="0" fontId="43" fillId="0" borderId="94">
      <alignment horizontal="left" vertical="center"/>
    </xf>
    <xf numFmtId="0" fontId="84" fillId="7" borderId="93" applyNumberFormat="0" applyAlignment="0" applyProtection="0"/>
    <xf numFmtId="184" fontId="15" fillId="0" borderId="109" applyBorder="0">
      <alignment horizontal="right" vertical="center"/>
    </xf>
    <xf numFmtId="0" fontId="15" fillId="25" borderId="89" applyNumberFormat="0" applyFont="0" applyAlignment="0" applyProtection="0"/>
    <xf numFmtId="202" fontId="15" fillId="0" borderId="101" applyFont="0" applyFill="0" applyBorder="0" applyAlignment="0" applyProtection="0"/>
    <xf numFmtId="0" fontId="15" fillId="25" borderId="89" applyNumberFormat="0" applyFont="0" applyAlignment="0" applyProtection="0"/>
    <xf numFmtId="184" fontId="15" fillId="0" borderId="102" applyBorder="0">
      <alignment horizontal="right" vertical="center"/>
    </xf>
    <xf numFmtId="202" fontId="15" fillId="0" borderId="87" applyFont="0" applyFill="0" applyBorder="0" applyAlignment="0" applyProtection="0"/>
    <xf numFmtId="0" fontId="90" fillId="0" borderId="91" applyNumberFormat="0" applyFill="0" applyAlignment="0" applyProtection="0"/>
    <xf numFmtId="202" fontId="15" fillId="0" borderId="87" applyFont="0" applyFill="0" applyBorder="0" applyAlignment="0" applyProtection="0"/>
    <xf numFmtId="0" fontId="15" fillId="25" borderId="89" applyNumberFormat="0" applyFont="0" applyAlignment="0" applyProtection="0"/>
    <xf numFmtId="0" fontId="43" fillId="0" borderId="94">
      <alignment horizontal="left" vertical="center"/>
    </xf>
    <xf numFmtId="0" fontId="84" fillId="7" borderId="86" applyNumberFormat="0" applyAlignment="0" applyProtection="0"/>
    <xf numFmtId="0" fontId="81" fillId="16" borderId="100" applyNumberFormat="0" applyAlignment="0" applyProtection="0"/>
    <xf numFmtId="0" fontId="81" fillId="16" borderId="100" applyNumberFormat="0" applyAlignment="0" applyProtection="0"/>
    <xf numFmtId="0" fontId="15" fillId="25" borderId="110" applyNumberFormat="0" applyFont="0" applyAlignment="0" applyProtection="0"/>
    <xf numFmtId="38" fontId="37" fillId="0" borderId="99" applyNumberFormat="0" applyFont="0" applyFill="0" applyAlignment="0" applyProtection="0"/>
    <xf numFmtId="0" fontId="84" fillId="7" borderId="86" applyNumberFormat="0" applyAlignment="0" applyProtection="0"/>
    <xf numFmtId="0" fontId="84" fillId="7" borderId="93"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10" fontId="31" fillId="23" borderId="88" applyNumberFormat="0" applyBorder="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202" fontId="15" fillId="0" borderId="101" applyFont="0" applyFill="0" applyBorder="0" applyAlignment="0" applyProtection="0"/>
    <xf numFmtId="0" fontId="87" fillId="16" borderId="90" applyNumberFormat="0" applyAlignment="0" applyProtection="0"/>
    <xf numFmtId="0" fontId="87" fillId="16" borderId="104" applyNumberFormat="0" applyAlignment="0" applyProtection="0"/>
    <xf numFmtId="0" fontId="90" fillId="0" borderId="91" applyNumberFormat="0" applyFill="0" applyAlignment="0" applyProtection="0"/>
    <xf numFmtId="0" fontId="90" fillId="0" borderId="91" applyNumberFormat="0" applyFill="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15" fontId="15" fillId="0" borderId="87" applyFont="0" applyFill="0" applyBorder="0" applyAlignment="0" applyProtection="0"/>
    <xf numFmtId="0" fontId="84" fillId="7" borderId="86" applyNumberFormat="0" applyAlignment="0" applyProtection="0"/>
    <xf numFmtId="0" fontId="87" fillId="16" borderId="104" applyNumberFormat="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0" fontId="15" fillId="25" borderId="89" applyNumberFormat="0" applyFont="0" applyAlignment="0" applyProtection="0"/>
    <xf numFmtId="0" fontId="15" fillId="25" borderId="89" applyNumberFormat="0" applyFont="0" applyAlignment="0" applyProtection="0"/>
    <xf numFmtId="10" fontId="31" fillId="23" borderId="95" applyNumberFormat="0" applyBorder="0" applyAlignment="0" applyProtection="0"/>
    <xf numFmtId="184" fontId="15" fillId="0" borderId="109" applyBorder="0">
      <alignment horizontal="right" vertical="center"/>
    </xf>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202" fontId="15" fillId="0" borderId="87" applyFont="0" applyFill="0" applyBorder="0" applyAlignment="0" applyProtection="0"/>
    <xf numFmtId="0" fontId="15" fillId="25" borderId="96" applyNumberFormat="0" applyFont="0" applyAlignment="0" applyProtection="0"/>
    <xf numFmtId="10" fontId="31" fillId="23" borderId="88" applyNumberFormat="0" applyBorder="0" applyAlignment="0" applyProtection="0"/>
    <xf numFmtId="0" fontId="84" fillId="7" borderId="93" applyNumberFormat="0" applyAlignment="0" applyProtection="0"/>
    <xf numFmtId="184" fontId="15" fillId="0" borderId="95" applyBorder="0">
      <alignment horizontal="right" vertical="center"/>
    </xf>
    <xf numFmtId="0" fontId="43" fillId="0" borderId="101">
      <alignment horizontal="left" vertical="center"/>
    </xf>
    <xf numFmtId="0" fontId="84" fillId="7" borderId="100" applyNumberFormat="0" applyAlignment="0" applyProtection="0"/>
    <xf numFmtId="0" fontId="43" fillId="0" borderId="94">
      <alignment horizontal="left" vertical="center"/>
    </xf>
    <xf numFmtId="0" fontId="90" fillId="0" borderId="112" applyNumberFormat="0" applyFill="0" applyAlignment="0" applyProtection="0"/>
    <xf numFmtId="10" fontId="31" fillId="23" borderId="102" applyNumberFormat="0" applyBorder="0" applyAlignment="0" applyProtection="0"/>
    <xf numFmtId="184" fontId="15" fillId="0" borderId="95" applyBorder="0">
      <alignment horizontal="right" vertical="center"/>
    </xf>
    <xf numFmtId="0" fontId="15" fillId="25" borderId="96" applyNumberFormat="0" applyFont="0" applyAlignment="0" applyProtection="0"/>
    <xf numFmtId="0" fontId="87" fillId="16" borderId="104" applyNumberFormat="0" applyAlignment="0" applyProtection="0"/>
    <xf numFmtId="0" fontId="81" fillId="16" borderId="93" applyNumberFormat="0" applyAlignment="0" applyProtection="0"/>
    <xf numFmtId="0" fontId="81" fillId="16" borderId="93" applyNumberFormat="0" applyAlignment="0" applyProtection="0"/>
    <xf numFmtId="10" fontId="31" fillId="23" borderId="102" applyNumberFormat="0" applyBorder="0" applyAlignment="0" applyProtection="0"/>
    <xf numFmtId="0" fontId="84" fillId="7" borderId="107" applyNumberFormat="0" applyAlignment="0" applyProtection="0"/>
    <xf numFmtId="0" fontId="81" fillId="16" borderId="100" applyNumberFormat="0" applyAlignment="0" applyProtection="0"/>
    <xf numFmtId="0" fontId="43" fillId="0" borderId="94">
      <alignment horizontal="left" vertical="center"/>
    </xf>
    <xf numFmtId="0" fontId="81" fillId="16" borderId="107" applyNumberFormat="0" applyAlignment="0" applyProtection="0"/>
    <xf numFmtId="0" fontId="15" fillId="0" borderId="0"/>
    <xf numFmtId="184" fontId="15" fillId="0" borderId="88" applyBorder="0">
      <alignment horizontal="right" vertical="center"/>
    </xf>
    <xf numFmtId="0" fontId="87" fillId="16" borderId="90" applyNumberFormat="0" applyAlignment="0" applyProtection="0"/>
    <xf numFmtId="202" fontId="15" fillId="0" borderId="87" applyFont="0" applyFill="0" applyBorder="0" applyAlignment="0" applyProtection="0"/>
    <xf numFmtId="0" fontId="81" fillId="16" borderId="107" applyNumberFormat="0" applyAlignment="0" applyProtection="0"/>
    <xf numFmtId="0" fontId="87" fillId="16" borderId="90" applyNumberFormat="0" applyAlignment="0" applyProtection="0"/>
    <xf numFmtId="202" fontId="15" fillId="0" borderId="87" applyFont="0" applyFill="0" applyBorder="0" applyAlignment="0" applyProtection="0"/>
    <xf numFmtId="184" fontId="15" fillId="0" borderId="88" applyBorder="0">
      <alignment horizontal="right" vertical="center"/>
    </xf>
    <xf numFmtId="0" fontId="90" fillId="0" borderId="91" applyNumberFormat="0" applyFill="0" applyAlignment="0" applyProtection="0"/>
    <xf numFmtId="184" fontId="15" fillId="0" borderId="95" applyBorder="0">
      <alignment horizontal="right" vertical="center"/>
    </xf>
    <xf numFmtId="0" fontId="84" fillId="7" borderId="93" applyNumberFormat="0" applyAlignment="0" applyProtection="0"/>
    <xf numFmtId="0" fontId="87" fillId="16" borderId="90" applyNumberFormat="0" applyAlignment="0" applyProtection="0"/>
    <xf numFmtId="0" fontId="84" fillId="7" borderId="100" applyNumberFormat="0" applyAlignment="0" applyProtection="0"/>
    <xf numFmtId="0" fontId="87" fillId="16" borderId="90" applyNumberFormat="0" applyAlignment="0" applyProtection="0"/>
    <xf numFmtId="202" fontId="15" fillId="0" borderId="87" applyFont="0" applyFill="0" applyBorder="0" applyAlignment="0" applyProtection="0"/>
    <xf numFmtId="184" fontId="15" fillId="0" borderId="95" applyBorder="0">
      <alignment horizontal="right" vertical="center"/>
    </xf>
    <xf numFmtId="0" fontId="87" fillId="16" borderId="90" applyNumberFormat="0" applyAlignment="0" applyProtection="0"/>
    <xf numFmtId="202" fontId="15" fillId="0" borderId="87" applyFont="0" applyFill="0" applyBorder="0" applyAlignment="0" applyProtection="0"/>
    <xf numFmtId="0" fontId="43" fillId="0" borderId="94">
      <alignment horizontal="left" vertical="center"/>
    </xf>
    <xf numFmtId="184" fontId="15" fillId="0" borderId="88" applyBorder="0">
      <alignment horizontal="right" vertical="center"/>
    </xf>
    <xf numFmtId="0" fontId="90" fillId="0" borderId="91" applyNumberFormat="0" applyFill="0" applyAlignment="0" applyProtection="0"/>
    <xf numFmtId="0" fontId="81" fillId="16" borderId="100" applyNumberFormat="0" applyAlignment="0" applyProtection="0"/>
    <xf numFmtId="10" fontId="31" fillId="23" borderId="95" applyNumberFormat="0" applyBorder="0" applyAlignment="0" applyProtection="0"/>
    <xf numFmtId="0" fontId="87" fillId="16" borderId="90" applyNumberFormat="0" applyAlignment="0" applyProtection="0"/>
    <xf numFmtId="0" fontId="104" fillId="0" borderId="91" applyNumberFormat="0" applyFill="0" applyAlignment="0" applyProtection="0">
      <alignment vertical="center"/>
    </xf>
    <xf numFmtId="184" fontId="15" fillId="0" borderId="95" applyBorder="0">
      <alignment horizontal="right" vertical="center"/>
    </xf>
    <xf numFmtId="0" fontId="90" fillId="0" borderId="91" applyNumberFormat="0" applyFill="0" applyAlignment="0" applyProtection="0"/>
    <xf numFmtId="38" fontId="37" fillId="0" borderId="92" applyNumberFormat="0" applyFont="0" applyFill="0" applyAlignment="0" applyProtection="0"/>
    <xf numFmtId="0" fontId="15" fillId="25" borderId="89" applyNumberFormat="0" applyFont="0" applyAlignment="0" applyProtection="0"/>
    <xf numFmtId="184" fontId="15" fillId="0" borderId="95" applyBorder="0">
      <alignment horizontal="right" vertical="center"/>
    </xf>
    <xf numFmtId="0" fontId="15" fillId="25" borderId="89" applyNumberFormat="0" applyFont="0" applyAlignment="0" applyProtection="0"/>
    <xf numFmtId="0" fontId="15" fillId="25" borderId="89" applyNumberFormat="0" applyFon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0" fontId="87" fillId="16" borderId="90" applyNumberFormat="0" applyAlignment="0" applyProtection="0"/>
    <xf numFmtId="0" fontId="90" fillId="0" borderId="91" applyNumberFormat="0" applyFill="0" applyAlignment="0" applyProtection="0"/>
    <xf numFmtId="0" fontId="81" fillId="16" borderId="93" applyNumberFormat="0" applyAlignment="0" applyProtection="0"/>
    <xf numFmtId="0" fontId="87" fillId="16" borderId="97" applyNumberFormat="0" applyAlignment="0" applyProtection="0"/>
    <xf numFmtId="0" fontId="87" fillId="16" borderId="97" applyNumberFormat="0" applyAlignment="0" applyProtection="0"/>
    <xf numFmtId="0" fontId="84" fillId="7" borderId="93" applyNumberFormat="0" applyAlignment="0" applyProtection="0"/>
    <xf numFmtId="0" fontId="84" fillId="7" borderId="93" applyNumberFormat="0" applyAlignment="0" applyProtection="0"/>
    <xf numFmtId="0" fontId="87" fillId="16" borderId="97" applyNumberFormat="0" applyAlignment="0" applyProtection="0"/>
    <xf numFmtId="0" fontId="15" fillId="25" borderId="103" applyNumberFormat="0" applyFont="0" applyAlignment="0" applyProtection="0"/>
    <xf numFmtId="10" fontId="31" fillId="23" borderId="102" applyNumberFormat="0" applyBorder="0" applyAlignment="0" applyProtection="0"/>
    <xf numFmtId="0" fontId="43" fillId="0" borderId="87">
      <alignment horizontal="left" vertical="center"/>
    </xf>
    <xf numFmtId="0" fontId="81" fillId="16" borderId="93" applyNumberFormat="0" applyAlignment="0" applyProtection="0"/>
    <xf numFmtId="184" fontId="15" fillId="0" borderId="102" applyBorder="0">
      <alignment horizontal="right" vertical="center"/>
    </xf>
    <xf numFmtId="0" fontId="81" fillId="16" borderId="93" applyNumberFormat="0" applyAlignment="0" applyProtection="0"/>
    <xf numFmtId="0" fontId="81" fillId="16" borderId="93" applyNumberFormat="0" applyAlignment="0" applyProtection="0"/>
    <xf numFmtId="0" fontId="84" fillId="7" borderId="107" applyNumberFormat="0" applyAlignment="0" applyProtection="0"/>
    <xf numFmtId="10" fontId="31" fillId="23" borderId="102" applyNumberFormat="0" applyBorder="0" applyAlignment="0" applyProtection="0"/>
    <xf numFmtId="0" fontId="43" fillId="0" borderId="101">
      <alignment horizontal="left" vertical="center"/>
    </xf>
    <xf numFmtId="0" fontId="90" fillId="0" borderId="105" applyNumberFormat="0" applyFill="0" applyAlignment="0" applyProtection="0"/>
    <xf numFmtId="10" fontId="31" fillId="23" borderId="102" applyNumberFormat="0" applyBorder="0" applyAlignment="0" applyProtection="0"/>
    <xf numFmtId="0" fontId="90" fillId="0" borderId="112" applyNumberFormat="0" applyFill="0" applyAlignment="0" applyProtection="0"/>
    <xf numFmtId="10" fontId="31" fillId="23" borderId="102" applyNumberFormat="0" applyBorder="0" applyAlignment="0" applyProtection="0"/>
    <xf numFmtId="0" fontId="43" fillId="0" borderId="101">
      <alignment horizontal="left" vertical="center"/>
    </xf>
    <xf numFmtId="0" fontId="25" fillId="16" borderId="90" applyNumberFormat="0" applyAlignment="0" applyProtection="0"/>
    <xf numFmtId="165" fontId="5" fillId="0" borderId="0" applyFont="0" applyFill="0" applyBorder="0" applyAlignment="0" applyProtection="0"/>
    <xf numFmtId="0" fontId="15" fillId="25" borderId="96"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58" fillId="25" borderId="89" applyNumberFormat="0" applyFon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202" fontId="15" fillId="0" borderId="108" applyFont="0" applyFill="0" applyBorder="0" applyAlignment="0" applyProtection="0"/>
    <xf numFmtId="10" fontId="31" fillId="23" borderId="95" applyNumberFormat="0" applyBorder="0" applyAlignment="0" applyProtection="0"/>
    <xf numFmtId="184" fontId="15" fillId="0" borderId="95" applyBorder="0">
      <alignment horizontal="right" vertical="center"/>
    </xf>
    <xf numFmtId="0" fontId="43" fillId="0" borderId="94">
      <alignment horizontal="left" vertical="center"/>
    </xf>
    <xf numFmtId="0" fontId="15" fillId="25" borderId="96" applyNumberFormat="0" applyFont="0" applyAlignment="0" applyProtection="0"/>
    <xf numFmtId="202" fontId="15" fillId="0" borderId="101" applyFont="0" applyFill="0" applyBorder="0" applyAlignment="0" applyProtection="0"/>
    <xf numFmtId="10" fontId="31" fillId="23" borderId="95" applyNumberFormat="0" applyBorder="0" applyAlignment="0" applyProtection="0"/>
    <xf numFmtId="184" fontId="15" fillId="0" borderId="95" applyBorder="0">
      <alignment horizontal="right" vertical="center"/>
    </xf>
    <xf numFmtId="0" fontId="84" fillId="7" borderId="93" applyNumberFormat="0" applyAlignment="0" applyProtection="0"/>
    <xf numFmtId="10" fontId="31" fillId="23" borderId="102" applyNumberFormat="0" applyBorder="0" applyAlignment="0" applyProtection="0"/>
    <xf numFmtId="202" fontId="15" fillId="0" borderId="101" applyFont="0" applyFill="0" applyBorder="0" applyAlignment="0" applyProtection="0"/>
    <xf numFmtId="0" fontId="90" fillId="0" borderId="105" applyNumberFormat="0" applyFill="0" applyAlignment="0" applyProtection="0"/>
    <xf numFmtId="0" fontId="15" fillId="25" borderId="96" applyNumberFormat="0" applyFont="0" applyAlignment="0" applyProtection="0"/>
    <xf numFmtId="184" fontId="15" fillId="0" borderId="102" applyBorder="0">
      <alignment horizontal="right" vertical="center"/>
    </xf>
    <xf numFmtId="10" fontId="31" fillId="23" borderId="95" applyNumberFormat="0" applyBorder="0" applyAlignment="0" applyProtection="0"/>
    <xf numFmtId="184" fontId="15" fillId="0" borderId="95" applyBorder="0">
      <alignment horizontal="right" vertical="center"/>
    </xf>
    <xf numFmtId="0" fontId="43" fillId="0" borderId="94">
      <alignment horizontal="left" vertical="center"/>
    </xf>
    <xf numFmtId="0" fontId="15" fillId="25" borderId="96" applyNumberFormat="0" applyFont="0" applyAlignment="0" applyProtection="0"/>
    <xf numFmtId="0" fontId="43" fillId="0" borderId="108">
      <alignment horizontal="left" vertical="center"/>
    </xf>
    <xf numFmtId="10" fontId="31" fillId="23" borderId="95" applyNumberFormat="0" applyBorder="0" applyAlignment="0" applyProtection="0"/>
    <xf numFmtId="184" fontId="15" fillId="0" borderId="95" applyBorder="0">
      <alignment horizontal="right" vertical="center"/>
    </xf>
    <xf numFmtId="0" fontId="84" fillId="7" borderId="93" applyNumberFormat="0" applyAlignment="0" applyProtection="0"/>
    <xf numFmtId="202" fontId="15" fillId="0" borderId="101" applyFont="0" applyFill="0" applyBorder="0" applyAlignment="0" applyProtection="0"/>
    <xf numFmtId="10" fontId="31" fillId="23" borderId="102" applyNumberFormat="0" applyBorder="0" applyAlignment="0" applyProtection="0"/>
    <xf numFmtId="10" fontId="31" fillId="23" borderId="95" applyNumberFormat="0" applyBorder="0" applyAlignment="0" applyProtection="0"/>
    <xf numFmtId="0" fontId="81" fillId="16" borderId="100" applyNumberFormat="0" applyAlignment="0" applyProtection="0"/>
    <xf numFmtId="0" fontId="15" fillId="25" borderId="96" applyNumberFormat="0" applyFont="0" applyAlignment="0" applyProtection="0"/>
    <xf numFmtId="0" fontId="84" fillId="7" borderId="93" applyNumberFormat="0" applyAlignment="0" applyProtection="0"/>
    <xf numFmtId="10" fontId="31" fillId="23" borderId="88" applyNumberFormat="0" applyBorder="0" applyAlignment="0" applyProtection="0"/>
    <xf numFmtId="0" fontId="81" fillId="16" borderId="93" applyNumberFormat="0" applyAlignment="0" applyProtection="0"/>
    <xf numFmtId="0" fontId="81" fillId="16" borderId="93" applyNumberFormat="0" applyAlignment="0" applyProtection="0"/>
    <xf numFmtId="0" fontId="81" fillId="16" borderId="100" applyNumberFormat="0" applyAlignment="0" applyProtection="0"/>
    <xf numFmtId="0" fontId="87" fillId="16" borderId="104" applyNumberFormat="0" applyAlignment="0" applyProtection="0"/>
    <xf numFmtId="0" fontId="87" fillId="16" borderId="111" applyNumberFormat="0" applyAlignment="0" applyProtection="0"/>
    <xf numFmtId="0" fontId="81" fillId="16" borderId="100" applyNumberFormat="0" applyAlignment="0" applyProtection="0"/>
    <xf numFmtId="202" fontId="15" fillId="0" borderId="108" applyFont="0" applyFill="0" applyBorder="0" applyAlignment="0" applyProtection="0"/>
    <xf numFmtId="0" fontId="19" fillId="16" borderId="100" applyNumberFormat="0" applyAlignment="0" applyProtection="0"/>
    <xf numFmtId="0" fontId="15" fillId="25" borderId="89" applyNumberFormat="0" applyFont="0" applyAlignment="0" applyProtection="0"/>
    <xf numFmtId="184" fontId="15" fillId="0" borderId="102" applyBorder="0">
      <alignment horizontal="right" vertical="center"/>
    </xf>
    <xf numFmtId="202" fontId="15" fillId="0" borderId="101" applyFont="0" applyFill="0" applyBorder="0" applyAlignment="0" applyProtection="0"/>
    <xf numFmtId="0" fontId="87" fillId="16" borderId="111" applyNumberFormat="0" applyAlignment="0" applyProtection="0"/>
    <xf numFmtId="0" fontId="84" fillId="7" borderId="93" applyNumberFormat="0" applyAlignment="0" applyProtection="0"/>
    <xf numFmtId="10" fontId="31" fillId="23" borderId="109" applyNumberFormat="0" applyBorder="0" applyAlignment="0" applyProtection="0"/>
    <xf numFmtId="10" fontId="31" fillId="23" borderId="109" applyNumberFormat="0" applyBorder="0" applyAlignment="0" applyProtection="0"/>
    <xf numFmtId="0" fontId="15" fillId="25" borderId="110" applyNumberFormat="0" applyFont="0" applyAlignment="0" applyProtection="0"/>
    <xf numFmtId="0" fontId="84" fillId="7" borderId="93" applyNumberFormat="0" applyAlignment="0" applyProtection="0"/>
    <xf numFmtId="184" fontId="15" fillId="0" borderId="95" applyBorder="0">
      <alignment horizontal="right" vertical="center"/>
    </xf>
    <xf numFmtId="0" fontId="43" fillId="0" borderId="94">
      <alignment horizontal="left" vertical="center"/>
    </xf>
    <xf numFmtId="0" fontId="84" fillId="7" borderId="93" applyNumberFormat="0" applyAlignment="0" applyProtection="0"/>
    <xf numFmtId="0" fontId="15" fillId="25" borderId="110" applyNumberFormat="0" applyFont="0" applyAlignment="0" applyProtection="0"/>
    <xf numFmtId="184" fontId="15" fillId="0" borderId="95" applyBorder="0">
      <alignment horizontal="right" vertical="center"/>
    </xf>
    <xf numFmtId="0" fontId="15" fillId="25" borderId="110" applyNumberFormat="0" applyFont="0" applyAlignment="0" applyProtection="0"/>
    <xf numFmtId="0" fontId="43" fillId="0" borderId="94">
      <alignment horizontal="left" vertical="center"/>
    </xf>
    <xf numFmtId="0" fontId="15" fillId="25" borderId="96" applyNumberFormat="0" applyFont="0" applyAlignment="0" applyProtection="0"/>
    <xf numFmtId="10" fontId="31" fillId="23" borderId="102" applyNumberFormat="0" applyBorder="0" applyAlignment="0" applyProtection="0"/>
    <xf numFmtId="10" fontId="31" fillId="23" borderId="102" applyNumberFormat="0" applyBorder="0" applyAlignment="0" applyProtection="0"/>
    <xf numFmtId="0" fontId="81" fillId="16" borderId="100" applyNumberFormat="0" applyAlignment="0" applyProtection="0"/>
    <xf numFmtId="0" fontId="43" fillId="0" borderId="94">
      <alignment horizontal="left" vertical="center"/>
    </xf>
    <xf numFmtId="0" fontId="15" fillId="25" borderId="96" applyNumberFormat="0" applyFont="0" applyAlignment="0" applyProtection="0"/>
    <xf numFmtId="0" fontId="84" fillId="7" borderId="100" applyNumberFormat="0" applyAlignment="0" applyProtection="0"/>
    <xf numFmtId="10" fontId="31" fillId="23" borderId="95" applyNumberFormat="0" applyBorder="0" applyAlignment="0" applyProtection="0"/>
    <xf numFmtId="184" fontId="15" fillId="0" borderId="95" applyBorder="0">
      <alignment horizontal="right" vertical="center"/>
    </xf>
    <xf numFmtId="0" fontId="43" fillId="0" borderId="94">
      <alignment horizontal="left" vertical="center"/>
    </xf>
    <xf numFmtId="10" fontId="31" fillId="23" borderId="102" applyNumberFormat="0" applyBorder="0" applyAlignment="0" applyProtection="0"/>
    <xf numFmtId="0" fontId="43" fillId="0" borderId="94">
      <alignment horizontal="left" vertical="center"/>
    </xf>
    <xf numFmtId="0" fontId="15" fillId="25" borderId="96" applyNumberFormat="0" applyFont="0" applyAlignment="0" applyProtection="0"/>
    <xf numFmtId="0" fontId="90" fillId="0" borderId="112" applyNumberFormat="0" applyFill="0" applyAlignment="0" applyProtection="0"/>
    <xf numFmtId="0" fontId="43" fillId="0" borderId="101">
      <alignment horizontal="left" vertical="center"/>
    </xf>
    <xf numFmtId="184" fontId="15" fillId="0" borderId="95" applyBorder="0">
      <alignment horizontal="right" vertical="center"/>
    </xf>
    <xf numFmtId="0" fontId="43" fillId="0" borderId="94">
      <alignment horizontal="left" vertical="center"/>
    </xf>
    <xf numFmtId="0" fontId="15" fillId="25" borderId="96" applyNumberFormat="0" applyFont="0" applyAlignment="0" applyProtection="0"/>
    <xf numFmtId="10" fontId="31" fillId="23" borderId="102" applyNumberFormat="0" applyBorder="0" applyAlignment="0" applyProtection="0"/>
    <xf numFmtId="10" fontId="31" fillId="23" borderId="95" applyNumberFormat="0" applyBorder="0" applyAlignment="0" applyProtection="0"/>
    <xf numFmtId="184" fontId="15" fillId="0" borderId="95" applyBorder="0">
      <alignment horizontal="right" vertical="center"/>
    </xf>
    <xf numFmtId="0" fontId="81" fillId="16" borderId="107" applyNumberFormat="0" applyAlignment="0" applyProtection="0"/>
    <xf numFmtId="0" fontId="87" fillId="16" borderId="104" applyNumberFormat="0" applyAlignment="0" applyProtection="0"/>
    <xf numFmtId="0" fontId="81" fillId="16" borderId="100" applyNumberFormat="0" applyAlignment="0" applyProtection="0"/>
    <xf numFmtId="10" fontId="31" fillId="23" borderId="95" applyNumberFormat="0" applyBorder="0" applyAlignment="0" applyProtection="0"/>
    <xf numFmtId="184" fontId="15" fillId="0" borderId="102" applyBorder="0">
      <alignment horizontal="right" vertical="center"/>
    </xf>
    <xf numFmtId="0" fontId="43" fillId="0" borderId="87">
      <alignment horizontal="left" vertical="center"/>
    </xf>
    <xf numFmtId="0" fontId="87" fillId="16" borderId="104"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10" fontId="31" fillId="23" borderId="102" applyNumberFormat="0" applyBorder="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90" fillId="0" borderId="105" applyNumberFormat="0" applyFill="0" applyAlignment="0" applyProtection="0"/>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15" fillId="25" borderId="89" applyNumberFormat="0" applyFont="0" applyAlignment="0" applyProtection="0"/>
    <xf numFmtId="0" fontId="84" fillId="7" borderId="86" applyNumberForma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0" fontId="87" fillId="16" borderId="90" applyNumberFormat="0" applyAlignment="0" applyProtection="0"/>
    <xf numFmtId="10" fontId="31" fillId="23" borderId="102" applyNumberFormat="0" applyBorder="0" applyAlignment="0" applyProtection="0"/>
    <xf numFmtId="202" fontId="15" fillId="0" borderId="101" applyFont="0" applyFill="0" applyBorder="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0" fontId="90" fillId="0" borderId="91" applyNumberFormat="0" applyFill="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0" fontId="84" fillId="7" borderId="100" applyNumberFormat="0" applyAlignment="0" applyProtection="0"/>
    <xf numFmtId="0" fontId="97" fillId="16" borderId="86" applyNumberFormat="0" applyAlignment="0" applyProtection="0">
      <alignment vertical="center"/>
    </xf>
    <xf numFmtId="10" fontId="31" fillId="23" borderId="102" applyNumberFormat="0" applyBorder="0" applyAlignment="0" applyProtection="0"/>
    <xf numFmtId="0" fontId="104" fillId="0" borderId="91" applyNumberFormat="0" applyFill="0" applyAlignment="0" applyProtection="0">
      <alignment vertical="center"/>
    </xf>
    <xf numFmtId="202" fontId="15" fillId="0" borderId="108" applyFont="0" applyFill="0" applyBorder="0" applyAlignment="0" applyProtection="0"/>
    <xf numFmtId="0" fontId="111" fillId="16" borderId="90" applyNumberFormat="0" applyAlignment="0" applyProtection="0">
      <alignment vertical="center"/>
    </xf>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1" fillId="16"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184" fontId="15" fillId="0" borderId="88" applyBorder="0">
      <alignment horizontal="right" vertical="center"/>
    </xf>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0" fontId="43" fillId="0" borderId="87">
      <alignment horizontal="left" vertical="center"/>
    </xf>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9" fontId="5" fillId="0" borderId="0" applyFont="0" applyFill="0" applyBorder="0" applyAlignment="0" applyProtection="0"/>
    <xf numFmtId="0" fontId="87" fillId="16" borderId="90" applyNumberFormat="0" applyAlignment="0" applyProtection="0"/>
    <xf numFmtId="0" fontId="81" fillId="16" borderId="107"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81" fillId="16" borderId="100" applyNumberFormat="0" applyAlignment="0" applyProtection="0"/>
    <xf numFmtId="202" fontId="15" fillId="0" borderId="87" applyFont="0" applyFill="0" applyBorder="0" applyAlignment="0" applyProtection="0"/>
    <xf numFmtId="0" fontId="15" fillId="25" borderId="110" applyNumberFormat="0" applyFont="0" applyAlignment="0" applyProtection="0"/>
    <xf numFmtId="0" fontId="15" fillId="25" borderId="96" applyNumberFormat="0" applyFont="0" applyAlignment="0" applyProtection="0"/>
    <xf numFmtId="0" fontId="81" fillId="16" borderId="93" applyNumberFormat="0" applyAlignment="0" applyProtection="0"/>
    <xf numFmtId="0" fontId="43" fillId="0" borderId="94">
      <alignment horizontal="left" vertical="center"/>
    </xf>
    <xf numFmtId="0" fontId="15" fillId="25" borderId="96" applyNumberFormat="0" applyFont="0" applyAlignment="0" applyProtection="0"/>
    <xf numFmtId="0" fontId="81" fillId="16" borderId="100" applyNumberFormat="0" applyAlignment="0" applyProtection="0"/>
    <xf numFmtId="0" fontId="87" fillId="16" borderId="111" applyNumberFormat="0" applyAlignment="0" applyProtection="0"/>
    <xf numFmtId="184" fontId="15" fillId="0" borderId="95" applyBorder="0">
      <alignment horizontal="right" vertical="center"/>
    </xf>
    <xf numFmtId="0" fontId="43" fillId="0" borderId="94">
      <alignment horizontal="left" vertical="center"/>
    </xf>
    <xf numFmtId="0" fontId="87" fillId="16" borderId="111" applyNumberFormat="0" applyAlignment="0" applyProtection="0"/>
    <xf numFmtId="10" fontId="31" fillId="23" borderId="102" applyNumberFormat="0" applyBorder="0" applyAlignment="0" applyProtection="0"/>
    <xf numFmtId="10" fontId="31" fillId="23" borderId="95" applyNumberFormat="0" applyBorder="0" applyAlignment="0" applyProtection="0"/>
    <xf numFmtId="184" fontId="15" fillId="0" borderId="95" applyBorder="0">
      <alignment horizontal="right" vertical="center"/>
    </xf>
    <xf numFmtId="0" fontId="15" fillId="25" borderId="110" applyNumberFormat="0" applyFont="0" applyAlignment="0" applyProtection="0"/>
    <xf numFmtId="0" fontId="81" fillId="16" borderId="100" applyNumberFormat="0" applyAlignment="0" applyProtection="0"/>
    <xf numFmtId="0" fontId="43" fillId="0" borderId="94">
      <alignment horizontal="left" vertical="center"/>
    </xf>
    <xf numFmtId="0" fontId="15" fillId="25" borderId="96" applyNumberFormat="0" applyFont="0" applyAlignment="0" applyProtection="0"/>
    <xf numFmtId="0" fontId="81" fillId="16" borderId="107" applyNumberFormat="0" applyAlignment="0" applyProtection="0"/>
    <xf numFmtId="0" fontId="15" fillId="25" borderId="110" applyNumberFormat="0" applyFont="0" applyAlignment="0" applyProtection="0"/>
    <xf numFmtId="0" fontId="84" fillId="7" borderId="100" applyNumberFormat="0" applyAlignment="0" applyProtection="0"/>
    <xf numFmtId="0" fontId="43" fillId="0" borderId="94">
      <alignment horizontal="left" vertical="center"/>
    </xf>
    <xf numFmtId="0" fontId="87" fillId="16" borderId="104" applyNumberFormat="0" applyAlignment="0" applyProtection="0"/>
    <xf numFmtId="10" fontId="31" fillId="23" borderId="95" applyNumberFormat="0" applyBorder="0" applyAlignment="0" applyProtection="0"/>
    <xf numFmtId="184" fontId="15" fillId="0" borderId="95" applyBorder="0">
      <alignment horizontal="right" vertical="center"/>
    </xf>
    <xf numFmtId="0" fontId="84" fillId="7" borderId="93" applyNumberFormat="0" applyAlignment="0" applyProtection="0"/>
    <xf numFmtId="0" fontId="43" fillId="0" borderId="101">
      <alignment horizontal="left" vertical="center"/>
    </xf>
    <xf numFmtId="0" fontId="43" fillId="0" borderId="101">
      <alignment horizontal="left" vertical="center"/>
    </xf>
    <xf numFmtId="10" fontId="31" fillId="23" borderId="95" applyNumberFormat="0" applyBorder="0" applyAlignment="0" applyProtection="0"/>
    <xf numFmtId="0" fontId="15" fillId="25" borderId="96" applyNumberFormat="0" applyFont="0" applyAlignment="0" applyProtection="0"/>
    <xf numFmtId="10" fontId="31" fillId="23" borderId="95" applyNumberFormat="0" applyBorder="0" applyAlignment="0" applyProtection="0"/>
    <xf numFmtId="184" fontId="15" fillId="0" borderId="95" applyBorder="0">
      <alignment horizontal="right" vertical="center"/>
    </xf>
    <xf numFmtId="10" fontId="31" fillId="23" borderId="95" applyNumberFormat="0" applyBorder="0" applyAlignment="0" applyProtection="0"/>
    <xf numFmtId="0" fontId="84" fillId="7" borderId="93" applyNumberFormat="0" applyAlignment="0" applyProtection="0"/>
    <xf numFmtId="184" fontId="15" fillId="0" borderId="95" applyBorder="0">
      <alignment horizontal="right" vertical="center"/>
    </xf>
    <xf numFmtId="0" fontId="87" fillId="16" borderId="104" applyNumberFormat="0" applyAlignment="0" applyProtection="0"/>
    <xf numFmtId="10" fontId="31" fillId="23" borderId="95" applyNumberFormat="0" applyBorder="0" applyAlignment="0" applyProtection="0"/>
    <xf numFmtId="0" fontId="87" fillId="16" borderId="104" applyNumberFormat="0" applyAlignment="0" applyProtection="0"/>
    <xf numFmtId="0" fontId="15" fillId="25" borderId="96" applyNumberFormat="0" applyFont="0" applyAlignment="0" applyProtection="0"/>
    <xf numFmtId="10" fontId="31" fillId="23" borderId="95" applyNumberFormat="0" applyBorder="0" applyAlignment="0" applyProtection="0"/>
    <xf numFmtId="202" fontId="15" fillId="0" borderId="101" applyFont="0" applyFill="0" applyBorder="0" applyAlignment="0" applyProtection="0"/>
    <xf numFmtId="0" fontId="84" fillId="7" borderId="100"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15" fillId="25" borderId="103" applyNumberFormat="0" applyFont="0" applyAlignment="0" applyProtection="0"/>
    <xf numFmtId="202" fontId="15" fillId="0" borderId="108" applyFont="0" applyFill="0" applyBorder="0" applyAlignment="0" applyProtection="0"/>
    <xf numFmtId="184" fontId="15" fillId="0" borderId="102" applyBorder="0">
      <alignment horizontal="right" vertical="center"/>
    </xf>
    <xf numFmtId="0" fontId="90" fillId="0" borderId="91" applyNumberFormat="0" applyFill="0" applyAlignment="0" applyProtection="0"/>
    <xf numFmtId="0" fontId="87" fillId="16" borderId="111" applyNumberFormat="0" applyAlignment="0" applyProtection="0"/>
    <xf numFmtId="0" fontId="43" fillId="0" borderId="101">
      <alignment horizontal="left" vertical="center"/>
    </xf>
    <xf numFmtId="0" fontId="43" fillId="0" borderId="101">
      <alignment horizontal="left" vertical="center"/>
    </xf>
    <xf numFmtId="202" fontId="15" fillId="0" borderId="87" applyFont="0" applyFill="0" applyBorder="0" applyAlignment="0" applyProtection="0"/>
    <xf numFmtId="0" fontId="15" fillId="25" borderId="96" applyNumberFormat="0" applyFont="0" applyAlignment="0" applyProtection="0"/>
    <xf numFmtId="184" fontId="15" fillId="0" borderId="88" applyBorder="0">
      <alignment horizontal="right" vertical="center"/>
    </xf>
    <xf numFmtId="0" fontId="90" fillId="0" borderId="91" applyNumberFormat="0" applyFill="0" applyAlignment="0" applyProtection="0"/>
    <xf numFmtId="0" fontId="15" fillId="25" borderId="96" applyNumberFormat="0" applyFont="0" applyAlignment="0" applyProtection="0"/>
    <xf numFmtId="0" fontId="81" fillId="16" borderId="100" applyNumberFormat="0" applyAlignment="0" applyProtection="0"/>
    <xf numFmtId="0" fontId="90" fillId="0" borderId="91" applyNumberFormat="0" applyFill="0" applyAlignment="0" applyProtection="0"/>
    <xf numFmtId="0" fontId="87" fillId="16" borderId="111" applyNumberFormat="0" applyAlignment="0" applyProtection="0"/>
    <xf numFmtId="0" fontId="43" fillId="0" borderId="101">
      <alignment horizontal="left" vertical="center"/>
    </xf>
    <xf numFmtId="0" fontId="87" fillId="16" borderId="90" applyNumberFormat="0" applyAlignment="0" applyProtection="0"/>
    <xf numFmtId="202" fontId="15" fillId="0" borderId="87" applyFont="0" applyFill="0" applyBorder="0" applyAlignment="0" applyProtection="0"/>
    <xf numFmtId="0" fontId="43" fillId="0" borderId="94">
      <alignment horizontal="left" vertical="center"/>
    </xf>
    <xf numFmtId="202" fontId="15" fillId="0" borderId="87" applyFont="0" applyFill="0" applyBorder="0" applyAlignment="0" applyProtection="0"/>
    <xf numFmtId="0" fontId="15" fillId="25" borderId="96" applyNumberFormat="0" applyFont="0" applyAlignment="0" applyProtection="0"/>
    <xf numFmtId="184" fontId="15" fillId="0" borderId="88" applyBorder="0">
      <alignment horizontal="right" vertical="center"/>
    </xf>
    <xf numFmtId="0" fontId="90" fillId="0" borderId="91" applyNumberFormat="0" applyFill="0" applyAlignment="0" applyProtection="0"/>
    <xf numFmtId="10" fontId="31" fillId="23" borderId="95" applyNumberFormat="0" applyBorder="0" applyAlignment="0" applyProtection="0"/>
    <xf numFmtId="0" fontId="90" fillId="0" borderId="91" applyNumberFormat="0" applyFill="0" applyAlignment="0" applyProtection="0"/>
    <xf numFmtId="187" fontId="15" fillId="0" borderId="87" applyFont="0" applyFill="0" applyBorder="0" applyAlignment="0" applyProtection="0"/>
    <xf numFmtId="0" fontId="15" fillId="25" borderId="96" applyNumberFormat="0" applyFont="0" applyAlignment="0" applyProtection="0"/>
    <xf numFmtId="0" fontId="87" fillId="16" borderId="90" applyNumberFormat="0" applyAlignment="0" applyProtection="0"/>
    <xf numFmtId="202" fontId="15" fillId="0" borderId="87" applyFont="0" applyFill="0" applyBorder="0" applyAlignment="0" applyProtection="0"/>
    <xf numFmtId="10" fontId="31" fillId="23" borderId="102" applyNumberFormat="0" applyBorder="0" applyAlignment="0" applyProtection="0"/>
    <xf numFmtId="0" fontId="90" fillId="0" borderId="91" applyNumberFormat="0" applyFill="0" applyAlignment="0" applyProtection="0"/>
    <xf numFmtId="10" fontId="31" fillId="23" borderId="95" applyNumberFormat="0" applyBorder="0" applyAlignment="0" applyProtection="0"/>
    <xf numFmtId="184" fontId="15" fillId="0" borderId="88" applyBorder="0">
      <alignment horizontal="right" vertical="center"/>
    </xf>
    <xf numFmtId="0" fontId="90" fillId="0" borderId="91" applyNumberFormat="0" applyFill="0" applyAlignment="0" applyProtection="0"/>
    <xf numFmtId="0" fontId="15" fillId="25" borderId="96" applyNumberFormat="0" applyFont="0" applyAlignment="0" applyProtection="0"/>
    <xf numFmtId="0" fontId="90" fillId="0" borderId="105" applyNumberFormat="0" applyFill="0" applyAlignment="0" applyProtection="0"/>
    <xf numFmtId="0" fontId="90" fillId="0" borderId="91" applyNumberFormat="0" applyFill="0" applyAlignment="0" applyProtection="0"/>
    <xf numFmtId="0" fontId="84" fillId="7" borderId="100" applyNumberFormat="0" applyAlignment="0" applyProtection="0"/>
    <xf numFmtId="0" fontId="87" fillId="16" borderId="90" applyNumberFormat="0" applyAlignment="0" applyProtection="0"/>
    <xf numFmtId="202" fontId="15" fillId="0" borderId="87" applyFont="0" applyFill="0" applyBorder="0" applyAlignment="0" applyProtection="0"/>
    <xf numFmtId="0" fontId="81" fillId="16" borderId="100" applyNumberFormat="0" applyAlignment="0" applyProtection="0"/>
    <xf numFmtId="0" fontId="87" fillId="16" borderId="90" applyNumberFormat="0" applyAlignment="0" applyProtection="0"/>
    <xf numFmtId="202" fontId="15" fillId="0" borderId="87" applyFont="0" applyFill="0" applyBorder="0" applyAlignment="0" applyProtection="0"/>
    <xf numFmtId="184" fontId="15" fillId="0" borderId="102" applyBorder="0">
      <alignment horizontal="right" vertical="center"/>
    </xf>
    <xf numFmtId="184" fontId="15" fillId="0" borderId="88" applyBorder="0">
      <alignment horizontal="right" vertical="center"/>
    </xf>
    <xf numFmtId="0" fontId="90" fillId="0" borderId="91" applyNumberFormat="0" applyFill="0" applyAlignment="0" applyProtection="0"/>
    <xf numFmtId="202" fontId="15" fillId="0" borderId="101" applyFont="0" applyFill="0" applyBorder="0" applyAlignment="0" applyProtection="0"/>
    <xf numFmtId="0" fontId="15" fillId="0" borderId="0"/>
    <xf numFmtId="0" fontId="90" fillId="0" borderId="91" applyNumberFormat="0" applyFill="0" applyAlignment="0" applyProtection="0"/>
    <xf numFmtId="0" fontId="81" fillId="16" borderId="93" applyNumberFormat="0" applyAlignment="0" applyProtection="0"/>
    <xf numFmtId="184" fontId="15" fillId="0" borderId="95" applyBorder="0">
      <alignment horizontal="right" vertical="center"/>
    </xf>
    <xf numFmtId="0" fontId="87" fillId="16" borderId="90" applyNumberFormat="0" applyAlignment="0" applyProtection="0"/>
    <xf numFmtId="202" fontId="15" fillId="0" borderId="87" applyFont="0" applyFill="0" applyBorder="0" applyAlignment="0" applyProtection="0"/>
    <xf numFmtId="202" fontId="15" fillId="0" borderId="87" applyFont="0" applyFill="0" applyBorder="0" applyAlignment="0" applyProtection="0"/>
    <xf numFmtId="10" fontId="31" fillId="23" borderId="95" applyNumberFormat="0" applyBorder="0" applyAlignment="0" applyProtection="0"/>
    <xf numFmtId="184" fontId="15" fillId="0" borderId="88" applyBorder="0">
      <alignment horizontal="right" vertical="center"/>
    </xf>
    <xf numFmtId="202" fontId="15" fillId="0" borderId="87" applyFont="0" applyFill="0" applyBorder="0" applyAlignment="0" applyProtection="0"/>
    <xf numFmtId="10" fontId="31" fillId="23" borderId="95" applyNumberFormat="0" applyBorder="0" applyAlignment="0" applyProtection="0"/>
    <xf numFmtId="0" fontId="87" fillId="16" borderId="90" applyNumberFormat="0" applyAlignment="0" applyProtection="0"/>
    <xf numFmtId="184" fontId="15" fillId="0" borderId="95" applyBorder="0">
      <alignment horizontal="right" vertical="center"/>
    </xf>
    <xf numFmtId="0" fontId="15" fillId="25" borderId="96" applyNumberFormat="0" applyFont="0" applyAlignment="0" applyProtection="0"/>
    <xf numFmtId="0" fontId="84" fillId="7" borderId="86" applyNumberFormat="0" applyAlignment="0" applyProtection="0"/>
    <xf numFmtId="0" fontId="90" fillId="0" borderId="105"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7" fillId="16" borderId="86" applyNumberFormat="0" applyAlignment="0" applyProtection="0">
      <alignment vertical="center"/>
    </xf>
    <xf numFmtId="0" fontId="87" fillId="16" borderId="104" applyNumberFormat="0" applyAlignment="0" applyProtection="0"/>
    <xf numFmtId="0" fontId="90" fillId="0" borderId="91" applyNumberFormat="0" applyFill="0" applyAlignment="0" applyProtection="0"/>
    <xf numFmtId="0" fontId="15" fillId="25" borderId="89" applyNumberFormat="0" applyFont="0" applyAlignment="0" applyProtection="0"/>
    <xf numFmtId="0" fontId="90" fillId="0" borderId="91" applyNumberFormat="0" applyFill="0" applyAlignment="0" applyProtection="0"/>
    <xf numFmtId="0" fontId="90" fillId="0" borderId="91" applyNumberFormat="0" applyFill="0" applyAlignment="0" applyProtection="0"/>
    <xf numFmtId="0" fontId="84" fillId="7" borderId="86" applyNumberFormat="0" applyAlignment="0" applyProtection="0"/>
    <xf numFmtId="0" fontId="15" fillId="25" borderId="89" applyNumberFormat="0" applyFont="0" applyAlignment="0" applyProtection="0"/>
    <xf numFmtId="0" fontId="15" fillId="0" borderId="0"/>
    <xf numFmtId="202" fontId="15" fillId="0" borderId="108" applyFont="0" applyFill="0" applyBorder="0" applyAlignment="0" applyProtection="0"/>
    <xf numFmtId="0" fontId="84" fillId="7" borderId="86" applyNumberFormat="0" applyAlignment="0" applyProtection="0"/>
    <xf numFmtId="0" fontId="43" fillId="0" borderId="94">
      <alignment horizontal="left" vertical="center"/>
    </xf>
    <xf numFmtId="10" fontId="31" fillId="23" borderId="95" applyNumberFormat="0" applyBorder="0" applyAlignment="0" applyProtection="0"/>
    <xf numFmtId="0" fontId="15" fillId="25" borderId="89" applyNumberFormat="0" applyFont="0" applyAlignment="0" applyProtection="0"/>
    <xf numFmtId="0" fontId="90" fillId="0" borderId="98" applyNumberFormat="0" applyFill="0" applyAlignment="0" applyProtection="0"/>
    <xf numFmtId="0" fontId="90" fillId="0" borderId="105" applyNumberFormat="0" applyFill="0" applyAlignment="0" applyProtection="0"/>
    <xf numFmtId="0" fontId="84" fillId="7" borderId="93" applyNumberFormat="0" applyAlignment="0" applyProtection="0"/>
    <xf numFmtId="0" fontId="84" fillId="7" borderId="93"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10" fontId="31" fillId="23" borderId="88" applyNumberFormat="0" applyBorder="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0" fontId="43" fillId="0" borderId="108">
      <alignment horizontal="left" vertical="center"/>
    </xf>
    <xf numFmtId="0" fontId="15" fillId="25" borderId="110" applyNumberFormat="0" applyFont="0" applyAlignment="0" applyProtection="0"/>
    <xf numFmtId="0" fontId="87" fillId="16" borderId="90" applyNumberFormat="0" applyAlignment="0" applyProtection="0"/>
    <xf numFmtId="0" fontId="90" fillId="0" borderId="91" applyNumberFormat="0" applyFill="0" applyAlignment="0" applyProtection="0"/>
    <xf numFmtId="0" fontId="90" fillId="0" borderId="91" applyNumberFormat="0" applyFill="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0" fontId="46"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43" fillId="0" borderId="94">
      <alignment horizontal="left" vertical="center"/>
    </xf>
    <xf numFmtId="184" fontId="15" fillId="0" borderId="102" applyBorder="0">
      <alignment horizontal="right" vertical="center"/>
    </xf>
    <xf numFmtId="0" fontId="87" fillId="16" borderId="90" applyNumberFormat="0" applyAlignment="0" applyProtection="0"/>
    <xf numFmtId="0" fontId="87" fillId="16" borderId="90" applyNumberFormat="0" applyAlignment="0" applyProtection="0"/>
    <xf numFmtId="0" fontId="87" fillId="16" borderId="90" applyNumberFormat="0" applyAlignment="0" applyProtection="0"/>
    <xf numFmtId="0" fontId="15" fillId="25" borderId="96" applyNumberFormat="0" applyFont="0" applyAlignment="0" applyProtection="0"/>
    <xf numFmtId="10" fontId="31" fillId="23" borderId="95" applyNumberFormat="0" applyBorder="0" applyAlignment="0" applyProtection="0"/>
    <xf numFmtId="0" fontId="81" fillId="16" borderId="93" applyNumberFormat="0" applyAlignment="0" applyProtection="0"/>
    <xf numFmtId="0" fontId="81" fillId="16" borderId="93" applyNumberFormat="0" applyAlignment="0" applyProtection="0"/>
    <xf numFmtId="0" fontId="84" fillId="7" borderId="93" applyNumberFormat="0" applyAlignment="0" applyProtection="0"/>
    <xf numFmtId="0" fontId="81" fillId="16" borderId="100" applyNumberFormat="0" applyAlignment="0" applyProtection="0"/>
    <xf numFmtId="10" fontId="31" fillId="23" borderId="88" applyNumberFormat="0" applyBorder="0" applyAlignment="0" applyProtection="0"/>
    <xf numFmtId="0" fontId="5" fillId="0" borderId="0"/>
    <xf numFmtId="0" fontId="5" fillId="0" borderId="0"/>
    <xf numFmtId="0" fontId="84" fillId="7" borderId="100" applyNumberFormat="0" applyAlignment="0" applyProtection="0"/>
    <xf numFmtId="184" fontId="15" fillId="0" borderId="102" applyBorder="0">
      <alignment horizontal="righ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4" fontId="15" fillId="0" borderId="88" applyBorder="0">
      <alignment horizontal="right" vertical="center"/>
    </xf>
    <xf numFmtId="0" fontId="87" fillId="16" borderId="90" applyNumberFormat="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184" fontId="15" fillId="0" borderId="95" applyBorder="0">
      <alignment horizontal="right" vertical="center"/>
    </xf>
    <xf numFmtId="0" fontId="84" fillId="7" borderId="86" applyNumberFormat="0" applyAlignment="0" applyProtection="0"/>
    <xf numFmtId="10" fontId="31" fillId="23" borderId="88" applyNumberFormat="0" applyBorder="0" applyAlignment="0" applyProtection="0"/>
    <xf numFmtId="0" fontId="81" fillId="16" borderId="86" applyNumberFormat="0" applyAlignment="0" applyProtection="0"/>
    <xf numFmtId="0" fontId="43" fillId="0" borderId="87">
      <alignment horizontal="left" vertical="center"/>
    </xf>
    <xf numFmtId="0" fontId="5" fillId="0" borderId="0"/>
    <xf numFmtId="0" fontId="81" fillId="16" borderId="86" applyNumberFormat="0" applyAlignment="0" applyProtection="0"/>
    <xf numFmtId="0" fontId="43" fillId="0" borderId="87">
      <alignment horizontal="left" vertical="center"/>
    </xf>
    <xf numFmtId="0" fontId="15" fillId="25" borderId="89" applyNumberFormat="0" applyFont="0" applyAlignment="0" applyProtection="0"/>
    <xf numFmtId="0" fontId="84" fillId="7" borderId="86" applyNumberFormat="0" applyAlignment="0" applyProtection="0"/>
    <xf numFmtId="0" fontId="5" fillId="0" borderId="0"/>
    <xf numFmtId="0" fontId="5" fillId="0" borderId="0"/>
    <xf numFmtId="0" fontId="84" fillId="7" borderId="100" applyNumberFormat="0" applyAlignment="0" applyProtection="0"/>
    <xf numFmtId="0" fontId="81" fillId="16" borderId="86" applyNumberFormat="0" applyAlignment="0" applyProtection="0"/>
    <xf numFmtId="10" fontId="31" fillId="23" borderId="88" applyNumberFormat="0" applyBorder="0" applyAlignment="0" applyProtection="0"/>
    <xf numFmtId="0" fontId="81" fillId="16" borderId="100" applyNumberFormat="0" applyAlignment="0" applyProtection="0"/>
    <xf numFmtId="0" fontId="43" fillId="0" borderId="87">
      <alignment horizontal="left" vertical="center"/>
    </xf>
    <xf numFmtId="0" fontId="5" fillId="0" borderId="0"/>
    <xf numFmtId="184" fontId="15" fillId="0" borderId="95" applyBorder="0">
      <alignment horizontal="right" vertical="center"/>
    </xf>
    <xf numFmtId="0" fontId="87" fillId="16" borderId="97" applyNumberFormat="0" applyAlignment="0" applyProtection="0"/>
    <xf numFmtId="0" fontId="43" fillId="0" borderId="87">
      <alignment horizontal="left" vertical="center"/>
    </xf>
    <xf numFmtId="0" fontId="84" fillId="7" borderId="107" applyNumberFormat="0" applyAlignment="0" applyProtection="0"/>
    <xf numFmtId="0" fontId="81" fillId="16" borderId="86" applyNumberFormat="0" applyAlignment="0" applyProtection="0"/>
    <xf numFmtId="0" fontId="5" fillId="0" borderId="0"/>
    <xf numFmtId="0" fontId="5" fillId="0" borderId="0"/>
    <xf numFmtId="0" fontId="84" fillId="7" borderId="100" applyNumberFormat="0" applyAlignment="0" applyProtection="0"/>
    <xf numFmtId="10" fontId="31" fillId="23" borderId="109" applyNumberFormat="0" applyBorder="0" applyAlignment="0" applyProtection="0"/>
    <xf numFmtId="10" fontId="31" fillId="23" borderId="88" applyNumberFormat="0" applyBorder="0" applyAlignment="0" applyProtection="0"/>
    <xf numFmtId="0" fontId="81" fillId="16" borderId="86" applyNumberFormat="0" applyAlignment="0" applyProtection="0"/>
    <xf numFmtId="0" fontId="43" fillId="0" borderId="87">
      <alignment horizontal="left" vertical="center"/>
    </xf>
    <xf numFmtId="0" fontId="5" fillId="0" borderId="0"/>
    <xf numFmtId="0" fontId="81" fillId="16" borderId="86" applyNumberFormat="0" applyAlignment="0" applyProtection="0"/>
    <xf numFmtId="0" fontId="43" fillId="0" borderId="87">
      <alignment horizontal="left" vertical="center"/>
    </xf>
    <xf numFmtId="0" fontId="81" fillId="16" borderId="100" applyNumberFormat="0" applyAlignment="0" applyProtection="0"/>
    <xf numFmtId="0" fontId="84" fillId="7" borderId="86" applyNumberFormat="0" applyAlignment="0" applyProtection="0"/>
    <xf numFmtId="0" fontId="5" fillId="0" borderId="0"/>
    <xf numFmtId="0" fontId="5" fillId="0" borderId="0"/>
    <xf numFmtId="184" fontId="15" fillId="0" borderId="102" applyBorder="0">
      <alignment horizontal="right" vertical="center"/>
    </xf>
    <xf numFmtId="0" fontId="81" fillId="16" borderId="86" applyNumberFormat="0" applyAlignment="0" applyProtection="0"/>
    <xf numFmtId="10" fontId="31" fillId="23" borderId="88" applyNumberFormat="0" applyBorder="0" applyAlignment="0" applyProtection="0"/>
    <xf numFmtId="202" fontId="15" fillId="0" borderId="87" applyFont="0" applyFill="0" applyBorder="0" applyAlignment="0" applyProtection="0"/>
    <xf numFmtId="0" fontId="43" fillId="0" borderId="87">
      <alignment horizontal="left" vertical="center"/>
    </xf>
    <xf numFmtId="0" fontId="5" fillId="0" borderId="0"/>
    <xf numFmtId="0" fontId="15" fillId="25" borderId="96" applyNumberFormat="0" applyFont="0" applyAlignment="0" applyProtection="0"/>
    <xf numFmtId="0" fontId="87" fillId="16" borderId="97" applyNumberFormat="0" applyAlignment="0" applyProtection="0"/>
    <xf numFmtId="0" fontId="43" fillId="0" borderId="87">
      <alignment horizontal="left" vertical="center"/>
    </xf>
    <xf numFmtId="0" fontId="81" fillId="16" borderId="86" applyNumberFormat="0" applyAlignment="0" applyProtection="0"/>
    <xf numFmtId="0" fontId="5" fillId="0" borderId="0"/>
    <xf numFmtId="0" fontId="5" fillId="0" borderId="0"/>
    <xf numFmtId="0" fontId="84" fillId="7" borderId="93" applyNumberFormat="0" applyAlignment="0" applyProtection="0"/>
    <xf numFmtId="0" fontId="15" fillId="0" borderId="0"/>
    <xf numFmtId="10" fontId="31" fillId="23" borderId="88" applyNumberFormat="0" applyBorder="0" applyAlignment="0" applyProtection="0"/>
    <xf numFmtId="0" fontId="87" fillId="16" borderId="104" applyNumberFormat="0" applyAlignment="0" applyProtection="0"/>
    <xf numFmtId="0" fontId="43" fillId="0" borderId="87">
      <alignment horizontal="left" vertical="center"/>
    </xf>
    <xf numFmtId="0" fontId="5" fillId="0" borderId="0"/>
    <xf numFmtId="0" fontId="43" fillId="0" borderId="101">
      <alignment horizontal="left" vertical="center"/>
    </xf>
    <xf numFmtId="0" fontId="87" fillId="16" borderId="97" applyNumberFormat="0" applyAlignment="0" applyProtection="0"/>
    <xf numFmtId="0" fontId="43" fillId="0" borderId="87">
      <alignment horizontal="left" vertical="center"/>
    </xf>
    <xf numFmtId="0" fontId="15" fillId="25" borderId="110" applyNumberFormat="0" applyFont="0" applyAlignment="0" applyProtection="0"/>
    <xf numFmtId="0" fontId="84" fillId="7" borderId="86" applyNumberFormat="0" applyAlignment="0" applyProtection="0"/>
    <xf numFmtId="0" fontId="5" fillId="0" borderId="0"/>
    <xf numFmtId="0" fontId="5" fillId="0" borderId="0"/>
    <xf numFmtId="10" fontId="31" fillId="23" borderId="95" applyNumberFormat="0" applyBorder="0" applyAlignment="0" applyProtection="0"/>
    <xf numFmtId="0" fontId="81" fillId="16" borderId="86" applyNumberFormat="0" applyAlignment="0" applyProtection="0"/>
    <xf numFmtId="0" fontId="81" fillId="16" borderId="93" applyNumberFormat="0" applyAlignment="0" applyProtection="0"/>
    <xf numFmtId="0" fontId="15" fillId="25" borderId="89" applyNumberFormat="0" applyFont="0" applyAlignment="0" applyProtection="0"/>
    <xf numFmtId="0" fontId="84" fillId="7" borderId="86" applyNumberFormat="0" applyAlignment="0" applyProtection="0"/>
    <xf numFmtId="0" fontId="5" fillId="0" borderId="0"/>
    <xf numFmtId="0" fontId="84" fillId="7" borderId="93" applyNumberFormat="0" applyAlignment="0" applyProtection="0"/>
    <xf numFmtId="0" fontId="87" fillId="16" borderId="104" applyNumberFormat="0" applyAlignment="0" applyProtection="0"/>
    <xf numFmtId="10" fontId="31" fillId="23" borderId="102" applyNumberFormat="0" applyBorder="0" applyAlignment="0" applyProtection="0"/>
    <xf numFmtId="0" fontId="81" fillId="16" borderId="93" applyNumberFormat="0" applyAlignment="0" applyProtection="0"/>
    <xf numFmtId="0" fontId="81" fillId="16" borderId="86" applyNumberFormat="0" applyAlignment="0" applyProtection="0"/>
    <xf numFmtId="0" fontId="5" fillId="0" borderId="0"/>
    <xf numFmtId="0" fontId="5" fillId="0" borderId="0"/>
    <xf numFmtId="10" fontId="31" fillId="23" borderId="95" applyNumberFormat="0" applyBorder="0" applyAlignment="0" applyProtection="0"/>
    <xf numFmtId="0" fontId="84" fillId="7" borderId="86" applyNumberFormat="0" applyAlignment="0" applyProtection="0"/>
    <xf numFmtId="10" fontId="31" fillId="23" borderId="88" applyNumberFormat="0" applyBorder="0" applyAlignment="0" applyProtection="0"/>
    <xf numFmtId="0" fontId="81" fillId="16" borderId="86" applyNumberFormat="0" applyAlignment="0" applyProtection="0"/>
    <xf numFmtId="0" fontId="43" fillId="0" borderId="87">
      <alignment horizontal="left" vertical="center"/>
    </xf>
    <xf numFmtId="0" fontId="5" fillId="0" borderId="0"/>
    <xf numFmtId="0" fontId="84" fillId="7" borderId="93" applyNumberFormat="0" applyAlignment="0" applyProtection="0"/>
    <xf numFmtId="0" fontId="81" fillId="16" borderId="86" applyNumberFormat="0" applyAlignment="0" applyProtection="0"/>
    <xf numFmtId="0" fontId="43" fillId="0" borderId="87">
      <alignment horizontal="left" vertical="center"/>
    </xf>
    <xf numFmtId="0" fontId="15" fillId="25" borderId="89" applyNumberFormat="0" applyFont="0" applyAlignment="0" applyProtection="0"/>
    <xf numFmtId="0" fontId="84" fillId="7" borderId="86" applyNumberFormat="0" applyAlignment="0" applyProtection="0"/>
    <xf numFmtId="0" fontId="5" fillId="0" borderId="0"/>
    <xf numFmtId="0" fontId="5" fillId="0" borderId="0"/>
    <xf numFmtId="0" fontId="15" fillId="25" borderId="96" applyNumberFormat="0" applyFont="0" applyAlignment="0" applyProtection="0"/>
    <xf numFmtId="0" fontId="81" fillId="16" borderId="86" applyNumberFormat="0" applyAlignment="0" applyProtection="0"/>
    <xf numFmtId="10" fontId="31" fillId="23" borderId="88" applyNumberFormat="0" applyBorder="0" applyAlignment="0" applyProtection="0"/>
    <xf numFmtId="0" fontId="87" fillId="16" borderId="104" applyNumberFormat="0" applyAlignment="0" applyProtection="0"/>
    <xf numFmtId="0" fontId="43" fillId="0" borderId="87">
      <alignment horizontal="left" vertical="center"/>
    </xf>
    <xf numFmtId="0" fontId="5" fillId="0" borderId="0"/>
    <xf numFmtId="0" fontId="87" fillId="16" borderId="97" applyNumberFormat="0" applyAlignment="0" applyProtection="0"/>
    <xf numFmtId="0" fontId="43" fillId="0" borderId="87">
      <alignment horizontal="left" vertical="center"/>
    </xf>
    <xf numFmtId="0" fontId="81" fillId="16" borderId="100" applyNumberFormat="0" applyAlignment="0" applyProtection="0"/>
    <xf numFmtId="0" fontId="81" fillId="16" borderId="86" applyNumberFormat="0" applyAlignment="0" applyProtection="0"/>
    <xf numFmtId="0" fontId="5" fillId="0" borderId="0"/>
    <xf numFmtId="0" fontId="5" fillId="0" borderId="0"/>
    <xf numFmtId="0" fontId="43" fillId="0" borderId="101">
      <alignment horizontal="left" vertical="center"/>
    </xf>
    <xf numFmtId="0" fontId="84" fillId="7" borderId="93" applyNumberFormat="0" applyAlignment="0" applyProtection="0"/>
    <xf numFmtId="10" fontId="31" fillId="23" borderId="88" applyNumberFormat="0" applyBorder="0" applyAlignment="0" applyProtection="0"/>
    <xf numFmtId="0" fontId="81" fillId="16" borderId="86" applyNumberFormat="0" applyAlignment="0" applyProtection="0"/>
    <xf numFmtId="0" fontId="43" fillId="0" borderId="87">
      <alignment horizontal="left" vertical="center"/>
    </xf>
    <xf numFmtId="0" fontId="5" fillId="0" borderId="0"/>
    <xf numFmtId="0" fontId="15" fillId="25" borderId="96" applyNumberFormat="0" applyFont="0" applyAlignment="0" applyProtection="0"/>
    <xf numFmtId="0" fontId="81" fillId="16" borderId="86" applyNumberFormat="0" applyAlignment="0" applyProtection="0"/>
    <xf numFmtId="0" fontId="43" fillId="0" borderId="87">
      <alignment horizontal="left" vertical="center"/>
    </xf>
    <xf numFmtId="0" fontId="84" fillId="7" borderId="86" applyNumberFormat="0" applyAlignment="0" applyProtection="0"/>
    <xf numFmtId="0" fontId="5" fillId="0" borderId="0"/>
    <xf numFmtId="0" fontId="5" fillId="0" borderId="0"/>
    <xf numFmtId="0" fontId="84" fillId="7" borderId="93" applyNumberFormat="0" applyAlignment="0" applyProtection="0"/>
    <xf numFmtId="0" fontId="81" fillId="16" borderId="86" applyNumberFormat="0" applyAlignment="0" applyProtection="0"/>
    <xf numFmtId="10" fontId="31" fillId="23" borderId="88" applyNumberFormat="0" applyBorder="0" applyAlignment="0" applyProtection="0"/>
    <xf numFmtId="10" fontId="31" fillId="23" borderId="88" applyNumberFormat="0" applyBorder="0" applyAlignment="0" applyProtection="0"/>
    <xf numFmtId="0" fontId="43" fillId="0" borderId="87">
      <alignment horizontal="left" vertical="center"/>
    </xf>
    <xf numFmtId="0" fontId="5" fillId="0" borderId="0"/>
    <xf numFmtId="10" fontId="31" fillId="23" borderId="95" applyNumberFormat="0" applyBorder="0" applyAlignment="0" applyProtection="0"/>
    <xf numFmtId="0" fontId="87" fillId="16" borderId="97" applyNumberFormat="0" applyAlignment="0" applyProtection="0"/>
    <xf numFmtId="0" fontId="43" fillId="0" borderId="87">
      <alignment horizontal="left" vertical="center"/>
    </xf>
    <xf numFmtId="0" fontId="81" fillId="16" borderId="86" applyNumberFormat="0" applyAlignment="0" applyProtection="0"/>
    <xf numFmtId="0" fontId="5" fillId="0" borderId="0"/>
    <xf numFmtId="0" fontId="5" fillId="0" borderId="0"/>
    <xf numFmtId="184" fontId="15" fillId="0" borderId="95" applyBorder="0">
      <alignment horizontal="right" vertical="center"/>
    </xf>
    <xf numFmtId="0" fontId="81" fillId="16" borderId="86" applyNumberFormat="0" applyAlignment="0" applyProtection="0"/>
    <xf numFmtId="10" fontId="31" fillId="23" borderId="88" applyNumberFormat="0" applyBorder="0" applyAlignment="0" applyProtection="0"/>
    <xf numFmtId="0" fontId="105" fillId="7" borderId="86" applyNumberFormat="0" applyAlignment="0" applyProtection="0">
      <alignment vertical="center"/>
    </xf>
    <xf numFmtId="0" fontId="43" fillId="0" borderId="87">
      <alignment horizontal="left" vertical="center"/>
    </xf>
    <xf numFmtId="0" fontId="5" fillId="0" borderId="0"/>
    <xf numFmtId="0" fontId="84" fillId="7" borderId="100" applyNumberFormat="0" applyAlignment="0" applyProtection="0"/>
    <xf numFmtId="0" fontId="87" fillId="16" borderId="97" applyNumberFormat="0" applyAlignment="0" applyProtection="0"/>
    <xf numFmtId="0" fontId="43" fillId="0" borderId="87">
      <alignment horizontal="left" vertical="center"/>
    </xf>
    <xf numFmtId="202" fontId="15" fillId="0" borderId="101" applyFont="0" applyFill="0" applyBorder="0" applyAlignment="0" applyProtection="0"/>
    <xf numFmtId="0" fontId="84" fillId="7" borderId="86" applyNumberFormat="0" applyAlignment="0" applyProtection="0"/>
    <xf numFmtId="0" fontId="5" fillId="0" borderId="0"/>
    <xf numFmtId="0" fontId="5" fillId="0" borderId="0"/>
    <xf numFmtId="0" fontId="87" fillId="16" borderId="111" applyNumberFormat="0" applyAlignment="0" applyProtection="0"/>
    <xf numFmtId="0" fontId="81" fillId="16" borderId="86" applyNumberFormat="0" applyAlignment="0" applyProtection="0"/>
    <xf numFmtId="0" fontId="81" fillId="16" borderId="93" applyNumberFormat="0" applyAlignment="0" applyProtection="0"/>
    <xf numFmtId="0" fontId="15" fillId="25" borderId="89" applyNumberFormat="0" applyFont="0" applyAlignment="0" applyProtection="0"/>
    <xf numFmtId="0" fontId="84" fillId="7" borderId="86" applyNumberFormat="0" applyAlignment="0" applyProtection="0"/>
    <xf numFmtId="0" fontId="5" fillId="0" borderId="0"/>
    <xf numFmtId="0" fontId="84" fillId="7" borderId="93" applyNumberFormat="0" applyAlignment="0" applyProtection="0"/>
    <xf numFmtId="10" fontId="31" fillId="23" borderId="102" applyNumberFormat="0" applyBorder="0" applyAlignment="0" applyProtection="0"/>
    <xf numFmtId="0" fontId="81" fillId="16" borderId="93" applyNumberFormat="0" applyAlignment="0" applyProtection="0"/>
    <xf numFmtId="0" fontId="81" fillId="16" borderId="86" applyNumberFormat="0" applyAlignment="0" applyProtection="0"/>
    <xf numFmtId="0" fontId="5" fillId="0" borderId="0"/>
    <xf numFmtId="0" fontId="5" fillId="0" borderId="0"/>
    <xf numFmtId="0" fontId="5" fillId="0" borderId="0"/>
    <xf numFmtId="165" fontId="5" fillId="0" borderId="0" applyFont="0" applyFill="0" applyBorder="0" applyAlignment="0" applyProtection="0"/>
    <xf numFmtId="0" fontId="90" fillId="0" borderId="105" applyNumberFormat="0" applyFill="0" applyAlignment="0" applyProtection="0"/>
    <xf numFmtId="0" fontId="81" fillId="16" borderId="93" applyNumberFormat="0" applyAlignment="0" applyProtection="0"/>
    <xf numFmtId="203" fontId="5" fillId="0" borderId="0" applyFont="0" applyFill="0" applyBorder="0" applyAlignment="0" applyProtection="0"/>
    <xf numFmtId="203" fontId="5" fillId="0" borderId="0" applyFont="0" applyFill="0" applyBorder="0" applyAlignment="0" applyProtection="0"/>
    <xf numFmtId="43" fontId="5" fillId="0" borderId="0" applyFont="0" applyFill="0" applyBorder="0" applyAlignment="0" applyProtection="0"/>
    <xf numFmtId="191" fontId="5" fillId="0" borderId="0" applyFont="0" applyFill="0" applyBorder="0" applyAlignment="0" applyProtection="0"/>
    <xf numFmtId="0" fontId="5" fillId="0" borderId="0"/>
    <xf numFmtId="165" fontId="5" fillId="0" borderId="0" applyFont="0" applyFill="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9"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5" fillId="25" borderId="96" applyNumberFormat="0" applyFont="0" applyAlignment="0" applyProtection="0"/>
    <xf numFmtId="165" fontId="5" fillId="0" borderId="0" applyFont="0" applyFill="0" applyBorder="0" applyAlignment="0" applyProtection="0"/>
    <xf numFmtId="9" fontId="5" fillId="0" borderId="0" applyFont="0" applyFill="0" applyBorder="0" applyAlignment="0" applyProtection="0"/>
    <xf numFmtId="10" fontId="31" fillId="23" borderId="88"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10" fontId="31" fillId="23" borderId="95" applyNumberFormat="0" applyBorder="0" applyAlignment="0" applyProtection="0"/>
    <xf numFmtId="0" fontId="84" fillId="7" borderId="86" applyNumberFormat="0" applyAlignment="0" applyProtection="0"/>
    <xf numFmtId="10" fontId="31" fillId="23" borderId="88" applyNumberFormat="0" applyBorder="0" applyAlignment="0" applyProtection="0"/>
    <xf numFmtId="0" fontId="81" fillId="16" borderId="86" applyNumberFormat="0" applyAlignment="0" applyProtection="0"/>
    <xf numFmtId="0" fontId="43" fillId="0" borderId="87">
      <alignment horizontal="left" vertical="center"/>
    </xf>
    <xf numFmtId="0" fontId="5" fillId="0" borderId="0"/>
    <xf numFmtId="0" fontId="43" fillId="0" borderId="94">
      <alignment horizontal="left" vertical="center"/>
    </xf>
    <xf numFmtId="0" fontId="81" fillId="16" borderId="86" applyNumberFormat="0" applyAlignment="0" applyProtection="0"/>
    <xf numFmtId="0" fontId="43" fillId="0" borderId="87">
      <alignment horizontal="left" vertical="center"/>
    </xf>
    <xf numFmtId="0" fontId="15" fillId="25" borderId="89" applyNumberFormat="0" applyFont="0" applyAlignment="0" applyProtection="0"/>
    <xf numFmtId="0" fontId="81" fillId="16" borderId="100" applyNumberFormat="0" applyAlignment="0" applyProtection="0"/>
    <xf numFmtId="0" fontId="5" fillId="0" borderId="0"/>
    <xf numFmtId="0" fontId="5" fillId="0" borderId="0"/>
    <xf numFmtId="0" fontId="15" fillId="25" borderId="96" applyNumberFormat="0" applyFont="0" applyAlignment="0" applyProtection="0"/>
    <xf numFmtId="0" fontId="81" fillId="16" borderId="86" applyNumberFormat="0" applyAlignment="0" applyProtection="0"/>
    <xf numFmtId="10" fontId="31" fillId="23" borderId="88" applyNumberFormat="0" applyBorder="0" applyAlignment="0" applyProtection="0"/>
    <xf numFmtId="0" fontId="43" fillId="0" borderId="87">
      <alignment horizontal="left" vertical="center"/>
    </xf>
    <xf numFmtId="0" fontId="5" fillId="0" borderId="0"/>
    <xf numFmtId="10" fontId="31" fillId="23" borderId="95" applyNumberFormat="0" applyBorder="0" applyAlignment="0" applyProtection="0"/>
    <xf numFmtId="0" fontId="87" fillId="16" borderId="97" applyNumberFormat="0" applyAlignment="0" applyProtection="0"/>
    <xf numFmtId="0" fontId="43" fillId="0" borderId="87">
      <alignment horizontal="left" vertical="center"/>
    </xf>
    <xf numFmtId="0" fontId="87" fillId="16" borderId="104" applyNumberFormat="0" applyAlignment="0" applyProtection="0"/>
    <xf numFmtId="0" fontId="81" fillId="16" borderId="86" applyNumberFormat="0" applyAlignment="0" applyProtection="0"/>
    <xf numFmtId="0" fontId="5" fillId="0" borderId="0"/>
    <xf numFmtId="0" fontId="5" fillId="0" borderId="0"/>
    <xf numFmtId="10" fontId="31" fillId="23" borderId="102" applyNumberFormat="0" applyBorder="0" applyAlignment="0" applyProtection="0"/>
    <xf numFmtId="0" fontId="84" fillId="7" borderId="93" applyNumberFormat="0" applyAlignment="0" applyProtection="0"/>
    <xf numFmtId="10" fontId="31" fillId="23" borderId="88" applyNumberFormat="0" applyBorder="0" applyAlignment="0" applyProtection="0"/>
    <xf numFmtId="0" fontId="81" fillId="16" borderId="86" applyNumberFormat="0" applyAlignment="0" applyProtection="0"/>
    <xf numFmtId="0" fontId="43" fillId="0" borderId="87">
      <alignment horizontal="left" vertical="center"/>
    </xf>
    <xf numFmtId="0" fontId="5" fillId="0" borderId="0"/>
    <xf numFmtId="184" fontId="15" fillId="0" borderId="95" applyBorder="0">
      <alignment horizontal="right" vertical="center"/>
    </xf>
    <xf numFmtId="0" fontId="81" fillId="16" borderId="86" applyNumberFormat="0" applyAlignment="0" applyProtection="0"/>
    <xf numFmtId="0" fontId="43" fillId="0" borderId="87">
      <alignment horizontal="left" vertical="center"/>
    </xf>
    <xf numFmtId="10" fontId="31" fillId="23" borderId="102" applyNumberFormat="0" applyBorder="0" applyAlignment="0" applyProtection="0"/>
    <xf numFmtId="0" fontId="84" fillId="7" borderId="86" applyNumberFormat="0" applyAlignment="0" applyProtection="0"/>
    <xf numFmtId="0" fontId="5" fillId="0" borderId="0"/>
    <xf numFmtId="0" fontId="5" fillId="0" borderId="0"/>
    <xf numFmtId="0" fontId="43" fillId="0" borderId="94">
      <alignment horizontal="left" vertical="center"/>
    </xf>
    <xf numFmtId="0" fontId="81" fillId="16" borderId="86" applyNumberFormat="0" applyAlignment="0" applyProtection="0"/>
    <xf numFmtId="10" fontId="31" fillId="23" borderId="88" applyNumberFormat="0" applyBorder="0" applyAlignment="0" applyProtection="0"/>
    <xf numFmtId="202" fontId="15" fillId="0" borderId="87" applyFont="0" applyFill="0" applyBorder="0" applyAlignment="0" applyProtection="0"/>
    <xf numFmtId="0" fontId="43" fillId="0" borderId="87">
      <alignment horizontal="left" vertical="center"/>
    </xf>
    <xf numFmtId="0" fontId="5" fillId="0" borderId="0"/>
    <xf numFmtId="10" fontId="31" fillId="23" borderId="95" applyNumberFormat="0" applyBorder="0" applyAlignment="0" applyProtection="0"/>
    <xf numFmtId="0" fontId="87" fillId="16" borderId="97" applyNumberFormat="0" applyAlignment="0" applyProtection="0"/>
    <xf numFmtId="0" fontId="43" fillId="0" borderId="87">
      <alignment horizontal="left" vertical="center"/>
    </xf>
    <xf numFmtId="0" fontId="81" fillId="16" borderId="86" applyNumberFormat="0" applyAlignment="0" applyProtection="0"/>
    <xf numFmtId="0" fontId="5" fillId="0" borderId="0"/>
    <xf numFmtId="0" fontId="5" fillId="0" borderId="0"/>
    <xf numFmtId="184" fontId="15" fillId="0" borderId="95" applyBorder="0">
      <alignment horizontal="right" vertical="center"/>
    </xf>
    <xf numFmtId="0" fontId="43" fillId="0" borderId="101">
      <alignment horizontal="left" vertical="center"/>
    </xf>
    <xf numFmtId="10" fontId="31" fillId="23" borderId="88" applyNumberFormat="0" applyBorder="0" applyAlignment="0" applyProtection="0"/>
    <xf numFmtId="10" fontId="31" fillId="23" borderId="102" applyNumberFormat="0" applyBorder="0" applyAlignment="0" applyProtection="0"/>
    <xf numFmtId="0" fontId="43" fillId="0" borderId="87">
      <alignment horizontal="left" vertical="center"/>
    </xf>
    <xf numFmtId="0" fontId="5" fillId="0" borderId="0"/>
    <xf numFmtId="0" fontId="15" fillId="25" borderId="96" applyNumberFormat="0" applyFont="0" applyAlignment="0" applyProtection="0"/>
    <xf numFmtId="0" fontId="87" fillId="16" borderId="97" applyNumberFormat="0" applyAlignment="0" applyProtection="0"/>
    <xf numFmtId="0" fontId="43" fillId="0" borderId="87">
      <alignment horizontal="left" vertical="center"/>
    </xf>
    <xf numFmtId="0" fontId="90" fillId="0" borderId="112" applyNumberFormat="0" applyFill="0" applyAlignment="0" applyProtection="0"/>
    <xf numFmtId="0" fontId="84" fillId="7" borderId="86" applyNumberFormat="0" applyAlignment="0" applyProtection="0"/>
    <xf numFmtId="0" fontId="5" fillId="0" borderId="0"/>
    <xf numFmtId="0" fontId="5" fillId="0" borderId="0"/>
    <xf numFmtId="202" fontId="15" fillId="0" borderId="101" applyFont="0" applyFill="0" applyBorder="0" applyAlignment="0" applyProtection="0"/>
    <xf numFmtId="0" fontId="81" fillId="16" borderId="86" applyNumberFormat="0" applyAlignment="0" applyProtection="0"/>
    <xf numFmtId="0" fontId="81" fillId="16" borderId="93" applyNumberFormat="0" applyAlignment="0" applyProtection="0"/>
    <xf numFmtId="0" fontId="15" fillId="25" borderId="89" applyNumberFormat="0" applyFont="0" applyAlignment="0" applyProtection="0"/>
    <xf numFmtId="0" fontId="43" fillId="0" borderId="87">
      <alignment horizontal="left" vertical="center"/>
    </xf>
    <xf numFmtId="0" fontId="5" fillId="0" borderId="0"/>
    <xf numFmtId="0" fontId="90" fillId="0" borderId="112" applyNumberFormat="0" applyFill="0" applyAlignment="0" applyProtection="0"/>
    <xf numFmtId="0" fontId="81" fillId="16" borderId="93" applyNumberFormat="0" applyAlignment="0" applyProtection="0"/>
    <xf numFmtId="0" fontId="81" fillId="16" borderId="86" applyNumberFormat="0" applyAlignment="0" applyProtection="0"/>
    <xf numFmtId="0" fontId="5" fillId="0" borderId="0"/>
    <xf numFmtId="0" fontId="5" fillId="0" borderId="0"/>
    <xf numFmtId="184" fontId="15" fillId="0" borderId="109" applyBorder="0">
      <alignment horizontal="right" vertical="center"/>
    </xf>
    <xf numFmtId="0" fontId="84" fillId="7" borderId="86" applyNumberFormat="0" applyAlignment="0" applyProtection="0"/>
    <xf numFmtId="10" fontId="31" fillId="23" borderId="88" applyNumberFormat="0" applyBorder="0" applyAlignment="0" applyProtection="0"/>
    <xf numFmtId="0" fontId="81" fillId="16" borderId="86" applyNumberFormat="0" applyAlignment="0" applyProtection="0"/>
    <xf numFmtId="0" fontId="43" fillId="0" borderId="87">
      <alignment horizontal="left" vertical="center"/>
    </xf>
    <xf numFmtId="0" fontId="5" fillId="0" borderId="0"/>
    <xf numFmtId="184" fontId="15" fillId="0" borderId="95" applyBorder="0">
      <alignment horizontal="right" vertical="center"/>
    </xf>
    <xf numFmtId="0" fontId="81" fillId="16" borderId="86" applyNumberFormat="0" applyAlignment="0" applyProtection="0"/>
    <xf numFmtId="0" fontId="43" fillId="0" borderId="87">
      <alignment horizontal="left" vertical="center"/>
    </xf>
    <xf numFmtId="0" fontId="15" fillId="25" borderId="89" applyNumberFormat="0" applyFont="0" applyAlignment="0" applyProtection="0"/>
    <xf numFmtId="0" fontId="84" fillId="7" borderId="86" applyNumberFormat="0" applyAlignment="0" applyProtection="0"/>
    <xf numFmtId="0" fontId="5" fillId="0" borderId="0"/>
    <xf numFmtId="0" fontId="5" fillId="0" borderId="0"/>
    <xf numFmtId="0" fontId="81" fillId="16" borderId="107" applyNumberFormat="0" applyAlignment="0" applyProtection="0"/>
    <xf numFmtId="0" fontId="81" fillId="16" borderId="86" applyNumberFormat="0" applyAlignment="0" applyProtection="0"/>
    <xf numFmtId="10" fontId="31" fillId="23" borderId="88" applyNumberFormat="0" applyBorder="0" applyAlignment="0" applyProtection="0"/>
    <xf numFmtId="0" fontId="43" fillId="0" borderId="87">
      <alignment horizontal="left" vertical="center"/>
    </xf>
    <xf numFmtId="0" fontId="5" fillId="0" borderId="0"/>
    <xf numFmtId="0" fontId="43" fillId="0" borderId="94">
      <alignment horizontal="left" vertical="center"/>
    </xf>
    <xf numFmtId="0" fontId="87" fillId="16" borderId="97" applyNumberFormat="0" applyAlignment="0" applyProtection="0"/>
    <xf numFmtId="0" fontId="43" fillId="0" borderId="87">
      <alignment horizontal="left" vertical="center"/>
    </xf>
    <xf numFmtId="0" fontId="81" fillId="16" borderId="86" applyNumberFormat="0" applyAlignment="0" applyProtection="0"/>
    <xf numFmtId="0" fontId="5" fillId="0" borderId="0"/>
    <xf numFmtId="0" fontId="5" fillId="0" borderId="0"/>
    <xf numFmtId="0" fontId="15" fillId="25" borderId="96" applyNumberFormat="0" applyFont="0" applyAlignment="0" applyProtection="0"/>
    <xf numFmtId="0" fontId="84" fillId="7" borderId="93" applyNumberFormat="0" applyAlignment="0" applyProtection="0"/>
    <xf numFmtId="10" fontId="31" fillId="23" borderId="88" applyNumberFormat="0" applyBorder="0" applyAlignment="0" applyProtection="0"/>
    <xf numFmtId="0" fontId="81" fillId="16" borderId="86" applyNumberFormat="0" applyAlignment="0" applyProtection="0"/>
    <xf numFmtId="0" fontId="43" fillId="0" borderId="87">
      <alignment horizontal="left" vertical="center"/>
    </xf>
    <xf numFmtId="0" fontId="5" fillId="0" borderId="0"/>
    <xf numFmtId="10" fontId="31" fillId="23" borderId="95" applyNumberFormat="0" applyBorder="0" applyAlignment="0" applyProtection="0"/>
    <xf numFmtId="0" fontId="81" fillId="16" borderId="86" applyNumberFormat="0" applyAlignment="0" applyProtection="0"/>
    <xf numFmtId="0" fontId="43" fillId="0" borderId="87">
      <alignment horizontal="left" vertical="center"/>
    </xf>
    <xf numFmtId="0" fontId="87" fillId="16" borderId="111" applyNumberFormat="0" applyAlignment="0" applyProtection="0"/>
    <xf numFmtId="0" fontId="84" fillId="7" borderId="86" applyNumberFormat="0" applyAlignment="0" applyProtection="0"/>
    <xf numFmtId="0" fontId="5" fillId="0" borderId="0"/>
    <xf numFmtId="0" fontId="5" fillId="0" borderId="0"/>
    <xf numFmtId="184" fontId="15" fillId="0" borderId="95" applyBorder="0">
      <alignment horizontal="right" vertical="center"/>
    </xf>
    <xf numFmtId="0" fontId="81" fillId="16" borderId="86" applyNumberFormat="0" applyAlignment="0" applyProtection="0"/>
    <xf numFmtId="10" fontId="31" fillId="23" borderId="88" applyNumberFormat="0" applyBorder="0" applyAlignment="0" applyProtection="0"/>
    <xf numFmtId="0" fontId="15" fillId="25" borderId="89" applyNumberFormat="0" applyFont="0" applyAlignment="0" applyProtection="0"/>
    <xf numFmtId="0" fontId="43" fillId="0" borderId="87">
      <alignment horizontal="left" vertical="center"/>
    </xf>
    <xf numFmtId="0" fontId="5" fillId="0" borderId="0"/>
    <xf numFmtId="0" fontId="87" fillId="16" borderId="97" applyNumberFormat="0" applyAlignment="0" applyProtection="0"/>
    <xf numFmtId="0" fontId="87" fillId="16" borderId="97" applyNumberFormat="0" applyAlignment="0" applyProtection="0"/>
    <xf numFmtId="0" fontId="43" fillId="0" borderId="87">
      <alignment horizontal="left" vertical="center"/>
    </xf>
    <xf numFmtId="0" fontId="81" fillId="16" borderId="107" applyNumberFormat="0" applyAlignment="0" applyProtection="0"/>
    <xf numFmtId="0" fontId="81" fillId="16" borderId="86" applyNumberFormat="0" applyAlignment="0" applyProtection="0"/>
    <xf numFmtId="0" fontId="5" fillId="0" borderId="0"/>
    <xf numFmtId="0" fontId="5" fillId="0" borderId="0"/>
    <xf numFmtId="10" fontId="31" fillId="23" borderId="95" applyNumberFormat="0" applyBorder="0" applyAlignment="0" applyProtection="0"/>
    <xf numFmtId="0" fontId="81" fillId="16" borderId="86" applyNumberFormat="0" applyAlignment="0" applyProtection="0"/>
    <xf numFmtId="10" fontId="31" fillId="23" borderId="88" applyNumberFormat="0" applyBorder="0" applyAlignment="0" applyProtection="0"/>
    <xf numFmtId="0" fontId="43" fillId="0" borderId="87">
      <alignment horizontal="left" vertical="center"/>
    </xf>
    <xf numFmtId="0" fontId="5" fillId="0" borderId="0"/>
    <xf numFmtId="0" fontId="43" fillId="0" borderId="94">
      <alignment horizontal="left" vertical="center"/>
    </xf>
    <xf numFmtId="0" fontId="87" fillId="16" borderId="97" applyNumberFormat="0" applyAlignment="0" applyProtection="0"/>
    <xf numFmtId="0" fontId="43" fillId="0" borderId="87">
      <alignment horizontal="left" vertical="center"/>
    </xf>
    <xf numFmtId="0" fontId="84" fillId="7" borderId="86" applyNumberFormat="0" applyAlignment="0" applyProtection="0"/>
    <xf numFmtId="0" fontId="5" fillId="0" borderId="0"/>
    <xf numFmtId="0" fontId="5" fillId="0" borderId="0"/>
    <xf numFmtId="0" fontId="58" fillId="25" borderId="96" applyNumberFormat="0" applyFont="0" applyAlignment="0" applyProtection="0"/>
    <xf numFmtId="0" fontId="81" fillId="16" borderId="86" applyNumberFormat="0" applyAlignment="0" applyProtection="0"/>
    <xf numFmtId="0" fontId="81" fillId="16" borderId="93" applyNumberFormat="0" applyAlignment="0" applyProtection="0"/>
    <xf numFmtId="0" fontId="15" fillId="25" borderId="89" applyNumberFormat="0" applyFont="0" applyAlignment="0" applyProtection="0"/>
    <xf numFmtId="0" fontId="84" fillId="7" borderId="86" applyNumberFormat="0" applyAlignment="0" applyProtection="0"/>
    <xf numFmtId="0" fontId="5" fillId="0" borderId="0"/>
    <xf numFmtId="0" fontId="90" fillId="0" borderId="112" applyNumberFormat="0" applyFill="0" applyAlignment="0" applyProtection="0"/>
    <xf numFmtId="10" fontId="31" fillId="23" borderId="109" applyNumberFormat="0" applyBorder="0" applyAlignment="0" applyProtection="0"/>
    <xf numFmtId="0" fontId="81" fillId="16" borderId="107" applyNumberFormat="0" applyAlignment="0" applyProtection="0"/>
    <xf numFmtId="0" fontId="81" fillId="16" borderId="93" applyNumberFormat="0" applyAlignment="0" applyProtection="0"/>
    <xf numFmtId="0" fontId="81" fillId="16" borderId="86" applyNumberFormat="0" applyAlignment="0" applyProtection="0"/>
    <xf numFmtId="0" fontId="5" fillId="0" borderId="0"/>
    <xf numFmtId="0" fontId="5" fillId="0" borderId="0"/>
    <xf numFmtId="0" fontId="5" fillId="0" borderId="0"/>
    <xf numFmtId="165" fontId="5" fillId="0" borderId="0" applyFont="0" applyFill="0" applyBorder="0" applyAlignment="0" applyProtection="0"/>
    <xf numFmtId="0" fontId="81" fillId="16" borderId="93" applyNumberFormat="0" applyAlignment="0" applyProtection="0"/>
    <xf numFmtId="203" fontId="5" fillId="0" borderId="0" applyFont="0" applyFill="0" applyBorder="0" applyAlignment="0" applyProtection="0"/>
    <xf numFmtId="203" fontId="5" fillId="0" borderId="0" applyFont="0" applyFill="0" applyBorder="0" applyAlignment="0" applyProtection="0"/>
    <xf numFmtId="43" fontId="5" fillId="0" borderId="0" applyFont="0" applyFill="0" applyBorder="0" applyAlignment="0" applyProtection="0"/>
    <xf numFmtId="191" fontId="5" fillId="0" borderId="0" applyFont="0" applyFill="0" applyBorder="0" applyAlignment="0" applyProtection="0"/>
    <xf numFmtId="0" fontId="5" fillId="0" borderId="0"/>
    <xf numFmtId="165" fontId="5" fillId="0" borderId="0" applyFont="0" applyFill="0" applyBorder="0" applyAlignment="0" applyProtection="0"/>
    <xf numFmtId="10" fontId="31" fillId="23" borderId="88" applyNumberFormat="0" applyBorder="0" applyAlignment="0" applyProtection="0"/>
    <xf numFmtId="10" fontId="31" fillId="23" borderId="88" applyNumberFormat="0" applyBorder="0" applyAlignment="0" applyProtection="0"/>
    <xf numFmtId="10" fontId="31" fillId="23" borderId="88"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9"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9" fontId="5" fillId="0" borderId="0"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0" fontId="90" fillId="0" borderId="105" applyNumberFormat="0" applyFill="0" applyAlignment="0" applyProtection="0"/>
    <xf numFmtId="184" fontId="15" fillId="0" borderId="95" applyBorder="0">
      <alignment horizontal="right" vertical="center"/>
    </xf>
    <xf numFmtId="0" fontId="84" fillId="7" borderId="107" applyNumberFormat="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90" fillId="0" borderId="91" applyNumberFormat="0" applyFill="0" applyAlignment="0" applyProtection="0"/>
    <xf numFmtId="0" fontId="87" fillId="16" borderId="90" applyNumberFormat="0" applyAlignment="0" applyProtection="0"/>
    <xf numFmtId="0" fontId="84" fillId="7" borderId="86" applyNumberFormat="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0" fontId="90" fillId="0" borderId="91" applyNumberFormat="0" applyFill="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38" fontId="37" fillId="0" borderId="92" applyNumberFormat="0" applyFont="0" applyFill="0" applyAlignment="0" applyProtection="0"/>
    <xf numFmtId="0" fontId="19" fillId="16" borderId="93" applyNumberFormat="0" applyAlignment="0" applyProtection="0"/>
    <xf numFmtId="0" fontId="81" fillId="16" borderId="100" applyNumberFormat="0" applyAlignment="0" applyProtection="0"/>
    <xf numFmtId="0" fontId="87" fillId="16" borderId="90" applyNumberFormat="0" applyAlignment="0" applyProtection="0"/>
    <xf numFmtId="0" fontId="15" fillId="25" borderId="89" applyNumberFormat="0" applyFont="0" applyAlignment="0" applyProtection="0"/>
    <xf numFmtId="0" fontId="15" fillId="25" borderId="89" applyNumberFormat="0" applyFon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93" applyNumberFormat="0" applyAlignment="0" applyProtection="0"/>
    <xf numFmtId="0" fontId="87" fillId="16" borderId="97" applyNumberFormat="0" applyAlignment="0" applyProtection="0"/>
    <xf numFmtId="0" fontId="87" fillId="16" borderId="90" applyNumberFormat="0" applyAlignment="0" applyProtection="0"/>
    <xf numFmtId="0" fontId="84" fillId="7" borderId="86" applyNumberFormat="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184" fontId="15" fillId="0" borderId="88" applyBorder="0">
      <alignment horizontal="right" vertical="center"/>
    </xf>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15" fillId="25" borderId="89" applyNumberFormat="0" applyFont="0" applyAlignment="0" applyProtection="0"/>
    <xf numFmtId="0" fontId="90" fillId="0" borderId="91" applyNumberFormat="0" applyFill="0" applyAlignment="0" applyProtection="0"/>
    <xf numFmtId="0" fontId="84" fillId="7" borderId="86" applyNumberFormat="0" applyAlignment="0" applyProtection="0"/>
    <xf numFmtId="0" fontId="90" fillId="0" borderId="91" applyNumberFormat="0" applyFill="0" applyAlignment="0" applyProtection="0"/>
    <xf numFmtId="202" fontId="15" fillId="0" borderId="87" applyFont="0" applyFill="0" applyBorder="0" applyAlignment="0" applyProtection="0"/>
    <xf numFmtId="0" fontId="87" fillId="16" borderId="104" applyNumberFormat="0" applyAlignment="0" applyProtection="0"/>
    <xf numFmtId="0" fontId="84" fillId="7" borderId="100" applyNumberFormat="0" applyAlignment="0" applyProtection="0"/>
    <xf numFmtId="0" fontId="15" fillId="25" borderId="89" applyNumberFormat="0" applyFont="0" applyAlignment="0" applyProtection="0">
      <alignment vertical="center"/>
    </xf>
    <xf numFmtId="0" fontId="90" fillId="0" borderId="91" applyNumberFormat="0" applyFill="0" applyAlignment="0" applyProtection="0"/>
    <xf numFmtId="0" fontId="87" fillId="16" borderId="90" applyNumberFormat="0" applyAlignment="0" applyProtection="0"/>
    <xf numFmtId="0" fontId="84" fillId="7" borderId="107" applyNumberFormat="0" applyAlignment="0" applyProtection="0"/>
    <xf numFmtId="0" fontId="15" fillId="25" borderId="96" applyNumberFormat="0" applyFont="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43" fillId="0" borderId="94">
      <alignment horizontal="left" vertical="center"/>
    </xf>
    <xf numFmtId="10" fontId="31" fillId="23" borderId="95" applyNumberFormat="0" applyBorder="0" applyAlignment="0" applyProtection="0"/>
    <xf numFmtId="187" fontId="15" fillId="0" borderId="94" applyFont="0" applyFill="0" applyBorder="0" applyAlignment="0" applyProtection="0"/>
    <xf numFmtId="202" fontId="15" fillId="0" borderId="87" applyFont="0" applyFill="0" applyBorder="0" applyAlignment="0" applyProtection="0"/>
    <xf numFmtId="38" fontId="37" fillId="0" borderId="92" applyNumberFormat="0" applyFont="0" applyFill="0" applyAlignment="0" applyProtection="0"/>
    <xf numFmtId="0" fontId="87" fillId="16" borderId="90" applyNumberFormat="0" applyAlignment="0" applyProtection="0"/>
    <xf numFmtId="0" fontId="81" fillId="16" borderId="93" applyNumberFormat="0" applyAlignment="0" applyProtection="0"/>
    <xf numFmtId="0" fontId="90" fillId="0" borderId="105" applyNumberFormat="0" applyFill="0" applyAlignment="0" applyProtection="0"/>
    <xf numFmtId="0" fontId="90" fillId="0" borderId="105" applyNumberFormat="0" applyFill="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43" fillId="0" borderId="108">
      <alignment horizontal="left" vertical="center"/>
    </xf>
    <xf numFmtId="0" fontId="43" fillId="0" borderId="94">
      <alignment horizontal="left" vertical="center"/>
    </xf>
    <xf numFmtId="0" fontId="81" fillId="16" borderId="93" applyNumberFormat="0" applyAlignment="0" applyProtection="0"/>
    <xf numFmtId="0" fontId="90" fillId="0" borderId="91" applyNumberFormat="0" applyFill="0" applyAlignment="0" applyProtection="0"/>
    <xf numFmtId="0" fontId="87" fillId="16" borderId="90" applyNumberFormat="0" applyAlignment="0" applyProtection="0"/>
    <xf numFmtId="184" fontId="15" fillId="0" borderId="109" applyBorder="0">
      <alignment horizontal="right" vertical="center"/>
    </xf>
    <xf numFmtId="0" fontId="87" fillId="16" borderId="111" applyNumberFormat="0" applyAlignment="0" applyProtection="0"/>
    <xf numFmtId="184" fontId="15" fillId="0" borderId="95" applyBorder="0">
      <alignment horizontal="right" vertical="center"/>
    </xf>
    <xf numFmtId="0" fontId="90" fillId="0" borderId="112" applyNumberFormat="0" applyFill="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15" fillId="25" borderId="103" applyNumberFormat="0" applyFont="0" applyAlignment="0" applyProtection="0"/>
    <xf numFmtId="0" fontId="15" fillId="25" borderId="96" applyNumberFormat="0" applyFont="0" applyAlignment="0" applyProtection="0"/>
    <xf numFmtId="0" fontId="15" fillId="25" borderId="103" applyNumberFormat="0" applyFont="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0" fontId="43" fillId="0" borderId="94">
      <alignment horizontal="left" vertical="center"/>
    </xf>
    <xf numFmtId="0" fontId="43" fillId="0" borderId="94">
      <alignment horizontal="left" vertical="center"/>
    </xf>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43" fillId="0" borderId="94">
      <alignment horizontal="left" vertical="center"/>
    </xf>
    <xf numFmtId="0" fontId="43" fillId="0" borderId="94">
      <alignment horizontal="left" vertical="center"/>
    </xf>
    <xf numFmtId="0" fontId="81" fillId="16" borderId="100" applyNumberFormat="0" applyAlignment="0" applyProtection="0"/>
    <xf numFmtId="202" fontId="15" fillId="0" borderId="87" applyFont="0" applyFill="0" applyBorder="0" applyAlignment="0" applyProtection="0"/>
    <xf numFmtId="0" fontId="87" fillId="16" borderId="90" applyNumberFormat="0" applyAlignment="0" applyProtection="0"/>
    <xf numFmtId="0" fontId="87" fillId="16" borderId="104" applyNumberFormat="0" applyAlignment="0" applyProtection="0"/>
    <xf numFmtId="0" fontId="81" fillId="16" borderId="93" applyNumberFormat="0" applyAlignment="0" applyProtection="0"/>
    <xf numFmtId="0" fontId="43" fillId="0" borderId="101">
      <alignment horizontal="left" vertical="center"/>
    </xf>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15" fillId="25" borderId="96" applyNumberFormat="0" applyFont="0" applyAlignment="0" applyProtection="0"/>
    <xf numFmtId="0" fontId="15" fillId="25" borderId="96" applyNumberFormat="0" applyFont="0" applyAlignment="0" applyProtection="0"/>
    <xf numFmtId="184" fontId="15" fillId="0" borderId="95" applyBorder="0">
      <alignment horizontal="right" vertical="center"/>
    </xf>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0" fontId="31" fillId="23" borderId="102" applyNumberFormat="0" applyBorder="0" applyAlignment="0" applyProtection="0"/>
    <xf numFmtId="0" fontId="43" fillId="0" borderId="94">
      <alignment horizontal="left" vertical="center"/>
    </xf>
    <xf numFmtId="10" fontId="31" fillId="23" borderId="95" applyNumberFormat="0" applyBorder="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15" fillId="25" borderId="96" applyNumberFormat="0" applyFont="0" applyAlignment="0" applyProtection="0"/>
    <xf numFmtId="0" fontId="15" fillId="25" borderId="96" applyNumberFormat="0" applyFont="0" applyAlignment="0" applyProtection="0"/>
    <xf numFmtId="0" fontId="105" fillId="7" borderId="86" applyNumberFormat="0" applyAlignment="0" applyProtection="0">
      <alignment vertical="center"/>
    </xf>
    <xf numFmtId="0" fontId="90" fillId="0" borderId="91" applyNumberFormat="0" applyFill="0" applyAlignment="0" applyProtection="0"/>
    <xf numFmtId="0" fontId="87" fillId="16" borderId="90" applyNumberFormat="0" applyAlignment="0" applyProtection="0"/>
    <xf numFmtId="0" fontId="15" fillId="0" borderId="0"/>
    <xf numFmtId="0" fontId="43" fillId="0" borderId="94">
      <alignment horizontal="left" vertical="center"/>
    </xf>
    <xf numFmtId="0" fontId="43" fillId="0" borderId="94">
      <alignment horizontal="left" vertical="center"/>
    </xf>
    <xf numFmtId="10" fontId="31" fillId="23" borderId="95" applyNumberFormat="0" applyBorder="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90" fillId="0" borderId="112" applyNumberFormat="0" applyFill="0" applyAlignment="0" applyProtection="0"/>
    <xf numFmtId="0" fontId="43" fillId="0" borderId="101">
      <alignment horizontal="left" vertical="center"/>
    </xf>
    <xf numFmtId="0" fontId="25" fillId="16" borderId="90" applyNumberFormat="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0" fontId="43" fillId="0" borderId="101">
      <alignment horizontal="left" vertical="center"/>
    </xf>
    <xf numFmtId="0" fontId="15" fillId="25" borderId="96" applyNumberFormat="0" applyFont="0" applyAlignment="0" applyProtection="0"/>
    <xf numFmtId="184" fontId="15" fillId="0" borderId="95" applyBorder="0">
      <alignment horizontal="right" vertical="center"/>
    </xf>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10" fontId="31" fillId="23" borderId="102" applyNumberFormat="0" applyBorder="0" applyAlignment="0" applyProtection="0"/>
    <xf numFmtId="0" fontId="43" fillId="0" borderId="108">
      <alignment horizontal="left" vertical="center"/>
    </xf>
    <xf numFmtId="184" fontId="15" fillId="0" borderId="102" applyBorder="0">
      <alignment horizontal="right" vertical="center"/>
    </xf>
    <xf numFmtId="38" fontId="37" fillId="0" borderId="92" applyNumberFormat="0" applyFont="0" applyFill="0" applyAlignment="0" applyProtection="0"/>
    <xf numFmtId="0" fontId="87" fillId="16" borderId="90" applyNumberFormat="0" applyAlignment="0" applyProtection="0"/>
    <xf numFmtId="0" fontId="84" fillId="7" borderId="107" applyNumberFormat="0" applyAlignment="0" applyProtection="0"/>
    <xf numFmtId="0" fontId="43" fillId="0" borderId="87">
      <alignment horizontal="left" vertical="center"/>
    </xf>
    <xf numFmtId="0" fontId="43" fillId="0" borderId="108">
      <alignment horizontal="left" vertical="center"/>
    </xf>
    <xf numFmtId="0" fontId="15" fillId="25" borderId="96" applyNumberFormat="0" applyFont="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43" fillId="0" borderId="94">
      <alignment horizontal="left" vertical="center"/>
    </xf>
    <xf numFmtId="10" fontId="31" fillId="23" borderId="95" applyNumberFormat="0" applyBorder="0" applyAlignment="0" applyProtection="0"/>
    <xf numFmtId="0" fontId="90" fillId="0" borderId="112" applyNumberFormat="0" applyFill="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0" fontId="15" fillId="25" borderId="103" applyNumberFormat="0" applyFont="0" applyAlignment="0" applyProtection="0"/>
    <xf numFmtId="184" fontId="15" fillId="0" borderId="102" applyBorder="0">
      <alignment horizontal="right" vertical="center"/>
    </xf>
    <xf numFmtId="0" fontId="81" fillId="16" borderId="100" applyNumberFormat="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184" fontId="15" fillId="0" borderId="109" applyBorder="0">
      <alignment horizontal="right" vertical="center"/>
    </xf>
    <xf numFmtId="0" fontId="84" fillId="7" borderId="100" applyNumberFormat="0" applyAlignment="0" applyProtection="0"/>
    <xf numFmtId="0" fontId="15" fillId="25" borderId="110" applyNumberFormat="0" applyFont="0" applyAlignment="0" applyProtection="0"/>
    <xf numFmtId="202" fontId="15" fillId="0" borderId="87" applyFont="0" applyFill="0" applyBorder="0" applyAlignment="0" applyProtection="0"/>
    <xf numFmtId="0" fontId="87" fillId="16" borderId="90" applyNumberFormat="0" applyAlignment="0" applyProtection="0"/>
    <xf numFmtId="0" fontId="15" fillId="0" borderId="0"/>
    <xf numFmtId="0" fontId="87" fillId="16" borderId="104" applyNumberFormat="0" applyAlignment="0" applyProtection="0"/>
    <xf numFmtId="0" fontId="15" fillId="25" borderId="96" applyNumberFormat="0" applyFont="0" applyAlignment="0" applyProtection="0"/>
    <xf numFmtId="0" fontId="15" fillId="25" borderId="96" applyNumberFormat="0" applyFont="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0" fontId="46" fillId="25" borderId="110" applyNumberFormat="0" applyFont="0" applyAlignment="0" applyProtection="0"/>
    <xf numFmtId="184" fontId="15" fillId="0" borderId="102" applyBorder="0">
      <alignment horizontal="right" vertical="center"/>
    </xf>
    <xf numFmtId="202" fontId="15" fillId="0" borderId="87" applyFont="0" applyFill="0" applyBorder="0" applyAlignment="0" applyProtection="0"/>
    <xf numFmtId="0" fontId="90" fillId="0" borderId="91" applyNumberFormat="0" applyFill="0" applyAlignment="0" applyProtection="0"/>
    <xf numFmtId="0" fontId="87" fillId="16" borderId="90" applyNumberFormat="0" applyAlignment="0" applyProtection="0"/>
    <xf numFmtId="184" fontId="15" fillId="0" borderId="88" applyBorder="0">
      <alignment horizontal="right" vertical="center"/>
    </xf>
    <xf numFmtId="0" fontId="90" fillId="0" borderId="91" applyNumberFormat="0" applyFill="0" applyAlignment="0" applyProtection="0"/>
    <xf numFmtId="0" fontId="87" fillId="16" borderId="90" applyNumberFormat="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0" fontId="90" fillId="0" borderId="91" applyNumberFormat="0" applyFill="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202" fontId="15" fillId="0" borderId="87" applyFont="0" applyFill="0" applyBorder="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90" fillId="0" borderId="91" applyNumberFormat="0" applyFill="0" applyAlignment="0" applyProtection="0"/>
    <xf numFmtId="0" fontId="25" fillId="16" borderId="104" applyNumberFormat="0" applyAlignment="0" applyProtection="0"/>
    <xf numFmtId="0" fontId="43" fillId="0" borderId="101">
      <alignment horizontal="left" vertical="center"/>
    </xf>
    <xf numFmtId="0" fontId="81" fillId="16" borderId="100" applyNumberFormat="0" applyAlignment="0" applyProtection="0"/>
    <xf numFmtId="0" fontId="87" fillId="16" borderId="90" applyNumberFormat="0" applyAlignment="0" applyProtection="0"/>
    <xf numFmtId="0" fontId="15" fillId="25" borderId="89" applyNumberFormat="0" applyFont="0" applyAlignment="0" applyProtection="0"/>
    <xf numFmtId="0" fontId="15" fillId="25" borderId="89" applyNumberFormat="0" applyFon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86" applyNumberFormat="0" applyAlignment="0" applyProtection="0"/>
    <xf numFmtId="0" fontId="84" fillId="7" borderId="93" applyNumberFormat="0" applyAlignment="0" applyProtection="0"/>
    <xf numFmtId="0" fontId="87" fillId="16" borderId="90" applyNumberFormat="0" applyAlignment="0" applyProtection="0"/>
    <xf numFmtId="0" fontId="84" fillId="7" borderId="86" applyNumberFormat="0" applyAlignment="0" applyProtection="0"/>
    <xf numFmtId="10" fontId="31" fillId="23" borderId="102" applyNumberFormat="0" applyBorder="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38" fontId="37" fillId="0" borderId="99" applyNumberFormat="0" applyFont="0" applyFill="0" applyAlignment="0" applyProtection="0"/>
    <xf numFmtId="0" fontId="90" fillId="0" borderId="98" applyNumberFormat="0" applyFill="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15"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0" fontId="43" fillId="0" borderId="101">
      <alignment horizontal="left" vertical="center"/>
    </xf>
    <xf numFmtId="202" fontId="15" fillId="0" borderId="101" applyFont="0" applyFill="0" applyBorder="0" applyAlignment="0" applyProtection="0"/>
    <xf numFmtId="0" fontId="15" fillId="25" borderId="110" applyNumberFormat="0" applyFont="0" applyAlignment="0" applyProtection="0"/>
    <xf numFmtId="0" fontId="84" fillId="7" borderId="107" applyNumberFormat="0" applyAlignment="0" applyProtection="0"/>
    <xf numFmtId="0" fontId="15" fillId="25" borderId="103" applyNumberFormat="0" applyFont="0" applyAlignment="0" applyProtection="0"/>
    <xf numFmtId="0" fontId="97" fillId="16" borderId="93" applyNumberFormat="0" applyAlignment="0" applyProtection="0">
      <alignment vertical="center"/>
    </xf>
    <xf numFmtId="202" fontId="15" fillId="0" borderId="101" applyFont="0" applyFill="0" applyBorder="0" applyAlignment="0" applyProtection="0"/>
    <xf numFmtId="0" fontId="15" fillId="25" borderId="96" applyNumberFormat="0" applyFont="0" applyAlignment="0" applyProtection="0">
      <alignment vertical="center"/>
    </xf>
    <xf numFmtId="0" fontId="15" fillId="25" borderId="103" applyNumberFormat="0" applyFont="0" applyAlignment="0" applyProtection="0"/>
    <xf numFmtId="0" fontId="81" fillId="16" borderId="107" applyNumberFormat="0" applyAlignment="0" applyProtection="0"/>
    <xf numFmtId="0" fontId="87" fillId="16" borderId="104" applyNumberFormat="0" applyAlignment="0" applyProtection="0"/>
    <xf numFmtId="0" fontId="87" fillId="16" borderId="104" applyNumberFormat="0" applyAlignment="0" applyProtection="0"/>
    <xf numFmtId="0" fontId="104" fillId="0" borderId="98" applyNumberFormat="0" applyFill="0" applyAlignment="0" applyProtection="0">
      <alignment vertical="center"/>
    </xf>
    <xf numFmtId="0" fontId="105" fillId="7" borderId="93" applyNumberFormat="0" applyAlignment="0" applyProtection="0">
      <alignment vertical="center"/>
    </xf>
    <xf numFmtId="0" fontId="81" fillId="16" borderId="100" applyNumberFormat="0" applyAlignment="0" applyProtection="0"/>
    <xf numFmtId="0" fontId="15" fillId="25" borderId="103" applyNumberFormat="0" applyFont="0" applyAlignment="0" applyProtection="0"/>
    <xf numFmtId="0" fontId="43" fillId="0" borderId="101">
      <alignment horizontal="left" vertical="center"/>
    </xf>
    <xf numFmtId="0" fontId="81" fillId="16" borderId="100" applyNumberFormat="0" applyAlignment="0" applyProtection="0"/>
    <xf numFmtId="0" fontId="81" fillId="16" borderId="100" applyNumberFormat="0" applyAlignment="0" applyProtection="0"/>
    <xf numFmtId="0" fontId="105" fillId="7" borderId="107" applyNumberFormat="0" applyAlignment="0" applyProtection="0">
      <alignment vertical="center"/>
    </xf>
    <xf numFmtId="0" fontId="111" fillId="16" borderId="97" applyNumberFormat="0" applyAlignment="0" applyProtection="0">
      <alignment vertical="center"/>
    </xf>
    <xf numFmtId="0" fontId="15" fillId="0" borderId="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81" fillId="16" borderId="93" applyNumberFormat="0" applyAlignment="0" applyProtection="0"/>
    <xf numFmtId="0" fontId="43" fillId="0" borderId="101">
      <alignment horizontal="left" vertical="center"/>
    </xf>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84" fillId="7" borderId="93" applyNumberFormat="0" applyAlignment="0" applyProtection="0"/>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0" fontId="43" fillId="0" borderId="94">
      <alignment horizontal="left" vertical="center"/>
    </xf>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10" fontId="31" fillId="23" borderId="95" applyNumberFormat="0" applyBorder="0" applyAlignment="0" applyProtection="0"/>
    <xf numFmtId="0" fontId="46"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15" fillId="25" borderId="96" applyNumberFormat="0" applyFont="0" applyAlignment="0" applyProtection="0"/>
    <xf numFmtId="0" fontId="58" fillId="25" borderId="96" applyNumberFormat="0" applyFont="0" applyAlignment="0" applyProtection="0"/>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184" fontId="15" fillId="0" borderId="95" applyBorder="0">
      <alignment horizontal="right" vertical="center"/>
    </xf>
    <xf numFmtId="0" fontId="84" fillId="7" borderId="10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0" fontId="87" fillId="16" borderId="97" applyNumberFormat="0" applyAlignment="0" applyProtection="0"/>
    <xf numFmtId="38" fontId="37" fillId="0" borderId="99" applyNumberFormat="0" applyFon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0" fontId="90" fillId="0" borderId="98" applyNumberFormat="0" applyFill="0" applyAlignment="0" applyProtection="0"/>
    <xf numFmtId="38" fontId="37" fillId="0" borderId="99" applyNumberFormat="0" applyFont="0" applyFill="0" applyAlignment="0" applyProtection="0"/>
    <xf numFmtId="0" fontId="90" fillId="0" borderId="98" applyNumberFormat="0" applyFill="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15"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202" fontId="15" fillId="0" borderId="94" applyFont="0" applyFill="0" applyBorder="0" applyAlignment="0" applyProtection="0"/>
    <xf numFmtId="0" fontId="97" fillId="16" borderId="93" applyNumberFormat="0" applyAlignment="0" applyProtection="0">
      <alignment vertical="center"/>
    </xf>
    <xf numFmtId="0" fontId="15" fillId="25" borderId="96" applyNumberFormat="0" applyFont="0" applyAlignment="0" applyProtection="0">
      <alignment vertical="center"/>
    </xf>
    <xf numFmtId="0" fontId="104" fillId="0" borderId="98" applyNumberFormat="0" applyFill="0" applyAlignment="0" applyProtection="0">
      <alignment vertical="center"/>
    </xf>
    <xf numFmtId="0" fontId="105" fillId="7" borderId="93" applyNumberFormat="0" applyAlignment="0" applyProtection="0">
      <alignment vertical="center"/>
    </xf>
    <xf numFmtId="0" fontId="111" fillId="16" borderId="97" applyNumberFormat="0" applyAlignment="0" applyProtection="0">
      <alignment vertical="center"/>
    </xf>
    <xf numFmtId="0" fontId="19" fillId="16" borderId="93" applyNumberFormat="0" applyAlignment="0" applyProtection="0"/>
    <xf numFmtId="0" fontId="84" fillId="7" borderId="100" applyNumberFormat="0" applyAlignment="0" applyProtection="0"/>
    <xf numFmtId="0" fontId="81" fillId="16" borderId="107" applyNumberFormat="0" applyAlignment="0" applyProtection="0"/>
    <xf numFmtId="0" fontId="90" fillId="0" borderId="105" applyNumberFormat="0" applyFill="0" applyAlignment="0" applyProtection="0"/>
    <xf numFmtId="0" fontId="43" fillId="0" borderId="108">
      <alignment horizontal="left" vertical="center"/>
    </xf>
    <xf numFmtId="202" fontId="15" fillId="0" borderId="108" applyFont="0" applyFill="0" applyBorder="0" applyAlignment="0" applyProtection="0"/>
    <xf numFmtId="0" fontId="43" fillId="0" borderId="101">
      <alignment horizontal="left" vertical="center"/>
    </xf>
    <xf numFmtId="0" fontId="84" fillId="7" borderId="100" applyNumberFormat="0" applyAlignment="0" applyProtection="0"/>
    <xf numFmtId="0" fontId="15" fillId="25" borderId="103" applyNumberFormat="0" applyFont="0" applyAlignment="0" applyProtection="0"/>
    <xf numFmtId="0" fontId="84" fillId="7" borderId="100" applyNumberFormat="0" applyAlignment="0" applyProtection="0"/>
    <xf numFmtId="184" fontId="15" fillId="0" borderId="109" applyBorder="0">
      <alignment horizontal="right" vertical="center"/>
    </xf>
    <xf numFmtId="0" fontId="25" fillId="16" borderId="97" applyNumberFormat="0" applyAlignment="0" applyProtection="0"/>
    <xf numFmtId="0" fontId="30" fillId="0" borderId="98" applyNumberFormat="0" applyFill="0" applyAlignment="0" applyProtection="0"/>
    <xf numFmtId="187" fontId="15" fillId="0" borderId="94" applyFont="0" applyFill="0" applyBorder="0" applyAlignment="0" applyProtection="0"/>
    <xf numFmtId="202" fontId="15" fillId="0" borderId="108" applyFont="0" applyFill="0" applyBorder="0" applyAlignment="0" applyProtection="0"/>
    <xf numFmtId="0" fontId="81" fillId="16" borderId="100" applyNumberFormat="0" applyAlignment="0" applyProtection="0"/>
    <xf numFmtId="0" fontId="87" fillId="16" borderId="104" applyNumberFormat="0" applyAlignment="0" applyProtection="0"/>
    <xf numFmtId="0" fontId="81" fillId="16" borderId="100" applyNumberFormat="0" applyAlignment="0" applyProtection="0"/>
    <xf numFmtId="0" fontId="81" fillId="16" borderId="100" applyNumberFormat="0" applyAlignment="0" applyProtection="0"/>
    <xf numFmtId="10" fontId="31" fillId="23" borderId="109" applyNumberFormat="0" applyBorder="0" applyAlignment="0" applyProtection="0"/>
    <xf numFmtId="0" fontId="43" fillId="0" borderId="101">
      <alignment horizontal="left" vertical="center"/>
    </xf>
    <xf numFmtId="0" fontId="90" fillId="0" borderId="105" applyNumberFormat="0" applyFill="0" applyAlignment="0" applyProtection="0"/>
    <xf numFmtId="0" fontId="15" fillId="25" borderId="110" applyNumberFormat="0" applyFont="0" applyAlignment="0" applyProtection="0"/>
    <xf numFmtId="202" fontId="15" fillId="0" borderId="101" applyFont="0" applyFill="0" applyBorder="0" applyAlignment="0" applyProtection="0"/>
    <xf numFmtId="184" fontId="15" fillId="0" borderId="109" applyBorder="0">
      <alignment horizontal="right" vertical="center"/>
    </xf>
    <xf numFmtId="184" fontId="15" fillId="0" borderId="102" applyBorder="0">
      <alignment horizontal="right" vertical="center"/>
    </xf>
    <xf numFmtId="0" fontId="90" fillId="0" borderId="112" applyNumberFormat="0" applyFill="0" applyAlignment="0" applyProtection="0"/>
    <xf numFmtId="0" fontId="15" fillId="25" borderId="103" applyNumberFormat="0" applyFont="0" applyAlignment="0" applyProtection="0"/>
    <xf numFmtId="0" fontId="90" fillId="0" borderId="105" applyNumberFormat="0" applyFill="0" applyAlignment="0" applyProtection="0"/>
    <xf numFmtId="184" fontId="15" fillId="0" borderId="102" applyBorder="0">
      <alignment horizontal="right" vertical="center"/>
    </xf>
    <xf numFmtId="0" fontId="90" fillId="0" borderId="105" applyNumberFormat="0" applyFill="0" applyAlignment="0" applyProtection="0"/>
    <xf numFmtId="0" fontId="90" fillId="0" borderId="105" applyNumberFormat="0" applyFill="0" applyAlignment="0" applyProtection="0"/>
    <xf numFmtId="0" fontId="81" fillId="16" borderId="100" applyNumberFormat="0" applyAlignment="0" applyProtection="0"/>
    <xf numFmtId="202" fontId="15" fillId="0" borderId="101" applyFont="0" applyFill="0" applyBorder="0" applyAlignment="0" applyProtection="0"/>
    <xf numFmtId="0" fontId="43" fillId="0" borderId="101">
      <alignment horizontal="left" vertical="center"/>
    </xf>
    <xf numFmtId="202" fontId="15" fillId="0" borderId="108" applyFont="0" applyFill="0" applyBorder="0" applyAlignment="0" applyProtection="0"/>
    <xf numFmtId="0" fontId="43" fillId="0" borderId="101">
      <alignment horizontal="left" vertical="center"/>
    </xf>
    <xf numFmtId="215" fontId="15" fillId="0" borderId="101" applyFont="0" applyFill="0" applyBorder="0" applyAlignment="0" applyProtection="0"/>
    <xf numFmtId="0" fontId="43" fillId="0" borderId="108">
      <alignment horizontal="left" vertical="center"/>
    </xf>
    <xf numFmtId="0" fontId="81" fillId="16" borderId="100" applyNumberFormat="0" applyAlignment="0" applyProtection="0"/>
    <xf numFmtId="184" fontId="15" fillId="0" borderId="109" applyBorder="0">
      <alignment horizontal="right" vertical="center"/>
    </xf>
    <xf numFmtId="0" fontId="90" fillId="0" borderId="112" applyNumberFormat="0" applyFill="0" applyAlignment="0" applyProtection="0"/>
    <xf numFmtId="0" fontId="90" fillId="0" borderId="112" applyNumberFormat="0" applyFill="0" applyAlignment="0" applyProtection="0"/>
    <xf numFmtId="0" fontId="90" fillId="0" borderId="112" applyNumberFormat="0" applyFill="0" applyAlignment="0" applyProtection="0"/>
    <xf numFmtId="184" fontId="15" fillId="0" borderId="109" applyBorder="0">
      <alignment horizontal="right" vertical="center"/>
    </xf>
    <xf numFmtId="0" fontId="43" fillId="0" borderId="101">
      <alignment horizontal="left" vertical="center"/>
    </xf>
    <xf numFmtId="0" fontId="43" fillId="0" borderId="101">
      <alignment horizontal="left" vertical="center"/>
    </xf>
    <xf numFmtId="0" fontId="43" fillId="0" borderId="101">
      <alignment horizontal="left" vertical="center"/>
    </xf>
    <xf numFmtId="202" fontId="15" fillId="0" borderId="108" applyFont="0" applyFill="0" applyBorder="0" applyAlignment="0" applyProtection="0"/>
    <xf numFmtId="0" fontId="81" fillId="16" borderId="100" applyNumberFormat="0" applyAlignment="0" applyProtection="0"/>
    <xf numFmtId="10" fontId="31" fillId="23" borderId="102" applyNumberFormat="0" applyBorder="0" applyAlignment="0" applyProtection="0"/>
    <xf numFmtId="184" fontId="15" fillId="0" borderId="109" applyBorder="0">
      <alignment horizontal="right" vertical="center"/>
    </xf>
    <xf numFmtId="184" fontId="15" fillId="0" borderId="109" applyBorder="0">
      <alignment horizontal="right" vertical="center"/>
    </xf>
    <xf numFmtId="0" fontId="90" fillId="0" borderId="105" applyNumberFormat="0" applyFill="0" applyAlignment="0" applyProtection="0"/>
    <xf numFmtId="0" fontId="81" fillId="16" borderId="100" applyNumberFormat="0" applyAlignment="0" applyProtection="0"/>
    <xf numFmtId="0" fontId="81" fillId="16" borderId="107" applyNumberFormat="0" applyAlignment="0" applyProtection="0"/>
    <xf numFmtId="0" fontId="84" fillId="7" borderId="100" applyNumberFormat="0" applyAlignment="0" applyProtection="0"/>
    <xf numFmtId="0" fontId="87" fillId="16" borderId="104" applyNumberFormat="0" applyAlignment="0" applyProtection="0"/>
    <xf numFmtId="0" fontId="84" fillId="7" borderId="100" applyNumberFormat="0" applyAlignment="0" applyProtection="0"/>
    <xf numFmtId="0" fontId="43" fillId="0" borderId="108">
      <alignment horizontal="left" vertical="center"/>
    </xf>
    <xf numFmtId="0" fontId="43" fillId="0" borderId="101">
      <alignment horizontal="left" vertical="center"/>
    </xf>
    <xf numFmtId="0" fontId="84" fillId="7" borderId="107" applyNumberFormat="0" applyAlignment="0" applyProtection="0"/>
    <xf numFmtId="184" fontId="15" fillId="0" borderId="102" applyBorder="0">
      <alignment horizontal="right" vertical="center"/>
    </xf>
    <xf numFmtId="184" fontId="15" fillId="0" borderId="109" applyBorder="0">
      <alignment horizontal="right" vertical="center"/>
    </xf>
    <xf numFmtId="202" fontId="15" fillId="0" borderId="101" applyFont="0" applyFill="0" applyBorder="0" applyAlignment="0" applyProtection="0"/>
    <xf numFmtId="0" fontId="43" fillId="0" borderId="101">
      <alignment horizontal="left" vertical="center"/>
    </xf>
    <xf numFmtId="0" fontId="87" fillId="16" borderId="111" applyNumberFormat="0" applyAlignment="0" applyProtection="0"/>
    <xf numFmtId="0" fontId="25" fillId="16" borderId="111" applyNumberFormat="0" applyAlignment="0" applyProtection="0"/>
    <xf numFmtId="0" fontId="84" fillId="7" borderId="100" applyNumberFormat="0" applyAlignment="0" applyProtection="0"/>
    <xf numFmtId="0" fontId="90" fillId="0" borderId="105" applyNumberFormat="0" applyFill="0" applyAlignment="0" applyProtection="0"/>
    <xf numFmtId="0" fontId="87" fillId="16" borderId="104" applyNumberFormat="0" applyAlignment="0" applyProtection="0"/>
    <xf numFmtId="0" fontId="87" fillId="16" borderId="111" applyNumberFormat="0" applyAlignment="0" applyProtection="0"/>
    <xf numFmtId="0" fontId="84" fillId="7" borderId="107" applyNumberFormat="0" applyAlignment="0" applyProtection="0"/>
    <xf numFmtId="0" fontId="81" fillId="16" borderId="107" applyNumberFormat="0" applyAlignment="0" applyProtection="0"/>
    <xf numFmtId="0" fontId="84" fillId="7" borderId="107" applyNumberFormat="0" applyAlignment="0" applyProtection="0"/>
    <xf numFmtId="0" fontId="43" fillId="0" borderId="101">
      <alignment horizontal="left" vertical="center"/>
    </xf>
    <xf numFmtId="10" fontId="31" fillId="23" borderId="102" applyNumberFormat="0" applyBorder="0" applyAlignment="0" applyProtection="0"/>
    <xf numFmtId="10" fontId="31" fillId="23" borderId="102" applyNumberFormat="0" applyBorder="0" applyAlignment="0" applyProtection="0"/>
    <xf numFmtId="0" fontId="90" fillId="0" borderId="112" applyNumberFormat="0" applyFill="0" applyAlignment="0" applyProtection="0"/>
    <xf numFmtId="184" fontId="15" fillId="0" borderId="102" applyBorder="0">
      <alignment horizontal="right" vertical="center"/>
    </xf>
    <xf numFmtId="0" fontId="43" fillId="0" borderId="101">
      <alignment horizontal="left" vertical="center"/>
    </xf>
    <xf numFmtId="184" fontId="15" fillId="0" borderId="102" applyBorder="0">
      <alignment horizontal="right" vertical="center"/>
    </xf>
    <xf numFmtId="0" fontId="43" fillId="0" borderId="101">
      <alignment horizontal="left" vertical="center"/>
    </xf>
    <xf numFmtId="184" fontId="15" fillId="0" borderId="109" applyBorder="0">
      <alignment horizontal="right" vertical="center"/>
    </xf>
    <xf numFmtId="0" fontId="43" fillId="0" borderId="108">
      <alignment horizontal="left" vertical="center"/>
    </xf>
    <xf numFmtId="10" fontId="31" fillId="23" borderId="109" applyNumberFormat="0" applyBorder="0" applyAlignment="0" applyProtection="0"/>
    <xf numFmtId="0" fontId="81" fillId="16" borderId="100" applyNumberFormat="0" applyAlignment="0" applyProtection="0"/>
    <xf numFmtId="0" fontId="15" fillId="25" borderId="110" applyNumberFormat="0" applyFont="0" applyAlignment="0" applyProtection="0"/>
    <xf numFmtId="0" fontId="84" fillId="7" borderId="100" applyNumberFormat="0" applyAlignment="0" applyProtection="0"/>
    <xf numFmtId="0" fontId="84" fillId="7" borderId="100" applyNumberFormat="0" applyAlignment="0" applyProtection="0"/>
    <xf numFmtId="0" fontId="87" fillId="16" borderId="111" applyNumberFormat="0" applyAlignment="0" applyProtection="0"/>
    <xf numFmtId="0" fontId="15" fillId="0" borderId="0"/>
    <xf numFmtId="10" fontId="31" fillId="23" borderId="109" applyNumberFormat="0" applyBorder="0" applyAlignment="0" applyProtection="0"/>
    <xf numFmtId="0" fontId="90" fillId="0" borderId="105" applyNumberFormat="0" applyFill="0" applyAlignment="0" applyProtection="0"/>
    <xf numFmtId="0" fontId="43" fillId="0" borderId="108">
      <alignment horizontal="left" vertical="center"/>
    </xf>
    <xf numFmtId="0" fontId="84" fillId="7" borderId="100" applyNumberFormat="0" applyAlignment="0" applyProtection="0"/>
    <xf numFmtId="10" fontId="31" fillId="23" borderId="109" applyNumberFormat="0" applyBorder="0" applyAlignment="0" applyProtection="0"/>
    <xf numFmtId="184" fontId="15" fillId="0" borderId="102" applyBorder="0">
      <alignment horizontal="right" vertical="center"/>
    </xf>
    <xf numFmtId="184" fontId="15" fillId="0" borderId="102" applyBorder="0">
      <alignment horizontal="right" vertical="center"/>
    </xf>
    <xf numFmtId="0" fontId="90" fillId="0" borderId="105" applyNumberFormat="0" applyFill="0" applyAlignment="0" applyProtection="0"/>
    <xf numFmtId="0" fontId="43" fillId="0" borderId="101">
      <alignment horizontal="left" vertical="center"/>
    </xf>
    <xf numFmtId="0" fontId="90" fillId="0" borderId="112" applyNumberFormat="0" applyFill="0" applyAlignment="0" applyProtection="0"/>
    <xf numFmtId="0" fontId="90" fillId="0" borderId="105" applyNumberFormat="0" applyFill="0" applyAlignment="0" applyProtection="0"/>
    <xf numFmtId="184" fontId="15" fillId="0" borderId="102" applyBorder="0">
      <alignment horizontal="right" vertical="center"/>
    </xf>
    <xf numFmtId="0" fontId="43" fillId="0" borderId="101">
      <alignment horizontal="left" vertical="center"/>
    </xf>
    <xf numFmtId="202" fontId="15" fillId="0" borderId="101" applyFont="0" applyFill="0" applyBorder="0" applyAlignment="0" applyProtection="0"/>
    <xf numFmtId="0" fontId="87" fillId="16" borderId="104" applyNumberFormat="0" applyAlignment="0" applyProtection="0"/>
    <xf numFmtId="0" fontId="84" fillId="7" borderId="100" applyNumberFormat="0" applyAlignment="0" applyProtection="0"/>
    <xf numFmtId="0" fontId="81" fillId="16" borderId="100" applyNumberFormat="0" applyAlignment="0" applyProtection="0"/>
    <xf numFmtId="0" fontId="97" fillId="16" borderId="100" applyNumberFormat="0" applyAlignment="0" applyProtection="0">
      <alignment vertical="center"/>
    </xf>
    <xf numFmtId="0" fontId="87" fillId="16" borderId="104" applyNumberFormat="0" applyAlignment="0" applyProtection="0"/>
    <xf numFmtId="0" fontId="81" fillId="16" borderId="107" applyNumberFormat="0" applyAlignment="0" applyProtection="0"/>
    <xf numFmtId="0" fontId="43" fillId="0" borderId="108">
      <alignment horizontal="left" vertical="center"/>
    </xf>
    <xf numFmtId="0" fontId="87" fillId="16" borderId="104" applyNumberFormat="0" applyAlignment="0" applyProtection="0"/>
    <xf numFmtId="0" fontId="90" fillId="0" borderId="112" applyNumberFormat="0" applyFill="0" applyAlignment="0" applyProtection="0"/>
    <xf numFmtId="0" fontId="81" fillId="16" borderId="100" applyNumberFormat="0" applyAlignment="0" applyProtection="0"/>
    <xf numFmtId="0" fontId="90" fillId="0" borderId="105" applyNumberFormat="0" applyFill="0" applyAlignment="0" applyProtection="0"/>
    <xf numFmtId="184" fontId="15" fillId="0" borderId="102" applyBorder="0">
      <alignment horizontal="right" vertical="center"/>
    </xf>
    <xf numFmtId="184" fontId="15" fillId="0" borderId="102" applyBorder="0">
      <alignment horizontal="right" vertical="center"/>
    </xf>
    <xf numFmtId="0" fontId="87" fillId="16" borderId="104" applyNumberFormat="0" applyAlignment="0" applyProtection="0"/>
    <xf numFmtId="0" fontId="84" fillId="7" borderId="107" applyNumberFormat="0" applyAlignment="0" applyProtection="0"/>
    <xf numFmtId="0" fontId="81" fillId="16" borderId="107" applyNumberFormat="0" applyAlignment="0" applyProtection="0"/>
    <xf numFmtId="10" fontId="31" fillId="23" borderId="102" applyNumberFormat="0" applyBorder="0" applyAlignment="0" applyProtection="0"/>
    <xf numFmtId="0" fontId="87" fillId="16" borderId="104" applyNumberFormat="0" applyAlignment="0" applyProtection="0"/>
    <xf numFmtId="0" fontId="84" fillId="7" borderId="100" applyNumberFormat="0" applyAlignment="0" applyProtection="0"/>
    <xf numFmtId="0" fontId="43" fillId="0" borderId="101">
      <alignment horizontal="left" vertical="center"/>
    </xf>
    <xf numFmtId="0" fontId="84" fillId="7" borderId="100" applyNumberFormat="0" applyAlignment="0" applyProtection="0"/>
    <xf numFmtId="0" fontId="87" fillId="16" borderId="111" applyNumberFormat="0" applyAlignment="0" applyProtection="0"/>
    <xf numFmtId="0" fontId="81" fillId="16" borderId="100" applyNumberFormat="0" applyAlignment="0" applyProtection="0"/>
    <xf numFmtId="0" fontId="84" fillId="7" borderId="100" applyNumberFormat="0" applyAlignment="0" applyProtection="0"/>
    <xf numFmtId="0" fontId="84" fillId="7" borderId="107" applyNumberFormat="0" applyAlignment="0" applyProtection="0"/>
    <xf numFmtId="0" fontId="84" fillId="7" borderId="107" applyNumberFormat="0" applyAlignment="0" applyProtection="0"/>
    <xf numFmtId="0" fontId="90" fillId="0" borderId="105" applyNumberFormat="0" applyFill="0" applyAlignment="0" applyProtection="0"/>
    <xf numFmtId="0" fontId="30" fillId="0" borderId="112" applyNumberFormat="0" applyFill="0" applyAlignment="0" applyProtection="0"/>
    <xf numFmtId="0" fontId="81" fillId="16" borderId="100" applyNumberFormat="0" applyAlignment="0" applyProtection="0"/>
    <xf numFmtId="184" fontId="15" fillId="0" borderId="109" applyBorder="0">
      <alignment horizontal="right" vertical="center"/>
    </xf>
    <xf numFmtId="0" fontId="87" fillId="16" borderId="104" applyNumberFormat="0" applyAlignment="0" applyProtection="0"/>
    <xf numFmtId="0" fontId="43" fillId="0" borderId="94">
      <alignment horizontal="left" vertical="center"/>
    </xf>
    <xf numFmtId="0" fontId="84" fillId="7" borderId="100" applyNumberFormat="0" applyAlignment="0" applyProtection="0"/>
    <xf numFmtId="10" fontId="31" fillId="23" borderId="109" applyNumberFormat="0" applyBorder="0" applyAlignment="0" applyProtection="0"/>
    <xf numFmtId="10" fontId="31" fillId="23" borderId="102" applyNumberFormat="0" applyBorder="0" applyAlignment="0" applyProtection="0"/>
    <xf numFmtId="0" fontId="43" fillId="0" borderId="108">
      <alignment horizontal="left" vertical="center"/>
    </xf>
    <xf numFmtId="0" fontId="90" fillId="0" borderId="105" applyNumberFormat="0" applyFill="0" applyAlignment="0" applyProtection="0"/>
    <xf numFmtId="0" fontId="87" fillId="16" borderId="104" applyNumberFormat="0" applyAlignment="0" applyProtection="0"/>
    <xf numFmtId="10" fontId="31" fillId="23" borderId="109" applyNumberFormat="0" applyBorder="0" applyAlignment="0" applyProtection="0"/>
    <xf numFmtId="0" fontId="81" fillId="16" borderId="107" applyNumberFormat="0" applyAlignment="0" applyProtection="0"/>
    <xf numFmtId="0" fontId="84" fillId="7" borderId="100" applyNumberFormat="0" applyAlignment="0" applyProtection="0"/>
    <xf numFmtId="0" fontId="15" fillId="25" borderId="110" applyNumberFormat="0" applyFont="0" applyAlignment="0" applyProtection="0"/>
    <xf numFmtId="0" fontId="43" fillId="0" borderId="108">
      <alignment horizontal="left" vertical="center"/>
    </xf>
    <xf numFmtId="10" fontId="31" fillId="23" borderId="109" applyNumberFormat="0" applyBorder="0" applyAlignment="0" applyProtection="0"/>
    <xf numFmtId="0" fontId="81" fillId="16" borderId="100" applyNumberFormat="0" applyAlignment="0" applyProtection="0"/>
    <xf numFmtId="184" fontId="15" fillId="0" borderId="102" applyBorder="0">
      <alignment horizontal="right" vertical="center"/>
    </xf>
    <xf numFmtId="0" fontId="87" fillId="16" borderId="104" applyNumberFormat="0" applyAlignment="0" applyProtection="0"/>
    <xf numFmtId="0" fontId="90" fillId="0" borderId="112" applyNumberFormat="0" applyFill="0" applyAlignment="0" applyProtection="0"/>
    <xf numFmtId="0" fontId="15" fillId="25" borderId="110" applyNumberFormat="0" applyFont="0" applyAlignment="0" applyProtection="0"/>
    <xf numFmtId="0" fontId="43" fillId="0" borderId="108">
      <alignment horizontal="left" vertical="center"/>
    </xf>
    <xf numFmtId="0" fontId="81" fillId="16" borderId="107" applyNumberFormat="0" applyAlignment="0" applyProtection="0"/>
    <xf numFmtId="202" fontId="15" fillId="0" borderId="108" applyFont="0" applyFill="0" applyBorder="0" applyAlignment="0" applyProtection="0"/>
    <xf numFmtId="0" fontId="81" fillId="16" borderId="100" applyNumberFormat="0" applyAlignment="0" applyProtection="0"/>
    <xf numFmtId="10" fontId="31" fillId="23" borderId="102" applyNumberFormat="0" applyBorder="0" applyAlignment="0" applyProtection="0"/>
    <xf numFmtId="0" fontId="84" fillId="7" borderId="107" applyNumberFormat="0" applyAlignment="0" applyProtection="0"/>
    <xf numFmtId="0" fontId="81" fillId="16" borderId="107" applyNumberFormat="0" applyAlignment="0" applyProtection="0"/>
    <xf numFmtId="184" fontId="15" fillId="0" borderId="109" applyBorder="0">
      <alignment horizontal="right" vertical="center"/>
    </xf>
    <xf numFmtId="10" fontId="31" fillId="23" borderId="102" applyNumberFormat="0" applyBorder="0" applyAlignment="0" applyProtection="0"/>
    <xf numFmtId="0" fontId="15" fillId="0" borderId="0"/>
    <xf numFmtId="0" fontId="87" fillId="16" borderId="104" applyNumberFormat="0" applyAlignment="0" applyProtection="0"/>
    <xf numFmtId="0" fontId="87" fillId="16" borderId="104" applyNumberFormat="0" applyAlignment="0" applyProtection="0"/>
    <xf numFmtId="184" fontId="15" fillId="0" borderId="102" applyBorder="0">
      <alignment horizontal="right" vertical="center"/>
    </xf>
    <xf numFmtId="202" fontId="15" fillId="0" borderId="94" applyFont="0" applyFill="0" applyBorder="0" applyAlignment="0" applyProtection="0"/>
    <xf numFmtId="0" fontId="84" fillId="7" borderId="100" applyNumberFormat="0" applyAlignment="0" applyProtection="0"/>
    <xf numFmtId="0" fontId="43" fillId="0" borderId="101">
      <alignment horizontal="left" vertical="center"/>
    </xf>
    <xf numFmtId="10" fontId="31" fillId="23" borderId="109" applyNumberFormat="0" applyBorder="0" applyAlignment="0" applyProtection="0"/>
    <xf numFmtId="0" fontId="90" fillId="0" borderId="112" applyNumberFormat="0" applyFill="0" applyAlignment="0" applyProtection="0"/>
    <xf numFmtId="0" fontId="15" fillId="25" borderId="103" applyNumberFormat="0" applyFont="0" applyAlignment="0" applyProtection="0"/>
    <xf numFmtId="0" fontId="81" fillId="16" borderId="100" applyNumberFormat="0" applyAlignment="0" applyProtection="0"/>
    <xf numFmtId="202" fontId="15" fillId="0" borderId="101" applyFont="0" applyFill="0" applyBorder="0" applyAlignment="0" applyProtection="0"/>
    <xf numFmtId="0" fontId="43" fillId="0" borderId="101">
      <alignment horizontal="left" vertical="center"/>
    </xf>
    <xf numFmtId="202" fontId="15" fillId="0" borderId="101" applyFont="0" applyFill="0" applyBorder="0" applyAlignment="0" applyProtection="0"/>
    <xf numFmtId="184" fontId="15" fillId="0" borderId="102" applyBorder="0">
      <alignment horizontal="right" vertical="center"/>
    </xf>
    <xf numFmtId="202" fontId="15" fillId="0" borderId="108" applyFont="0" applyFill="0" applyBorder="0" applyAlignment="0" applyProtection="0"/>
    <xf numFmtId="10" fontId="31" fillId="23" borderId="102" applyNumberFormat="0" applyBorder="0" applyAlignment="0" applyProtection="0"/>
    <xf numFmtId="0" fontId="90" fillId="0" borderId="105" applyNumberFormat="0" applyFill="0" applyAlignment="0" applyProtection="0"/>
    <xf numFmtId="0" fontId="15" fillId="25" borderId="103" applyNumberFormat="0" applyFont="0" applyAlignment="0" applyProtection="0"/>
    <xf numFmtId="184" fontId="15" fillId="0" borderId="102" applyBorder="0">
      <alignment horizontal="right" vertical="center"/>
    </xf>
    <xf numFmtId="184" fontId="15" fillId="0" borderId="102" applyBorder="0">
      <alignment horizontal="right" vertical="center"/>
    </xf>
    <xf numFmtId="0" fontId="90" fillId="0" borderId="112" applyNumberFormat="0" applyFill="0" applyAlignment="0" applyProtection="0"/>
    <xf numFmtId="0" fontId="43" fillId="0" borderId="101">
      <alignment horizontal="left" vertical="center"/>
    </xf>
    <xf numFmtId="0" fontId="81" fillId="16" borderId="107" applyNumberFormat="0" applyAlignment="0" applyProtection="0"/>
    <xf numFmtId="0" fontId="87" fillId="16" borderId="104" applyNumberFormat="0" applyAlignment="0" applyProtection="0"/>
    <xf numFmtId="10" fontId="31" fillId="23" borderId="102" applyNumberFormat="0" applyBorder="0" applyAlignment="0" applyProtection="0"/>
    <xf numFmtId="10" fontId="31" fillId="23" borderId="102" applyNumberFormat="0" applyBorder="0" applyAlignment="0" applyProtection="0"/>
    <xf numFmtId="0" fontId="87" fillId="16" borderId="104" applyNumberFormat="0" applyAlignment="0" applyProtection="0"/>
    <xf numFmtId="202" fontId="15" fillId="0" borderId="108" applyFont="0" applyFill="0" applyBorder="0" applyAlignment="0" applyProtection="0"/>
    <xf numFmtId="184" fontId="15" fillId="0" borderId="102" applyBorder="0">
      <alignment horizontal="right" vertical="center"/>
    </xf>
    <xf numFmtId="202" fontId="15" fillId="0" borderId="108" applyFont="0" applyFill="0" applyBorder="0" applyAlignment="0" applyProtection="0"/>
    <xf numFmtId="0" fontId="90" fillId="0" borderId="105" applyNumberFormat="0" applyFill="0" applyAlignment="0" applyProtection="0"/>
    <xf numFmtId="0" fontId="90" fillId="0" borderId="105" applyNumberFormat="0" applyFill="0" applyAlignment="0" applyProtection="0"/>
    <xf numFmtId="0" fontId="84" fillId="7" borderId="107" applyNumberFormat="0" applyAlignment="0" applyProtection="0"/>
    <xf numFmtId="0" fontId="90" fillId="0" borderId="112" applyNumberFormat="0" applyFill="0" applyAlignment="0" applyProtection="0"/>
    <xf numFmtId="0" fontId="84" fillId="7" borderId="100" applyNumberFormat="0" applyAlignment="0" applyProtection="0"/>
    <xf numFmtId="184" fontId="15" fillId="0" borderId="102" applyBorder="0">
      <alignment horizontal="right" vertical="center"/>
    </xf>
    <xf numFmtId="202" fontId="15" fillId="0" borderId="108" applyFont="0" applyFill="0" applyBorder="0" applyAlignment="0" applyProtection="0"/>
    <xf numFmtId="10" fontId="31" fillId="23" borderId="102" applyNumberFormat="0" applyBorder="0" applyAlignment="0" applyProtection="0"/>
    <xf numFmtId="0" fontId="84" fillId="7" borderId="100" applyNumberFormat="0" applyAlignment="0" applyProtection="0"/>
    <xf numFmtId="0" fontId="81" fillId="16" borderId="107" applyNumberFormat="0" applyAlignment="0" applyProtection="0"/>
    <xf numFmtId="0" fontId="43" fillId="0" borderId="101">
      <alignment horizontal="left" vertical="center"/>
    </xf>
    <xf numFmtId="0" fontId="84" fillId="7" borderId="100" applyNumberFormat="0" applyAlignment="0" applyProtection="0"/>
    <xf numFmtId="0" fontId="15" fillId="25" borderId="110" applyNumberFormat="0" applyFont="0" applyAlignment="0" applyProtection="0"/>
    <xf numFmtId="0" fontId="84" fillId="7" borderId="100" applyNumberFormat="0" applyAlignment="0" applyProtection="0"/>
    <xf numFmtId="0" fontId="43" fillId="0" borderId="101">
      <alignment horizontal="left" vertical="center"/>
    </xf>
    <xf numFmtId="184" fontId="15" fillId="0" borderId="102" applyBorder="0">
      <alignment horizontal="right" vertical="center"/>
    </xf>
    <xf numFmtId="215" fontId="15" fillId="0" borderId="108" applyFont="0" applyFill="0" applyBorder="0" applyAlignment="0" applyProtection="0"/>
    <xf numFmtId="0" fontId="43" fillId="0" borderId="101">
      <alignment horizontal="left" vertical="center"/>
    </xf>
    <xf numFmtId="0" fontId="90" fillId="0" borderId="105" applyNumberFormat="0" applyFill="0" applyAlignment="0" applyProtection="0"/>
    <xf numFmtId="0" fontId="90" fillId="0" borderId="112" applyNumberFormat="0" applyFill="0" applyAlignment="0" applyProtection="0"/>
    <xf numFmtId="0" fontId="15" fillId="25" borderId="103" applyNumberFormat="0" applyFont="0" applyAlignment="0" applyProtection="0"/>
    <xf numFmtId="0" fontId="43" fillId="0" borderId="108">
      <alignment horizontal="left" vertical="center"/>
    </xf>
    <xf numFmtId="10" fontId="31" fillId="23" borderId="102" applyNumberFormat="0" applyBorder="0" applyAlignment="0" applyProtection="0"/>
    <xf numFmtId="0" fontId="43" fillId="0" borderId="108">
      <alignment horizontal="left" vertical="center"/>
    </xf>
    <xf numFmtId="0" fontId="90" fillId="0" borderId="112" applyNumberFormat="0" applyFill="0" applyAlignment="0" applyProtection="0"/>
    <xf numFmtId="0" fontId="81" fillId="16" borderId="107" applyNumberFormat="0" applyAlignment="0" applyProtection="0"/>
    <xf numFmtId="0" fontId="90" fillId="0" borderId="105" applyNumberFormat="0" applyFill="0" applyAlignment="0" applyProtection="0"/>
    <xf numFmtId="202" fontId="15" fillId="0" borderId="108" applyFont="0" applyFill="0" applyBorder="0" applyAlignment="0" applyProtection="0"/>
    <xf numFmtId="0" fontId="84" fillId="7" borderId="100" applyNumberFormat="0" applyAlignment="0" applyProtection="0"/>
    <xf numFmtId="10" fontId="31" fillId="23" borderId="109" applyNumberFormat="0" applyBorder="0" applyAlignment="0" applyProtection="0"/>
    <xf numFmtId="184" fontId="15" fillId="0" borderId="102" applyBorder="0">
      <alignment horizontal="right" vertical="center"/>
    </xf>
    <xf numFmtId="0" fontId="87" fillId="16" borderId="111" applyNumberFormat="0" applyAlignment="0" applyProtection="0"/>
    <xf numFmtId="10" fontId="31" fillId="23" borderId="102" applyNumberFormat="0" applyBorder="0" applyAlignment="0" applyProtection="0"/>
    <xf numFmtId="0" fontId="84" fillId="7" borderId="107" applyNumberFormat="0" applyAlignment="0" applyProtection="0"/>
    <xf numFmtId="0" fontId="81" fillId="16" borderId="100" applyNumberFormat="0" applyAlignment="0" applyProtection="0"/>
    <xf numFmtId="202" fontId="15" fillId="0" borderId="101" applyFont="0" applyFill="0" applyBorder="0" applyAlignment="0" applyProtection="0"/>
    <xf numFmtId="0" fontId="84" fillId="7" borderId="107" applyNumberFormat="0" applyAlignment="0" applyProtection="0"/>
    <xf numFmtId="0" fontId="15" fillId="25" borderId="103" applyNumberFormat="0" applyFont="0" applyAlignment="0" applyProtection="0"/>
    <xf numFmtId="0" fontId="43" fillId="0" borderId="101">
      <alignment horizontal="left" vertical="center"/>
    </xf>
    <xf numFmtId="0" fontId="84" fillId="7" borderId="100" applyNumberFormat="0" applyAlignment="0" applyProtection="0"/>
    <xf numFmtId="0" fontId="90" fillId="0" borderId="105" applyNumberFormat="0" applyFill="0" applyAlignment="0" applyProtection="0"/>
    <xf numFmtId="0" fontId="43" fillId="0" borderId="101">
      <alignment horizontal="left" vertical="center"/>
    </xf>
    <xf numFmtId="202" fontId="15" fillId="0" borderId="101" applyFont="0" applyFill="0" applyBorder="0" applyAlignment="0" applyProtection="0"/>
    <xf numFmtId="0" fontId="90" fillId="0" borderId="105" applyNumberFormat="0" applyFill="0" applyAlignment="0" applyProtection="0"/>
    <xf numFmtId="0" fontId="43" fillId="0" borderId="108">
      <alignment horizontal="left" vertical="center"/>
    </xf>
    <xf numFmtId="0" fontId="84" fillId="7" borderId="100" applyNumberFormat="0" applyAlignment="0" applyProtection="0"/>
    <xf numFmtId="10" fontId="31" fillId="23" borderId="102" applyNumberFormat="0" applyBorder="0" applyAlignment="0" applyProtection="0"/>
    <xf numFmtId="184" fontId="15" fillId="0" borderId="109" applyBorder="0">
      <alignment horizontal="right" vertical="center"/>
    </xf>
    <xf numFmtId="10" fontId="31" fillId="23" borderId="102" applyNumberFormat="0" applyBorder="0" applyAlignment="0" applyProtection="0"/>
    <xf numFmtId="202" fontId="15" fillId="0" borderId="108" applyFont="0" applyFill="0" applyBorder="0" applyAlignment="0" applyProtection="0"/>
    <xf numFmtId="0" fontId="84" fillId="7" borderId="100" applyNumberFormat="0" applyAlignment="0" applyProtection="0"/>
    <xf numFmtId="202" fontId="15" fillId="0" borderId="108" applyFont="0" applyFill="0" applyBorder="0" applyAlignment="0" applyProtection="0"/>
    <xf numFmtId="10" fontId="31" fillId="23" borderId="102" applyNumberFormat="0" applyBorder="0" applyAlignment="0" applyProtection="0"/>
    <xf numFmtId="0" fontId="15" fillId="25" borderId="110" applyNumberFormat="0" applyFont="0" applyAlignment="0" applyProtection="0"/>
    <xf numFmtId="184" fontId="15" fillId="0" borderId="109" applyBorder="0">
      <alignment horizontal="right" vertical="center"/>
    </xf>
    <xf numFmtId="0" fontId="90" fillId="0" borderId="105" applyNumberFormat="0" applyFill="0" applyAlignment="0" applyProtection="0"/>
    <xf numFmtId="0" fontId="90" fillId="0" borderId="105" applyNumberFormat="0" applyFill="0" applyAlignment="0" applyProtection="0"/>
    <xf numFmtId="0" fontId="84" fillId="7" borderId="107" applyNumberFormat="0" applyAlignment="0" applyProtection="0"/>
    <xf numFmtId="202" fontId="15" fillId="0" borderId="108" applyFont="0" applyFill="0" applyBorder="0" applyAlignment="0" applyProtection="0"/>
    <xf numFmtId="10" fontId="31" fillId="23" borderId="102" applyNumberFormat="0" applyBorder="0" applyAlignment="0" applyProtection="0"/>
    <xf numFmtId="0" fontId="43" fillId="0" borderId="101">
      <alignment horizontal="left" vertical="center"/>
    </xf>
    <xf numFmtId="0" fontId="84" fillId="7" borderId="107" applyNumberFormat="0" applyAlignment="0" applyProtection="0"/>
    <xf numFmtId="184" fontId="15" fillId="0" borderId="102" applyBorder="0">
      <alignment horizontal="right" vertical="center"/>
    </xf>
    <xf numFmtId="202" fontId="15" fillId="0" borderId="101" applyFont="0" applyFill="0" applyBorder="0" applyAlignment="0" applyProtection="0"/>
    <xf numFmtId="0" fontId="90" fillId="0" borderId="112" applyNumberFormat="0" applyFill="0" applyAlignment="0" applyProtection="0"/>
    <xf numFmtId="0" fontId="90" fillId="0" borderId="105" applyNumberFormat="0" applyFill="0" applyAlignment="0" applyProtection="0"/>
    <xf numFmtId="0" fontId="90" fillId="0" borderId="105" applyNumberFormat="0" applyFill="0" applyAlignment="0" applyProtection="0"/>
    <xf numFmtId="202" fontId="15" fillId="0" borderId="101" applyFont="0" applyFill="0" applyBorder="0" applyAlignment="0" applyProtection="0"/>
    <xf numFmtId="0" fontId="15" fillId="25" borderId="103" applyNumberFormat="0" applyFont="0" applyAlignment="0" applyProtection="0"/>
    <xf numFmtId="10" fontId="31" fillId="23" borderId="109" applyNumberFormat="0" applyBorder="0" applyAlignment="0" applyProtection="0"/>
    <xf numFmtId="0" fontId="15" fillId="25" borderId="110" applyNumberFormat="0" applyFont="0" applyAlignment="0" applyProtection="0"/>
    <xf numFmtId="0" fontId="43" fillId="0" borderId="108">
      <alignment horizontal="left" vertical="center"/>
    </xf>
    <xf numFmtId="0" fontId="87" fillId="16" borderId="104" applyNumberFormat="0" applyAlignment="0" applyProtection="0"/>
    <xf numFmtId="0" fontId="15" fillId="25" borderId="103" applyNumberFormat="0" applyFont="0" applyAlignment="0" applyProtection="0"/>
    <xf numFmtId="202" fontId="15" fillId="0" borderId="101" applyFont="0" applyFill="0" applyBorder="0" applyAlignment="0" applyProtection="0"/>
    <xf numFmtId="10" fontId="31" fillId="23" borderId="102" applyNumberFormat="0" applyBorder="0" applyAlignment="0" applyProtection="0"/>
    <xf numFmtId="184" fontId="15" fillId="0" borderId="102" applyBorder="0">
      <alignment horizontal="right" vertical="center"/>
    </xf>
    <xf numFmtId="202" fontId="15" fillId="0" borderId="101" applyFont="0" applyFill="0" applyBorder="0" applyAlignment="0" applyProtection="0"/>
    <xf numFmtId="0" fontId="84" fillId="7" borderId="100" applyNumberFormat="0" applyAlignment="0" applyProtection="0"/>
    <xf numFmtId="0" fontId="15" fillId="25" borderId="110" applyNumberFormat="0" applyFont="0" applyAlignment="0" applyProtection="0"/>
    <xf numFmtId="184" fontId="15" fillId="0" borderId="109" applyBorder="0">
      <alignment horizontal="right" vertical="center"/>
    </xf>
    <xf numFmtId="0" fontId="15" fillId="25" borderId="110" applyNumberFormat="0" applyFont="0" applyAlignment="0" applyProtection="0"/>
    <xf numFmtId="0" fontId="15" fillId="25" borderId="103" applyNumberFormat="0" applyFont="0" applyAlignment="0" applyProtection="0"/>
    <xf numFmtId="202" fontId="15" fillId="0" borderId="101" applyFont="0" applyFill="0" applyBorder="0" applyAlignment="0" applyProtection="0"/>
    <xf numFmtId="0" fontId="43" fillId="0" borderId="108">
      <alignment horizontal="left" vertical="center"/>
    </xf>
    <xf numFmtId="202" fontId="15" fillId="0" borderId="101" applyFont="0" applyFill="0" applyBorder="0" applyAlignment="0" applyProtection="0"/>
    <xf numFmtId="0" fontId="15" fillId="25" borderId="110" applyNumberFormat="0" applyFont="0" applyAlignment="0" applyProtection="0"/>
    <xf numFmtId="0" fontId="84" fillId="7" borderId="100" applyNumberFormat="0" applyAlignment="0" applyProtection="0"/>
    <xf numFmtId="0" fontId="15" fillId="25" borderId="103" applyNumberFormat="0" applyFont="0" applyAlignment="0" applyProtection="0"/>
    <xf numFmtId="202" fontId="15" fillId="0" borderId="108" applyFont="0" applyFill="0" applyBorder="0" applyAlignment="0" applyProtection="0"/>
    <xf numFmtId="202" fontId="15" fillId="0" borderId="101" applyFont="0" applyFill="0" applyBorder="0" applyAlignment="0" applyProtection="0"/>
    <xf numFmtId="0" fontId="81" fillId="16" borderId="100" applyNumberFormat="0" applyAlignment="0" applyProtection="0"/>
    <xf numFmtId="202" fontId="15" fillId="0" borderId="101" applyFont="0" applyFill="0" applyBorder="0" applyAlignment="0" applyProtection="0"/>
    <xf numFmtId="215" fontId="15" fillId="0" borderId="101" applyFont="0" applyFill="0" applyBorder="0" applyAlignment="0" applyProtection="0"/>
    <xf numFmtId="0" fontId="90" fillId="0" borderId="112" applyNumberFormat="0" applyFill="0" applyAlignment="0" applyProtection="0"/>
    <xf numFmtId="0" fontId="90" fillId="0" borderId="105" applyNumberFormat="0" applyFill="0" applyAlignment="0" applyProtection="0"/>
    <xf numFmtId="0" fontId="87" fillId="16" borderId="111" applyNumberFormat="0" applyAlignment="0" applyProtection="0"/>
    <xf numFmtId="0" fontId="87" fillId="16" borderId="104" applyNumberFormat="0" applyAlignment="0" applyProtection="0"/>
    <xf numFmtId="10" fontId="31" fillId="23" borderId="109" applyNumberFormat="0" applyBorder="0" applyAlignment="0" applyProtection="0"/>
    <xf numFmtId="0" fontId="87" fillId="16" borderId="104" applyNumberFormat="0" applyAlignment="0" applyProtection="0"/>
    <xf numFmtId="184" fontId="15" fillId="0" borderId="109" applyBorder="0">
      <alignment horizontal="right" vertical="center"/>
    </xf>
    <xf numFmtId="0" fontId="43" fillId="0" borderId="101">
      <alignment horizontal="left" vertical="center"/>
    </xf>
    <xf numFmtId="10" fontId="31" fillId="23" borderId="109" applyNumberFormat="0" applyBorder="0" applyAlignment="0" applyProtection="0"/>
    <xf numFmtId="0" fontId="90" fillId="0" borderId="105" applyNumberFormat="0" applyFill="0" applyAlignment="0" applyProtection="0"/>
    <xf numFmtId="0" fontId="84" fillId="7" borderId="100" applyNumberFormat="0" applyAlignment="0" applyProtection="0"/>
    <xf numFmtId="0" fontId="87" fillId="16" borderId="104" applyNumberFormat="0" applyAlignment="0" applyProtection="0"/>
    <xf numFmtId="0" fontId="87" fillId="16" borderId="104" applyNumberFormat="0" applyAlignment="0" applyProtection="0"/>
    <xf numFmtId="0" fontId="81" fillId="16" borderId="100" applyNumberFormat="0" applyAlignment="0" applyProtection="0"/>
    <xf numFmtId="10" fontId="31" fillId="23" borderId="109" applyNumberFormat="0" applyBorder="0" applyAlignment="0" applyProtection="0"/>
    <xf numFmtId="184" fontId="15" fillId="0" borderId="102" applyBorder="0">
      <alignment horizontal="right" vertical="center"/>
    </xf>
    <xf numFmtId="202" fontId="15" fillId="0" borderId="108" applyFont="0" applyFill="0" applyBorder="0" applyAlignment="0" applyProtection="0"/>
    <xf numFmtId="0" fontId="81" fillId="16" borderId="107" applyNumberFormat="0" applyAlignment="0" applyProtection="0"/>
    <xf numFmtId="202" fontId="15" fillId="0" borderId="101" applyFont="0" applyFill="0" applyBorder="0" applyAlignment="0" applyProtection="0"/>
    <xf numFmtId="0" fontId="81" fillId="16" borderId="107" applyNumberFormat="0" applyAlignment="0" applyProtection="0"/>
    <xf numFmtId="202" fontId="15" fillId="0" borderId="108" applyFont="0" applyFill="0" applyBorder="0" applyAlignment="0" applyProtection="0"/>
    <xf numFmtId="0" fontId="81" fillId="16" borderId="100" applyNumberFormat="0" applyAlignment="0" applyProtection="0"/>
    <xf numFmtId="0" fontId="84" fillId="7" borderId="100" applyNumberFormat="0" applyAlignment="0" applyProtection="0"/>
    <xf numFmtId="0" fontId="90" fillId="0" borderId="112" applyNumberFormat="0" applyFill="0" applyAlignment="0" applyProtection="0"/>
    <xf numFmtId="10" fontId="31" fillId="23" borderId="102" applyNumberFormat="0" applyBorder="0" applyAlignment="0" applyProtection="0"/>
    <xf numFmtId="0" fontId="84" fillId="7" borderId="100" applyNumberFormat="0" applyAlignment="0" applyProtection="0"/>
    <xf numFmtId="0" fontId="87" fillId="16" borderId="111" applyNumberFormat="0" applyAlignment="0" applyProtection="0"/>
    <xf numFmtId="10" fontId="31" fillId="23" borderId="102" applyNumberFormat="0" applyBorder="0" applyAlignment="0" applyProtection="0"/>
    <xf numFmtId="0" fontId="43" fillId="0" borderId="101">
      <alignment horizontal="left" vertical="center"/>
    </xf>
    <xf numFmtId="184" fontId="15" fillId="0" borderId="102" applyBorder="0">
      <alignment horizontal="right" vertical="center"/>
    </xf>
    <xf numFmtId="0" fontId="43" fillId="0" borderId="108">
      <alignment horizontal="left" vertical="center"/>
    </xf>
    <xf numFmtId="0" fontId="81" fillId="16" borderId="107" applyNumberFormat="0" applyAlignment="0" applyProtection="0"/>
    <xf numFmtId="0" fontId="81" fillId="16" borderId="107" applyNumberFormat="0" applyAlignment="0" applyProtection="0"/>
    <xf numFmtId="0" fontId="81" fillId="16" borderId="100" applyNumberFormat="0" applyAlignment="0" applyProtection="0"/>
    <xf numFmtId="0" fontId="87" fillId="16" borderId="104" applyNumberFormat="0" applyAlignment="0" applyProtection="0"/>
    <xf numFmtId="0" fontId="90" fillId="0" borderId="105" applyNumberFormat="0" applyFill="0" applyAlignment="0" applyProtection="0"/>
    <xf numFmtId="184" fontId="15" fillId="0" borderId="102" applyBorder="0">
      <alignment horizontal="right" vertical="center"/>
    </xf>
    <xf numFmtId="0" fontId="15" fillId="25" borderId="110" applyNumberFormat="0" applyFont="0" applyAlignment="0" applyProtection="0"/>
    <xf numFmtId="0" fontId="90" fillId="0" borderId="105" applyNumberFormat="0" applyFill="0" applyAlignment="0" applyProtection="0"/>
    <xf numFmtId="0" fontId="87" fillId="16" borderId="104" applyNumberFormat="0" applyAlignment="0" applyProtection="0"/>
    <xf numFmtId="202" fontId="15" fillId="0" borderId="101" applyFont="0" applyFill="0" applyBorder="0" applyAlignment="0" applyProtection="0"/>
    <xf numFmtId="202" fontId="15" fillId="0" borderId="101" applyFont="0" applyFill="0" applyBorder="0" applyAlignment="0" applyProtection="0"/>
    <xf numFmtId="0" fontId="84" fillId="7" borderId="107" applyNumberFormat="0" applyAlignment="0" applyProtection="0"/>
    <xf numFmtId="202" fontId="15" fillId="0" borderId="101" applyFont="0" applyFill="0" applyBorder="0" applyAlignment="0" applyProtection="0"/>
    <xf numFmtId="184" fontId="15" fillId="0" borderId="109" applyBorder="0">
      <alignment horizontal="right" vertical="center"/>
    </xf>
    <xf numFmtId="0" fontId="81" fillId="16" borderId="107" applyNumberFormat="0" applyAlignment="0" applyProtection="0"/>
    <xf numFmtId="0" fontId="84" fillId="7" borderId="100" applyNumberFormat="0" applyAlignment="0" applyProtection="0"/>
    <xf numFmtId="184" fontId="15" fillId="0" borderId="102" applyBorder="0">
      <alignment horizontal="right" vertical="center"/>
    </xf>
    <xf numFmtId="0" fontId="43" fillId="0" borderId="101">
      <alignment horizontal="left" vertical="center"/>
    </xf>
    <xf numFmtId="0" fontId="87" fillId="16" borderId="111" applyNumberFormat="0" applyAlignment="0" applyProtection="0"/>
    <xf numFmtId="184" fontId="15" fillId="0" borderId="109" applyBorder="0">
      <alignment horizontal="right" vertical="center"/>
    </xf>
    <xf numFmtId="184" fontId="15" fillId="0" borderId="102" applyBorder="0">
      <alignment horizontal="right" vertical="center"/>
    </xf>
    <xf numFmtId="0" fontId="84" fillId="7" borderId="100" applyNumberFormat="0" applyAlignment="0" applyProtection="0"/>
    <xf numFmtId="0" fontId="81" fillId="16" borderId="107" applyNumberFormat="0" applyAlignment="0" applyProtection="0"/>
    <xf numFmtId="0" fontId="43" fillId="0" borderId="101">
      <alignment horizontal="left" vertical="center"/>
    </xf>
    <xf numFmtId="0" fontId="58" fillId="25" borderId="103" applyNumberFormat="0" applyFont="0" applyAlignment="0" applyProtection="0"/>
    <xf numFmtId="0" fontId="15" fillId="0" borderId="0"/>
    <xf numFmtId="0" fontId="84" fillId="7" borderId="100" applyNumberFormat="0" applyAlignment="0" applyProtection="0"/>
    <xf numFmtId="0" fontId="43" fillId="0" borderId="101">
      <alignment horizontal="left" vertical="center"/>
    </xf>
    <xf numFmtId="0" fontId="84" fillId="7" borderId="100" applyNumberFormat="0" applyAlignment="0" applyProtection="0"/>
    <xf numFmtId="184" fontId="15" fillId="0" borderId="109" applyBorder="0">
      <alignment horizontal="right" vertical="center"/>
    </xf>
    <xf numFmtId="0" fontId="84" fillId="7" borderId="107" applyNumberFormat="0" applyAlignment="0" applyProtection="0"/>
    <xf numFmtId="0" fontId="84" fillId="7" borderId="107" applyNumberFormat="0" applyAlignment="0" applyProtection="0"/>
    <xf numFmtId="10" fontId="31" fillId="23" borderId="102" applyNumberFormat="0" applyBorder="0" applyAlignment="0" applyProtection="0"/>
    <xf numFmtId="0" fontId="90" fillId="0" borderId="112" applyNumberFormat="0" applyFill="0" applyAlignment="0" applyProtection="0"/>
    <xf numFmtId="202" fontId="15" fillId="0" borderId="101" applyFont="0" applyFill="0" applyBorder="0" applyAlignment="0" applyProtection="0"/>
    <xf numFmtId="202" fontId="15" fillId="0" borderId="108" applyFont="0" applyFill="0" applyBorder="0" applyAlignment="0" applyProtection="0"/>
    <xf numFmtId="0" fontId="87" fillId="16" borderId="104" applyNumberFormat="0" applyAlignment="0" applyProtection="0"/>
    <xf numFmtId="184" fontId="15" fillId="0" borderId="102" applyBorder="0">
      <alignment horizontal="right" vertical="center"/>
    </xf>
    <xf numFmtId="202" fontId="15" fillId="0" borderId="101" applyFont="0" applyFill="0" applyBorder="0" applyAlignment="0" applyProtection="0"/>
    <xf numFmtId="0" fontId="84" fillId="7" borderId="100" applyNumberFormat="0" applyAlignment="0" applyProtection="0"/>
    <xf numFmtId="0" fontId="84" fillId="7" borderId="100" applyNumberFormat="0" applyAlignment="0" applyProtection="0"/>
    <xf numFmtId="0" fontId="90" fillId="0" borderId="105" applyNumberFormat="0" applyFill="0" applyAlignment="0" applyProtection="0"/>
    <xf numFmtId="184" fontId="15" fillId="0" borderId="102" applyBorder="0">
      <alignment horizontal="right" vertical="center"/>
    </xf>
    <xf numFmtId="202" fontId="15" fillId="0" borderId="101" applyFont="0" applyFill="0" applyBorder="0" applyAlignment="0" applyProtection="0"/>
    <xf numFmtId="184" fontId="15" fillId="0" borderId="102" applyBorder="0">
      <alignment horizontal="right" vertical="center"/>
    </xf>
    <xf numFmtId="0" fontId="43" fillId="0" borderId="101">
      <alignment horizontal="left" vertical="center"/>
    </xf>
    <xf numFmtId="0" fontId="84" fillId="7" borderId="107" applyNumberFormat="0" applyAlignment="0" applyProtection="0"/>
    <xf numFmtId="0" fontId="84" fillId="7" borderId="100" applyNumberFormat="0" applyAlignment="0" applyProtection="0"/>
    <xf numFmtId="10" fontId="31" fillId="23" borderId="109" applyNumberFormat="0" applyBorder="0" applyAlignment="0" applyProtection="0"/>
    <xf numFmtId="10" fontId="31" fillId="23" borderId="109" applyNumberFormat="0" applyBorder="0" applyAlignment="0" applyProtection="0"/>
    <xf numFmtId="184" fontId="15" fillId="0" borderId="102" applyBorder="0">
      <alignment horizontal="right" vertical="center"/>
    </xf>
    <xf numFmtId="202" fontId="15" fillId="0" borderId="108" applyFont="0" applyFill="0" applyBorder="0" applyAlignment="0" applyProtection="0"/>
    <xf numFmtId="0" fontId="15" fillId="25" borderId="103" applyNumberFormat="0" applyFont="0" applyAlignment="0" applyProtection="0"/>
    <xf numFmtId="10" fontId="31" fillId="23" borderId="109" applyNumberFormat="0" applyBorder="0" applyAlignment="0" applyProtection="0"/>
    <xf numFmtId="0" fontId="15" fillId="25" borderId="103" applyNumberFormat="0" applyFont="0" applyAlignment="0" applyProtection="0"/>
    <xf numFmtId="187" fontId="15" fillId="0" borderId="101" applyFont="0" applyFill="0" applyBorder="0" applyAlignment="0" applyProtection="0"/>
    <xf numFmtId="0" fontId="15" fillId="25" borderId="110" applyNumberFormat="0" applyFont="0" applyAlignment="0" applyProtection="0"/>
    <xf numFmtId="0" fontId="90" fillId="0" borderId="112" applyNumberFormat="0" applyFill="0" applyAlignment="0" applyProtection="0"/>
    <xf numFmtId="0" fontId="84" fillId="7" borderId="107" applyNumberFormat="0" applyAlignment="0" applyProtection="0"/>
    <xf numFmtId="10" fontId="31" fillId="23" borderId="102" applyNumberFormat="0" applyBorder="0" applyAlignment="0" applyProtection="0"/>
    <xf numFmtId="0" fontId="81" fillId="16" borderId="100" applyNumberFormat="0" applyAlignment="0" applyProtection="0"/>
    <xf numFmtId="10" fontId="31" fillId="23" borderId="102" applyNumberFormat="0" applyBorder="0" applyAlignment="0" applyProtection="0"/>
    <xf numFmtId="0" fontId="87" fillId="16" borderId="104" applyNumberFormat="0" applyAlignment="0" applyProtection="0"/>
    <xf numFmtId="0" fontId="43" fillId="0" borderId="101">
      <alignment horizontal="left" vertical="center"/>
    </xf>
    <xf numFmtId="0" fontId="87" fillId="16" borderId="111" applyNumberFormat="0" applyAlignment="0" applyProtection="0"/>
    <xf numFmtId="10" fontId="31" fillId="23" borderId="102" applyNumberFormat="0" applyBorder="0" applyAlignment="0" applyProtection="0"/>
    <xf numFmtId="0" fontId="43" fillId="0" borderId="101">
      <alignment horizontal="left" vertical="center"/>
    </xf>
    <xf numFmtId="0" fontId="15" fillId="25" borderId="103" applyNumberFormat="0" applyFont="0" applyAlignment="0" applyProtection="0"/>
    <xf numFmtId="202" fontId="15" fillId="0" borderId="101" applyFont="0" applyFill="0" applyBorder="0" applyAlignment="0" applyProtection="0"/>
    <xf numFmtId="0" fontId="43" fillId="0" borderId="108">
      <alignment horizontal="left" vertical="center"/>
    </xf>
    <xf numFmtId="0" fontId="90" fillId="0" borderId="105" applyNumberFormat="0" applyFill="0" applyAlignment="0" applyProtection="0"/>
    <xf numFmtId="0" fontId="81" fillId="16" borderId="100" applyNumberFormat="0" applyAlignment="0" applyProtection="0"/>
    <xf numFmtId="202" fontId="15" fillId="0" borderId="101" applyFont="0" applyFill="0" applyBorder="0" applyAlignment="0" applyProtection="0"/>
    <xf numFmtId="0" fontId="15" fillId="25" borderId="103" applyNumberFormat="0" applyFont="0" applyAlignment="0" applyProtection="0"/>
    <xf numFmtId="184" fontId="15" fillId="0" borderId="102" applyBorder="0">
      <alignment horizontal="right" vertical="center"/>
    </xf>
    <xf numFmtId="184" fontId="15" fillId="0" borderId="109" applyBorder="0">
      <alignment horizontal="right" vertical="center"/>
    </xf>
    <xf numFmtId="0" fontId="81" fillId="16" borderId="100" applyNumberFormat="0" applyAlignment="0" applyProtection="0"/>
    <xf numFmtId="0" fontId="15" fillId="25" borderId="103" applyNumberFormat="0" applyFont="0" applyAlignment="0" applyProtection="0"/>
    <xf numFmtId="0" fontId="15" fillId="0" borderId="0"/>
    <xf numFmtId="10" fontId="31" fillId="23" borderId="102" applyNumberFormat="0" applyBorder="0" applyAlignment="0" applyProtection="0"/>
    <xf numFmtId="0" fontId="81" fillId="16" borderId="107" applyNumberFormat="0" applyAlignment="0" applyProtection="0"/>
    <xf numFmtId="184" fontId="15" fillId="0" borderId="102" applyBorder="0">
      <alignment horizontal="right" vertical="center"/>
    </xf>
    <xf numFmtId="0" fontId="15" fillId="0" borderId="0"/>
    <xf numFmtId="0" fontId="87" fillId="16" borderId="104" applyNumberFormat="0" applyAlignment="0" applyProtection="0"/>
    <xf numFmtId="0" fontId="87" fillId="16" borderId="104" applyNumberFormat="0" applyAlignment="0" applyProtection="0"/>
    <xf numFmtId="0" fontId="87" fillId="16" borderId="104" applyNumberFormat="0" applyAlignment="0" applyProtection="0"/>
    <xf numFmtId="0" fontId="81" fillId="16" borderId="100" applyNumberFormat="0" applyAlignment="0" applyProtection="0"/>
    <xf numFmtId="0" fontId="81" fillId="16" borderId="100" applyNumberFormat="0" applyAlignment="0" applyProtection="0"/>
    <xf numFmtId="0" fontId="84" fillId="7" borderId="100" applyNumberFormat="0" applyAlignment="0" applyProtection="0"/>
    <xf numFmtId="184" fontId="15" fillId="0" borderId="102" applyBorder="0">
      <alignment horizontal="right" vertical="center"/>
    </xf>
    <xf numFmtId="10" fontId="31" fillId="23" borderId="109" applyNumberFormat="0" applyBorder="0" applyAlignment="0" applyProtection="0"/>
    <xf numFmtId="0" fontId="43" fillId="0" borderId="108">
      <alignment horizontal="left" vertical="center"/>
    </xf>
    <xf numFmtId="202" fontId="15" fillId="0" borderId="108" applyFont="0" applyFill="0" applyBorder="0" applyAlignment="0" applyProtection="0"/>
    <xf numFmtId="0" fontId="43" fillId="0" borderId="108">
      <alignment horizontal="left" vertical="center"/>
    </xf>
    <xf numFmtId="10" fontId="31" fillId="23" borderId="109" applyNumberFormat="0" applyBorder="0" applyAlignment="0" applyProtection="0"/>
    <xf numFmtId="0" fontId="90" fillId="0" borderId="105" applyNumberFormat="0" applyFill="0" applyAlignment="0" applyProtection="0"/>
    <xf numFmtId="202" fontId="15" fillId="0" borderId="101" applyFont="0" applyFill="0" applyBorder="0" applyAlignment="0" applyProtection="0"/>
    <xf numFmtId="0" fontId="81" fillId="16" borderId="107" applyNumberFormat="0" applyAlignment="0" applyProtection="0"/>
    <xf numFmtId="10" fontId="31" fillId="23" borderId="109" applyNumberFormat="0" applyBorder="0" applyAlignment="0" applyProtection="0"/>
    <xf numFmtId="0" fontId="43" fillId="0" borderId="101">
      <alignment horizontal="left" vertical="center"/>
    </xf>
    <xf numFmtId="0" fontId="81" fillId="16" borderId="100" applyNumberFormat="0" applyAlignment="0" applyProtection="0"/>
    <xf numFmtId="0" fontId="15" fillId="25" borderId="110" applyNumberFormat="0" applyFont="0" applyAlignment="0" applyProtection="0"/>
    <xf numFmtId="184" fontId="15" fillId="0" borderId="102" applyBorder="0">
      <alignment horizontal="right" vertical="center"/>
    </xf>
    <xf numFmtId="0" fontId="43" fillId="0" borderId="101">
      <alignment horizontal="left" vertical="center"/>
    </xf>
    <xf numFmtId="10" fontId="31" fillId="23" borderId="109" applyNumberFormat="0" applyBorder="0" applyAlignment="0" applyProtection="0"/>
    <xf numFmtId="202" fontId="15" fillId="0" borderId="101" applyFont="0" applyFill="0" applyBorder="0" applyAlignment="0" applyProtection="0"/>
    <xf numFmtId="0" fontId="43" fillId="0" borderId="101">
      <alignment horizontal="left" vertical="center"/>
    </xf>
    <xf numFmtId="202" fontId="15" fillId="0" borderId="108" applyFont="0" applyFill="0" applyBorder="0" applyAlignment="0" applyProtection="0"/>
    <xf numFmtId="0" fontId="111" fillId="16" borderId="104" applyNumberFormat="0" applyAlignment="0" applyProtection="0">
      <alignment vertical="center"/>
    </xf>
    <xf numFmtId="184" fontId="15" fillId="0" borderId="102" applyBorder="0">
      <alignment horizontal="right" vertical="center"/>
    </xf>
    <xf numFmtId="0" fontId="15" fillId="25" borderId="110" applyNumberFormat="0" applyFont="0" applyAlignment="0" applyProtection="0">
      <alignment vertical="center"/>
    </xf>
    <xf numFmtId="10" fontId="31" fillId="23" borderId="102" applyNumberFormat="0" applyBorder="0" applyAlignment="0" applyProtection="0"/>
    <xf numFmtId="0" fontId="90" fillId="0" borderId="105" applyNumberFormat="0" applyFill="0" applyAlignment="0" applyProtection="0"/>
    <xf numFmtId="202" fontId="15" fillId="0" borderId="101" applyFont="0" applyFill="0" applyBorder="0" applyAlignment="0" applyProtection="0"/>
    <xf numFmtId="202" fontId="15" fillId="0" borderId="101" applyFont="0" applyFill="0" applyBorder="0" applyAlignment="0" applyProtection="0"/>
    <xf numFmtId="0" fontId="81" fillId="16" borderId="107" applyNumberFormat="0" applyAlignment="0" applyProtection="0"/>
    <xf numFmtId="0" fontId="104" fillId="0" borderId="112" applyNumberFormat="0" applyFill="0" applyAlignment="0" applyProtection="0">
      <alignment vertical="center"/>
    </xf>
    <xf numFmtId="10" fontId="31" fillId="23" borderId="109" applyNumberFormat="0" applyBorder="0" applyAlignment="0" applyProtection="0"/>
    <xf numFmtId="0" fontId="104" fillId="0" borderId="105" applyNumberFormat="0" applyFill="0" applyAlignment="0" applyProtection="0">
      <alignment vertical="center"/>
    </xf>
    <xf numFmtId="0" fontId="90" fillId="0" borderId="105" applyNumberFormat="0" applyFill="0" applyAlignment="0" applyProtection="0"/>
    <xf numFmtId="0" fontId="87" fillId="16" borderId="104" applyNumberFormat="0" applyAlignment="0" applyProtection="0"/>
    <xf numFmtId="0" fontId="90" fillId="0" borderId="112" applyNumberFormat="0" applyFill="0" applyAlignment="0" applyProtection="0"/>
    <xf numFmtId="0" fontId="87" fillId="16" borderId="111" applyNumberFormat="0" applyAlignment="0" applyProtection="0"/>
    <xf numFmtId="202" fontId="15" fillId="0" borderId="108" applyFont="0" applyFill="0" applyBorder="0" applyAlignment="0" applyProtection="0"/>
    <xf numFmtId="10" fontId="31" fillId="23" borderId="109" applyNumberFormat="0" applyBorder="0" applyAlignment="0" applyProtection="0"/>
    <xf numFmtId="0" fontId="84" fillId="7" borderId="107" applyNumberFormat="0" applyAlignment="0" applyProtection="0"/>
    <xf numFmtId="0" fontId="87" fillId="16" borderId="111" applyNumberFormat="0" applyAlignment="0" applyProtection="0"/>
    <xf numFmtId="0" fontId="81" fillId="16" borderId="107" applyNumberFormat="0" applyAlignment="0" applyProtection="0"/>
    <xf numFmtId="202" fontId="15" fillId="0" borderId="101" applyFont="0" applyFill="0" applyBorder="0" applyAlignment="0" applyProtection="0"/>
    <xf numFmtId="0" fontId="43" fillId="0" borderId="101">
      <alignment horizontal="left" vertical="center"/>
    </xf>
    <xf numFmtId="10" fontId="31" fillId="23" borderId="109" applyNumberFormat="0" applyBorder="0" applyAlignment="0" applyProtection="0"/>
    <xf numFmtId="0" fontId="81" fillId="16" borderId="107" applyNumberFormat="0" applyAlignment="0" applyProtection="0"/>
    <xf numFmtId="0" fontId="15" fillId="25" borderId="103" applyNumberFormat="0" applyFont="0" applyAlignment="0" applyProtection="0"/>
    <xf numFmtId="0" fontId="43" fillId="0" borderId="108">
      <alignment horizontal="left" vertical="center"/>
    </xf>
    <xf numFmtId="10" fontId="31" fillId="23" borderId="102" applyNumberFormat="0" applyBorder="0" applyAlignment="0" applyProtection="0"/>
    <xf numFmtId="202" fontId="15" fillId="0" borderId="108" applyFont="0" applyFill="0" applyBorder="0" applyAlignment="0" applyProtection="0"/>
    <xf numFmtId="0" fontId="87" fillId="16" borderId="104" applyNumberFormat="0" applyAlignment="0" applyProtection="0"/>
    <xf numFmtId="0" fontId="15" fillId="25" borderId="110" applyNumberFormat="0" applyFont="0" applyAlignment="0" applyProtection="0"/>
    <xf numFmtId="0" fontId="81" fillId="16" borderId="100" applyNumberFormat="0" applyAlignment="0" applyProtection="0"/>
    <xf numFmtId="10" fontId="31" fillId="23" borderId="102" applyNumberFormat="0" applyBorder="0" applyAlignment="0" applyProtection="0"/>
    <xf numFmtId="0" fontId="90" fillId="0" borderId="105" applyNumberFormat="0" applyFill="0" applyAlignment="0" applyProtection="0"/>
    <xf numFmtId="10" fontId="31" fillId="23" borderId="102" applyNumberFormat="0" applyBorder="0" applyAlignment="0" applyProtection="0"/>
    <xf numFmtId="184" fontId="15" fillId="0" borderId="102" applyBorder="0">
      <alignment horizontal="right" vertical="center"/>
    </xf>
    <xf numFmtId="0" fontId="90" fillId="0" borderId="112" applyNumberFormat="0" applyFill="0" applyAlignment="0" applyProtection="0"/>
    <xf numFmtId="10" fontId="31" fillId="23" borderId="102" applyNumberFormat="0" applyBorder="0" applyAlignment="0" applyProtection="0"/>
    <xf numFmtId="0" fontId="15" fillId="25" borderId="110" applyNumberFormat="0" applyFont="0" applyAlignment="0" applyProtection="0"/>
    <xf numFmtId="0" fontId="15" fillId="25" borderId="103" applyNumberFormat="0" applyFont="0" applyAlignment="0" applyProtection="0"/>
    <xf numFmtId="0" fontId="90" fillId="0" borderId="112" applyNumberFormat="0" applyFill="0" applyAlignment="0" applyProtection="0"/>
    <xf numFmtId="184" fontId="15" fillId="0" borderId="102" applyBorder="0">
      <alignment horizontal="right" vertical="center"/>
    </xf>
    <xf numFmtId="184" fontId="15" fillId="0" borderId="109" applyBorder="0">
      <alignment horizontal="right" vertical="center"/>
    </xf>
    <xf numFmtId="0" fontId="81" fillId="16" borderId="107" applyNumberFormat="0" applyAlignment="0" applyProtection="0"/>
    <xf numFmtId="184" fontId="15" fillId="0" borderId="102" applyBorder="0">
      <alignment horizontal="right" vertical="center"/>
    </xf>
    <xf numFmtId="0" fontId="43" fillId="0" borderId="108">
      <alignment horizontal="left" vertical="center"/>
    </xf>
    <xf numFmtId="10" fontId="31" fillId="23" borderId="109" applyNumberFormat="0" applyBorder="0" applyAlignment="0" applyProtection="0"/>
    <xf numFmtId="184" fontId="15" fillId="0" borderId="109" applyBorder="0">
      <alignment horizontal="right" vertical="center"/>
    </xf>
    <xf numFmtId="184" fontId="15" fillId="0" borderId="102" applyBorder="0">
      <alignment horizontal="right" vertical="center"/>
    </xf>
    <xf numFmtId="0" fontId="81" fillId="16" borderId="100" applyNumberFormat="0" applyAlignment="0" applyProtection="0"/>
    <xf numFmtId="0" fontId="43" fillId="0" borderId="108">
      <alignment horizontal="left" vertical="center"/>
    </xf>
    <xf numFmtId="184" fontId="15" fillId="0" borderId="109" applyBorder="0">
      <alignment horizontal="right" vertical="center"/>
    </xf>
    <xf numFmtId="0" fontId="81" fillId="16" borderId="100" applyNumberFormat="0" applyAlignment="0" applyProtection="0"/>
    <xf numFmtId="184" fontId="15" fillId="0" borderId="109" applyBorder="0">
      <alignment horizontal="right" vertical="center"/>
    </xf>
    <xf numFmtId="0" fontId="90" fillId="0" borderId="112" applyNumberFormat="0" applyFill="0" applyAlignment="0" applyProtection="0"/>
    <xf numFmtId="202" fontId="15" fillId="0" borderId="108" applyFont="0" applyFill="0" applyBorder="0" applyAlignment="0" applyProtection="0"/>
    <xf numFmtId="202" fontId="15" fillId="0" borderId="101" applyFont="0" applyFill="0" applyBorder="0" applyAlignment="0" applyProtection="0"/>
    <xf numFmtId="0" fontId="87" fillId="16" borderId="111" applyNumberFormat="0" applyAlignment="0" applyProtection="0"/>
    <xf numFmtId="0" fontId="84" fillId="7" borderId="100" applyNumberFormat="0" applyAlignment="0" applyProtection="0"/>
    <xf numFmtId="0" fontId="81" fillId="16" borderId="107" applyNumberFormat="0" applyAlignment="0" applyProtection="0"/>
    <xf numFmtId="10" fontId="31" fillId="23" borderId="102" applyNumberFormat="0" applyBorder="0" applyAlignment="0" applyProtection="0"/>
    <xf numFmtId="0" fontId="81" fillId="16" borderId="107" applyNumberFormat="0" applyAlignment="0" applyProtection="0"/>
    <xf numFmtId="10" fontId="31" fillId="23" borderId="102" applyNumberFormat="0" applyBorder="0" applyAlignment="0" applyProtection="0"/>
    <xf numFmtId="0" fontId="84" fillId="7" borderId="107" applyNumberFormat="0" applyAlignment="0" applyProtection="0"/>
    <xf numFmtId="0" fontId="90" fillId="0" borderId="105" applyNumberFormat="0" applyFill="0" applyAlignment="0" applyProtection="0"/>
    <xf numFmtId="0" fontId="87" fillId="16" borderId="104" applyNumberFormat="0" applyAlignment="0" applyProtection="0"/>
    <xf numFmtId="0" fontId="43" fillId="0" borderId="101">
      <alignment horizontal="left" vertical="center"/>
    </xf>
    <xf numFmtId="184" fontId="15" fillId="0" borderId="102" applyBorder="0">
      <alignment horizontal="right" vertical="center"/>
    </xf>
    <xf numFmtId="10" fontId="31" fillId="23" borderId="109" applyNumberFormat="0" applyBorder="0" applyAlignment="0" applyProtection="0"/>
    <xf numFmtId="0" fontId="81" fillId="16" borderId="100" applyNumberFormat="0" applyAlignment="0" applyProtection="0"/>
    <xf numFmtId="0" fontId="81" fillId="16" borderId="107" applyNumberFormat="0" applyAlignment="0" applyProtection="0"/>
    <xf numFmtId="0" fontId="43" fillId="0" borderId="101">
      <alignment horizontal="left" vertical="center"/>
    </xf>
    <xf numFmtId="0" fontId="15" fillId="25" borderId="103" applyNumberFormat="0" applyFont="0" applyAlignment="0" applyProtection="0"/>
    <xf numFmtId="0" fontId="43" fillId="0" borderId="101">
      <alignment horizontal="left" vertical="center"/>
    </xf>
    <xf numFmtId="0" fontId="87" fillId="16" borderId="111" applyNumberFormat="0" applyAlignment="0" applyProtection="0"/>
    <xf numFmtId="0" fontId="87" fillId="16" borderId="111" applyNumberFormat="0" applyAlignment="0" applyProtection="0"/>
    <xf numFmtId="202" fontId="15" fillId="0" borderId="101" applyFont="0" applyFill="0" applyBorder="0" applyAlignment="0" applyProtection="0"/>
    <xf numFmtId="10" fontId="31" fillId="23" borderId="102" applyNumberFormat="0" applyBorder="0" applyAlignment="0" applyProtection="0"/>
    <xf numFmtId="10" fontId="31" fillId="23" borderId="102" applyNumberFormat="0" applyBorder="0" applyAlignment="0" applyProtection="0"/>
    <xf numFmtId="0" fontId="15" fillId="25" borderId="110" applyNumberFormat="0" applyFont="0" applyAlignment="0" applyProtection="0"/>
    <xf numFmtId="184" fontId="15" fillId="0" borderId="109" applyBorder="0">
      <alignment horizontal="right" vertical="center"/>
    </xf>
    <xf numFmtId="0" fontId="87" fillId="16" borderId="104" applyNumberFormat="0" applyAlignment="0" applyProtection="0"/>
    <xf numFmtId="0" fontId="84" fillId="7" borderId="100" applyNumberFormat="0" applyAlignment="0" applyProtection="0"/>
    <xf numFmtId="0" fontId="84" fillId="7" borderId="107" applyNumberFormat="0" applyAlignment="0" applyProtection="0"/>
    <xf numFmtId="0" fontId="90" fillId="0" borderId="105" applyNumberFormat="0" applyFill="0" applyAlignment="0" applyProtection="0"/>
    <xf numFmtId="0" fontId="81" fillId="16" borderId="100" applyNumberFormat="0" applyAlignment="0" applyProtection="0"/>
    <xf numFmtId="0" fontId="43" fillId="0" borderId="108">
      <alignment horizontal="left" vertical="center"/>
    </xf>
    <xf numFmtId="0" fontId="43" fillId="0" borderId="101">
      <alignment horizontal="left" vertical="center"/>
    </xf>
    <xf numFmtId="0" fontId="90" fillId="0" borderId="112" applyNumberFormat="0" applyFill="0" applyAlignment="0" applyProtection="0"/>
    <xf numFmtId="0" fontId="90" fillId="0" borderId="112" applyNumberFormat="0" applyFill="0" applyAlignment="0" applyProtection="0"/>
    <xf numFmtId="10" fontId="31" fillId="23" borderId="109" applyNumberFormat="0" applyBorder="0" applyAlignment="0" applyProtection="0"/>
    <xf numFmtId="184" fontId="15" fillId="0" borderId="109" applyBorder="0">
      <alignment horizontal="right" vertical="center"/>
    </xf>
    <xf numFmtId="184" fontId="15" fillId="0" borderId="109" applyBorder="0">
      <alignment horizontal="right" vertical="center"/>
    </xf>
    <xf numFmtId="38" fontId="37" fillId="0" borderId="106" applyNumberFormat="0" applyFont="0" applyFill="0" applyAlignment="0" applyProtection="0"/>
    <xf numFmtId="0" fontId="90" fillId="0" borderId="105" applyNumberFormat="0" applyFill="0" applyAlignment="0" applyProtection="0"/>
    <xf numFmtId="0" fontId="87" fillId="16" borderId="104" applyNumberFormat="0" applyAlignment="0" applyProtection="0"/>
    <xf numFmtId="10" fontId="31" fillId="23" borderId="102" applyNumberFormat="0" applyBorder="0" applyAlignment="0" applyProtection="0"/>
    <xf numFmtId="10" fontId="31" fillId="23" borderId="102" applyNumberFormat="0" applyBorder="0" applyAlignment="0" applyProtection="0"/>
    <xf numFmtId="0" fontId="87" fillId="16" borderId="111" applyNumberFormat="0" applyAlignment="0" applyProtection="0"/>
    <xf numFmtId="0" fontId="81" fillId="16" borderId="100" applyNumberFormat="0" applyAlignment="0" applyProtection="0"/>
    <xf numFmtId="0" fontId="84" fillId="7" borderId="100" applyNumberFormat="0" applyAlignment="0" applyProtection="0"/>
    <xf numFmtId="0" fontId="43" fillId="0" borderId="101">
      <alignment horizontal="left" vertical="center"/>
    </xf>
    <xf numFmtId="10" fontId="31" fillId="23" borderId="102" applyNumberFormat="0" applyBorder="0" applyAlignment="0" applyProtection="0"/>
    <xf numFmtId="184" fontId="15" fillId="0" borderId="102" applyBorder="0">
      <alignment horizontal="right" vertical="center"/>
    </xf>
    <xf numFmtId="0" fontId="87" fillId="16" borderId="111" applyNumberFormat="0" applyAlignment="0" applyProtection="0"/>
    <xf numFmtId="0" fontId="87" fillId="16" borderId="111" applyNumberFormat="0" applyAlignment="0" applyProtection="0"/>
    <xf numFmtId="0" fontId="81" fillId="16" borderId="107" applyNumberFormat="0" applyAlignment="0" applyProtection="0"/>
    <xf numFmtId="0" fontId="81" fillId="16" borderId="100" applyNumberFormat="0" applyAlignment="0" applyProtection="0"/>
    <xf numFmtId="0" fontId="84" fillId="7" borderId="100" applyNumberFormat="0" applyAlignment="0" applyProtection="0"/>
    <xf numFmtId="0" fontId="43" fillId="0" borderId="101">
      <alignment horizontal="left" vertical="center"/>
    </xf>
    <xf numFmtId="10" fontId="31" fillId="23" borderId="102" applyNumberFormat="0" applyBorder="0" applyAlignment="0" applyProtection="0"/>
    <xf numFmtId="0" fontId="43" fillId="0" borderId="108">
      <alignment horizontal="left" vertical="center"/>
    </xf>
    <xf numFmtId="0" fontId="87" fillId="16" borderId="104" applyNumberFormat="0" applyAlignment="0" applyProtection="0"/>
    <xf numFmtId="0" fontId="43" fillId="0" borderId="101">
      <alignment horizontal="left" vertical="center"/>
    </xf>
    <xf numFmtId="0" fontId="43" fillId="0" borderId="101">
      <alignment horizontal="left" vertical="center"/>
    </xf>
    <xf numFmtId="202" fontId="15" fillId="0" borderId="108" applyFont="0" applyFill="0" applyBorder="0" applyAlignment="0" applyProtection="0"/>
    <xf numFmtId="0" fontId="87" fillId="16" borderId="104" applyNumberFormat="0" applyAlignment="0" applyProtection="0"/>
    <xf numFmtId="38" fontId="37" fillId="0" borderId="106" applyNumberFormat="0" applyFont="0" applyFill="0" applyAlignment="0" applyProtection="0"/>
    <xf numFmtId="0" fontId="19" fillId="16" borderId="100" applyNumberFormat="0" applyAlignment="0" applyProtection="0"/>
    <xf numFmtId="0" fontId="15" fillId="25" borderId="103" applyNumberFormat="0" applyFont="0" applyAlignment="0" applyProtection="0"/>
    <xf numFmtId="0" fontId="84" fillId="7" borderId="107" applyNumberFormat="0" applyAlignment="0" applyProtection="0"/>
    <xf numFmtId="0" fontId="87" fillId="16" borderId="104" applyNumberFormat="0" applyAlignment="0" applyProtection="0"/>
    <xf numFmtId="184" fontId="15" fillId="0" borderId="109" applyBorder="0">
      <alignment horizontal="right" vertical="center"/>
    </xf>
    <xf numFmtId="0" fontId="90" fillId="0" borderId="112" applyNumberFormat="0" applyFill="0" applyAlignment="0" applyProtection="0"/>
    <xf numFmtId="0" fontId="15" fillId="25" borderId="110" applyNumberFormat="0" applyFont="0" applyAlignment="0" applyProtection="0"/>
    <xf numFmtId="0" fontId="43" fillId="0" borderId="101">
      <alignment horizontal="left" vertical="center"/>
    </xf>
    <xf numFmtId="0" fontId="15" fillId="25" borderId="110" applyNumberFormat="0" applyFont="0" applyAlignment="0" applyProtection="0"/>
    <xf numFmtId="184" fontId="15" fillId="0" borderId="109" applyBorder="0">
      <alignment horizontal="right" vertical="center"/>
    </xf>
    <xf numFmtId="0" fontId="90" fillId="0" borderId="105" applyNumberFormat="0" applyFill="0" applyAlignment="0" applyProtection="0"/>
    <xf numFmtId="0" fontId="84" fillId="7" borderId="107" applyNumberFormat="0" applyAlignment="0" applyProtection="0"/>
    <xf numFmtId="0" fontId="90" fillId="0" borderId="105" applyNumberFormat="0" applyFill="0" applyAlignment="0" applyProtection="0"/>
    <xf numFmtId="10" fontId="31" fillId="23" borderId="109" applyNumberFormat="0" applyBorder="0" applyAlignment="0" applyProtection="0"/>
    <xf numFmtId="0" fontId="87" fillId="16" borderId="104" applyNumberFormat="0" applyAlignment="0" applyProtection="0"/>
    <xf numFmtId="0" fontId="43" fillId="0" borderId="101">
      <alignment horizontal="left" vertical="center"/>
    </xf>
    <xf numFmtId="0" fontId="43" fillId="0" borderId="101">
      <alignment horizontal="left" vertical="center"/>
    </xf>
    <xf numFmtId="0" fontId="87" fillId="16" borderId="111" applyNumberFormat="0" applyAlignment="0" applyProtection="0"/>
    <xf numFmtId="202" fontId="15" fillId="0" borderId="101" applyFont="0" applyFill="0" applyBorder="0" applyAlignment="0" applyProtection="0"/>
    <xf numFmtId="0" fontId="15" fillId="25" borderId="110" applyNumberFormat="0" applyFont="0" applyAlignment="0" applyProtection="0"/>
    <xf numFmtId="0" fontId="87" fillId="16" borderId="104" applyNumberFormat="0" applyAlignment="0" applyProtection="0"/>
    <xf numFmtId="0" fontId="84" fillId="7" borderId="100" applyNumberFormat="0" applyAlignment="0" applyProtection="0"/>
    <xf numFmtId="0" fontId="81" fillId="16" borderId="100" applyNumberFormat="0" applyAlignment="0" applyProtection="0"/>
    <xf numFmtId="0" fontId="43" fillId="0" borderId="101">
      <alignment horizontal="left" vertical="center"/>
    </xf>
    <xf numFmtId="0" fontId="84" fillId="7" borderId="100" applyNumberFormat="0" applyAlignment="0" applyProtection="0"/>
    <xf numFmtId="10" fontId="31" fillId="23" borderId="102" applyNumberFormat="0" applyBorder="0" applyAlignment="0" applyProtection="0"/>
    <xf numFmtId="0" fontId="81" fillId="16" borderId="100" applyNumberFormat="0" applyAlignment="0" applyProtection="0"/>
    <xf numFmtId="0" fontId="84" fillId="7" borderId="100" applyNumberFormat="0" applyAlignment="0" applyProtection="0"/>
    <xf numFmtId="0" fontId="43" fillId="0" borderId="101">
      <alignment horizontal="left" vertical="center"/>
    </xf>
    <xf numFmtId="0" fontId="90" fillId="0" borderId="112" applyNumberFormat="0" applyFill="0" applyAlignment="0" applyProtection="0"/>
    <xf numFmtId="0" fontId="90" fillId="0" borderId="112" applyNumberFormat="0" applyFill="0" applyAlignment="0" applyProtection="0"/>
    <xf numFmtId="0" fontId="15" fillId="25" borderId="103" applyNumberFormat="0" applyFont="0" applyAlignment="0" applyProtection="0"/>
    <xf numFmtId="0" fontId="90" fillId="0" borderId="105" applyNumberFormat="0" applyFill="0" applyAlignment="0" applyProtection="0"/>
    <xf numFmtId="0" fontId="87" fillId="16" borderId="104" applyNumberFormat="0" applyAlignment="0" applyProtection="0"/>
    <xf numFmtId="0" fontId="81" fillId="16" borderId="107" applyNumberFormat="0" applyAlignment="0" applyProtection="0"/>
    <xf numFmtId="10" fontId="31" fillId="23" borderId="102" applyNumberFormat="0" applyBorder="0" applyAlignment="0" applyProtection="0"/>
    <xf numFmtId="0" fontId="15" fillId="25" borderId="103" applyNumberFormat="0" applyFont="0" applyAlignment="0" applyProtection="0"/>
    <xf numFmtId="0" fontId="90" fillId="0" borderId="112" applyNumberFormat="0" applyFill="0" applyAlignment="0" applyProtection="0"/>
    <xf numFmtId="0" fontId="43" fillId="0" borderId="101">
      <alignment horizontal="left" vertical="center"/>
    </xf>
    <xf numFmtId="10" fontId="31" fillId="23" borderId="102" applyNumberFormat="0" applyBorder="0" applyAlignment="0" applyProtection="0"/>
    <xf numFmtId="184" fontId="15" fillId="0" borderId="102" applyBorder="0">
      <alignment horizontal="right" vertical="center"/>
    </xf>
    <xf numFmtId="0" fontId="15" fillId="25" borderId="103" applyNumberFormat="0" applyFont="0" applyAlignment="0" applyProtection="0"/>
    <xf numFmtId="202" fontId="15" fillId="0" borderId="101" applyFont="0" applyFill="0" applyBorder="0" applyAlignment="0" applyProtection="0"/>
    <xf numFmtId="0" fontId="43" fillId="0" borderId="101">
      <alignment horizontal="left" vertical="center"/>
    </xf>
    <xf numFmtId="10" fontId="31" fillId="23" borderId="102" applyNumberFormat="0" applyBorder="0" applyAlignment="0" applyProtection="0"/>
    <xf numFmtId="0" fontId="15" fillId="25" borderId="110" applyNumberFormat="0" applyFont="0" applyAlignment="0" applyProtection="0"/>
    <xf numFmtId="0" fontId="84" fillId="7" borderId="107" applyNumberFormat="0" applyAlignment="0" applyProtection="0"/>
    <xf numFmtId="10" fontId="31" fillId="23" borderId="102" applyNumberFormat="0" applyBorder="0" applyAlignment="0" applyProtection="0"/>
    <xf numFmtId="0" fontId="90" fillId="0" borderId="105" applyNumberFormat="0" applyFill="0" applyAlignment="0" applyProtection="0"/>
    <xf numFmtId="0" fontId="43" fillId="0" borderId="101">
      <alignment horizontal="left" vertical="center"/>
    </xf>
    <xf numFmtId="0" fontId="87" fillId="16" borderId="111" applyNumberFormat="0" applyAlignment="0" applyProtection="0"/>
    <xf numFmtId="0" fontId="90" fillId="0" borderId="112" applyNumberFormat="0" applyFill="0" applyAlignment="0" applyProtection="0"/>
    <xf numFmtId="184" fontId="15" fillId="0" borderId="109" applyBorder="0">
      <alignment horizontal="right" vertical="center"/>
    </xf>
    <xf numFmtId="0" fontId="90" fillId="0" borderId="105" applyNumberFormat="0" applyFill="0" applyAlignment="0" applyProtection="0"/>
    <xf numFmtId="202" fontId="15" fillId="0" borderId="108" applyFont="0" applyFill="0" applyBorder="0" applyAlignment="0" applyProtection="0"/>
    <xf numFmtId="202" fontId="15" fillId="0" borderId="101" applyFont="0" applyFill="0" applyBorder="0" applyAlignment="0" applyProtection="0"/>
    <xf numFmtId="0" fontId="90" fillId="0" borderId="105" applyNumberFormat="0" applyFill="0" applyAlignment="0" applyProtection="0"/>
    <xf numFmtId="184" fontId="15" fillId="0" borderId="109" applyBorder="0">
      <alignment horizontal="right" vertical="center"/>
    </xf>
    <xf numFmtId="0" fontId="43" fillId="0" borderId="108">
      <alignment horizontal="left" vertical="center"/>
    </xf>
    <xf numFmtId="0" fontId="81" fillId="16" borderId="100" applyNumberFormat="0" applyAlignment="0" applyProtection="0"/>
    <xf numFmtId="0" fontId="43" fillId="0" borderId="101">
      <alignment horizontal="left" vertical="center"/>
    </xf>
    <xf numFmtId="10" fontId="31" fillId="23" borderId="102" applyNumberFormat="0" applyBorder="0" applyAlignment="0" applyProtection="0"/>
    <xf numFmtId="0" fontId="87" fillId="16" borderId="111" applyNumberFormat="0" applyAlignment="0" applyProtection="0"/>
    <xf numFmtId="0" fontId="87" fillId="16" borderId="104" applyNumberFormat="0" applyAlignment="0" applyProtection="0"/>
    <xf numFmtId="0" fontId="90" fillId="0" borderId="112" applyNumberFormat="0" applyFill="0" applyAlignment="0" applyProtection="0"/>
    <xf numFmtId="0" fontId="90" fillId="0" borderId="105" applyNumberFormat="0" applyFill="0" applyAlignment="0" applyProtection="0"/>
    <xf numFmtId="202" fontId="15" fillId="0" borderId="101" applyFont="0" applyFill="0" applyBorder="0" applyAlignment="0" applyProtection="0"/>
    <xf numFmtId="10" fontId="31" fillId="23" borderId="102" applyNumberFormat="0" applyBorder="0" applyAlignment="0" applyProtection="0"/>
    <xf numFmtId="184" fontId="15" fillId="0" borderId="102" applyBorder="0">
      <alignment horizontal="right" vertical="center"/>
    </xf>
    <xf numFmtId="0" fontId="111" fillId="16" borderId="111" applyNumberFormat="0" applyAlignment="0" applyProtection="0">
      <alignment vertical="center"/>
    </xf>
    <xf numFmtId="0" fontId="111" fillId="16" borderId="104" applyNumberFormat="0" applyAlignment="0" applyProtection="0">
      <alignment vertical="center"/>
    </xf>
    <xf numFmtId="0" fontId="15" fillId="25" borderId="103" applyNumberFormat="0" applyFont="0" applyAlignment="0" applyProtection="0"/>
    <xf numFmtId="0" fontId="43" fillId="0" borderId="101">
      <alignment horizontal="left" vertical="center"/>
    </xf>
    <xf numFmtId="0" fontId="81" fillId="16" borderId="100" applyNumberFormat="0" applyAlignment="0" applyProtection="0"/>
    <xf numFmtId="184" fontId="15" fillId="0" borderId="109" applyBorder="0">
      <alignment horizontal="right" vertical="center"/>
    </xf>
    <xf numFmtId="10" fontId="31" fillId="23" borderId="109" applyNumberFormat="0" applyBorder="0" applyAlignment="0" applyProtection="0"/>
    <xf numFmtId="202" fontId="15" fillId="0" borderId="101" applyFont="0" applyFill="0" applyBorder="0" applyAlignment="0" applyProtection="0"/>
    <xf numFmtId="0" fontId="43" fillId="0" borderId="101">
      <alignment horizontal="left" vertical="center"/>
    </xf>
    <xf numFmtId="10" fontId="31" fillId="23" borderId="102" applyNumberFormat="0" applyBorder="0" applyAlignment="0" applyProtection="0"/>
    <xf numFmtId="10" fontId="31" fillId="23" borderId="109" applyNumberFormat="0" applyBorder="0" applyAlignment="0" applyProtection="0"/>
    <xf numFmtId="184" fontId="15" fillId="0" borderId="102" applyBorder="0">
      <alignment horizontal="right" vertical="center"/>
    </xf>
    <xf numFmtId="0" fontId="90" fillId="0" borderId="105" applyNumberFormat="0" applyFill="0" applyAlignment="0" applyProtection="0"/>
    <xf numFmtId="10" fontId="31" fillId="23" borderId="102" applyNumberFormat="0" applyBorder="0" applyAlignment="0" applyProtection="0"/>
    <xf numFmtId="0" fontId="87" fillId="16" borderId="104" applyNumberFormat="0" applyAlignment="0" applyProtection="0"/>
    <xf numFmtId="0" fontId="81" fillId="16" borderId="100" applyNumberFormat="0" applyAlignment="0" applyProtection="0"/>
    <xf numFmtId="0" fontId="90" fillId="0" borderId="105" applyNumberFormat="0" applyFill="0" applyAlignment="0" applyProtection="0"/>
    <xf numFmtId="10" fontId="31" fillId="23" borderId="102" applyNumberFormat="0" applyBorder="0" applyAlignment="0" applyProtection="0"/>
    <xf numFmtId="202" fontId="15" fillId="0" borderId="108" applyFont="0" applyFill="0" applyBorder="0" applyAlignment="0" applyProtection="0"/>
    <xf numFmtId="202" fontId="15" fillId="0" borderId="108" applyFont="0" applyFill="0" applyBorder="0" applyAlignment="0" applyProtection="0"/>
    <xf numFmtId="0" fontId="15" fillId="25" borderId="110" applyNumberFormat="0" applyFont="0" applyAlignment="0" applyProtection="0"/>
    <xf numFmtId="0" fontId="87" fillId="16" borderId="104" applyNumberFormat="0" applyAlignment="0" applyProtection="0"/>
    <xf numFmtId="0" fontId="84" fillId="7" borderId="100" applyNumberFormat="0" applyAlignment="0" applyProtection="0"/>
    <xf numFmtId="0" fontId="84" fillId="7" borderId="100" applyNumberFormat="0" applyAlignment="0" applyProtection="0"/>
    <xf numFmtId="184" fontId="15" fillId="0" borderId="109" applyBorder="0">
      <alignment horizontal="right" vertical="center"/>
    </xf>
    <xf numFmtId="0" fontId="87" fillId="16" borderId="111" applyNumberFormat="0" applyAlignment="0" applyProtection="0"/>
    <xf numFmtId="0" fontId="90" fillId="0" borderId="112" applyNumberFormat="0" applyFill="0" applyAlignment="0" applyProtection="0"/>
    <xf numFmtId="0" fontId="43" fillId="0" borderId="108">
      <alignment horizontal="left" vertical="center"/>
    </xf>
    <xf numFmtId="10" fontId="31" fillId="23" borderId="109" applyNumberFormat="0" applyBorder="0" applyAlignment="0" applyProtection="0"/>
    <xf numFmtId="0" fontId="105" fillId="7" borderId="100" applyNumberFormat="0" applyAlignment="0" applyProtection="0">
      <alignment vertical="center"/>
    </xf>
    <xf numFmtId="0" fontId="84" fillId="7" borderId="100" applyNumberFormat="0" applyAlignment="0" applyProtection="0"/>
    <xf numFmtId="0" fontId="84" fillId="7" borderId="107" applyNumberFormat="0" applyAlignment="0" applyProtection="0"/>
    <xf numFmtId="0" fontId="81" fillId="16" borderId="100" applyNumberFormat="0" applyAlignment="0" applyProtection="0"/>
    <xf numFmtId="0" fontId="81" fillId="16" borderId="100" applyNumberFormat="0" applyAlignment="0" applyProtection="0"/>
    <xf numFmtId="0" fontId="43" fillId="0" borderId="108">
      <alignment horizontal="left" vertical="center"/>
    </xf>
    <xf numFmtId="202" fontId="15" fillId="0" borderId="108" applyFont="0" applyFill="0" applyBorder="0" applyAlignment="0" applyProtection="0"/>
    <xf numFmtId="0" fontId="43" fillId="0" borderId="108">
      <alignment horizontal="left" vertical="center"/>
    </xf>
    <xf numFmtId="0" fontId="87" fillId="16" borderId="111" applyNumberFormat="0" applyAlignment="0" applyProtection="0"/>
    <xf numFmtId="0" fontId="15" fillId="25" borderId="110" applyNumberFormat="0" applyFont="0" applyAlignment="0" applyProtection="0"/>
    <xf numFmtId="0" fontId="15" fillId="25" borderId="103" applyNumberFormat="0" applyFont="0" applyAlignment="0" applyProtection="0"/>
    <xf numFmtId="0" fontId="90" fillId="0" borderId="105" applyNumberFormat="0" applyFill="0" applyAlignment="0" applyProtection="0"/>
    <xf numFmtId="0" fontId="84" fillId="7" borderId="107" applyNumberFormat="0" applyAlignment="0" applyProtection="0"/>
    <xf numFmtId="0" fontId="84" fillId="7" borderId="107" applyNumberFormat="0" applyAlignment="0" applyProtection="0"/>
    <xf numFmtId="0" fontId="90" fillId="0" borderId="105" applyNumberFormat="0" applyFill="0" applyAlignment="0" applyProtection="0"/>
    <xf numFmtId="0" fontId="15" fillId="0" borderId="0"/>
    <xf numFmtId="0" fontId="87" fillId="16" borderId="104" applyNumberFormat="0" applyAlignment="0" applyProtection="0"/>
    <xf numFmtId="10" fontId="31" fillId="23" borderId="102" applyNumberFormat="0" applyBorder="0" applyAlignment="0" applyProtection="0"/>
    <xf numFmtId="0" fontId="87" fillId="16" borderId="111" applyNumberFormat="0" applyAlignment="0" applyProtection="0"/>
    <xf numFmtId="10" fontId="31" fillId="23" borderId="109" applyNumberFormat="0" applyBorder="0" applyAlignment="0" applyProtection="0"/>
    <xf numFmtId="202" fontId="15" fillId="0" borderId="101" applyFont="0" applyFill="0" applyBorder="0" applyAlignment="0" applyProtection="0"/>
    <xf numFmtId="184" fontId="15" fillId="0" borderId="102" applyBorder="0">
      <alignment horizontal="right" vertical="center"/>
    </xf>
    <xf numFmtId="0" fontId="90" fillId="0" borderId="105" applyNumberFormat="0" applyFill="0" applyAlignment="0" applyProtection="0"/>
    <xf numFmtId="10" fontId="31" fillId="23" borderId="109" applyNumberFormat="0" applyBorder="0" applyAlignment="0" applyProtection="0"/>
    <xf numFmtId="202" fontId="15" fillId="0" borderId="101" applyFont="0" applyFill="0" applyBorder="0" applyAlignment="0" applyProtection="0"/>
    <xf numFmtId="202" fontId="15" fillId="0" borderId="108" applyFont="0" applyFill="0" applyBorder="0" applyAlignment="0" applyProtection="0"/>
    <xf numFmtId="0" fontId="15" fillId="25" borderId="103" applyNumberFormat="0" applyFont="0" applyAlignment="0" applyProtection="0"/>
    <xf numFmtId="202" fontId="15" fillId="0" borderId="108" applyFont="0" applyFill="0" applyBorder="0" applyAlignment="0" applyProtection="0"/>
    <xf numFmtId="0" fontId="15" fillId="25" borderId="110" applyNumberFormat="0" applyFont="0" applyAlignment="0" applyProtection="0"/>
    <xf numFmtId="202" fontId="15" fillId="0" borderId="108" applyFont="0" applyFill="0" applyBorder="0" applyAlignment="0" applyProtection="0"/>
    <xf numFmtId="0" fontId="84" fillId="7" borderId="100" applyNumberFormat="0" applyAlignment="0" applyProtection="0"/>
    <xf numFmtId="0" fontId="84" fillId="7" borderId="100" applyNumberFormat="0" applyAlignment="0" applyProtection="0"/>
    <xf numFmtId="202" fontId="15" fillId="0" borderId="101" applyFont="0" applyFill="0" applyBorder="0" applyAlignment="0" applyProtection="0"/>
    <xf numFmtId="0" fontId="15" fillId="25" borderId="103" applyNumberFormat="0" applyFont="0" applyAlignment="0" applyProtection="0"/>
    <xf numFmtId="0" fontId="81" fillId="16" borderId="107" applyNumberFormat="0" applyAlignment="0" applyProtection="0"/>
    <xf numFmtId="0" fontId="15" fillId="25" borderId="103" applyNumberFormat="0" applyFont="0" applyAlignment="0" applyProtection="0"/>
    <xf numFmtId="0" fontId="43" fillId="0" borderId="101">
      <alignment horizontal="left" vertical="center"/>
    </xf>
    <xf numFmtId="184" fontId="15" fillId="0" borderId="102" applyBorder="0">
      <alignment horizontal="right" vertical="center"/>
    </xf>
    <xf numFmtId="0" fontId="84" fillId="7" borderId="100" applyNumberFormat="0" applyAlignment="0" applyProtection="0"/>
    <xf numFmtId="10" fontId="31" fillId="23" borderId="109" applyNumberFormat="0" applyBorder="0" applyAlignment="0" applyProtection="0"/>
    <xf numFmtId="202" fontId="15" fillId="0" borderId="101" applyFont="0" applyFill="0" applyBorder="0" applyAlignment="0" applyProtection="0"/>
    <xf numFmtId="0" fontId="81" fillId="16" borderId="107" applyNumberFormat="0" applyAlignment="0" applyProtection="0"/>
    <xf numFmtId="0" fontId="43" fillId="0" borderId="108">
      <alignment horizontal="left" vertical="center"/>
    </xf>
    <xf numFmtId="10" fontId="31" fillId="23" borderId="102" applyNumberFormat="0" applyBorder="0" applyAlignment="0" applyProtection="0"/>
    <xf numFmtId="202" fontId="15" fillId="0" borderId="108" applyFont="0" applyFill="0" applyBorder="0" applyAlignment="0" applyProtection="0"/>
    <xf numFmtId="202" fontId="15" fillId="0" borderId="101" applyFont="0" applyFill="0" applyBorder="0" applyAlignment="0" applyProtection="0"/>
    <xf numFmtId="0" fontId="43" fillId="0" borderId="108">
      <alignment horizontal="left" vertical="center"/>
    </xf>
    <xf numFmtId="0" fontId="90" fillId="0" borderId="112" applyNumberFormat="0" applyFill="0" applyAlignment="0" applyProtection="0"/>
    <xf numFmtId="0" fontId="43" fillId="0" borderId="101">
      <alignment horizontal="left" vertical="center"/>
    </xf>
    <xf numFmtId="0" fontId="81" fillId="16" borderId="107" applyNumberFormat="0" applyAlignment="0" applyProtection="0"/>
    <xf numFmtId="0" fontId="87" fillId="16" borderId="104" applyNumberFormat="0" applyAlignment="0" applyProtection="0"/>
    <xf numFmtId="0" fontId="43" fillId="0" borderId="101">
      <alignment horizontal="left" vertical="center"/>
    </xf>
    <xf numFmtId="10" fontId="31" fillId="23" borderId="102" applyNumberFormat="0" applyBorder="0" applyAlignment="0" applyProtection="0"/>
    <xf numFmtId="0" fontId="43" fillId="0" borderId="101">
      <alignment horizontal="left" vertical="center"/>
    </xf>
    <xf numFmtId="0" fontId="84" fillId="7" borderId="100" applyNumberFormat="0" applyAlignment="0" applyProtection="0"/>
    <xf numFmtId="0" fontId="90" fillId="0" borderId="112" applyNumberFormat="0" applyFill="0" applyAlignment="0" applyProtection="0"/>
    <xf numFmtId="0" fontId="81" fillId="16" borderId="100" applyNumberFormat="0" applyAlignment="0" applyProtection="0"/>
    <xf numFmtId="0" fontId="43" fillId="0" borderId="101">
      <alignment horizontal="left" vertical="center"/>
    </xf>
    <xf numFmtId="10" fontId="31" fillId="23" borderId="102" applyNumberFormat="0" applyBorder="0" applyAlignment="0" applyProtection="0"/>
    <xf numFmtId="184" fontId="15" fillId="0" borderId="102" applyBorder="0">
      <alignment horizontal="right" vertical="center"/>
    </xf>
    <xf numFmtId="0" fontId="15" fillId="25" borderId="110" applyNumberFormat="0" applyFont="0" applyAlignment="0" applyProtection="0"/>
    <xf numFmtId="0" fontId="43" fillId="0" borderId="108">
      <alignment horizontal="left" vertical="center"/>
    </xf>
    <xf numFmtId="0" fontId="90" fillId="0" borderId="105" applyNumberFormat="0" applyFill="0" applyAlignment="0" applyProtection="0"/>
    <xf numFmtId="0" fontId="81" fillId="16" borderId="107" applyNumberFormat="0" applyAlignment="0" applyProtection="0"/>
    <xf numFmtId="202" fontId="15" fillId="0" borderId="101" applyFont="0" applyFill="0" applyBorder="0" applyAlignment="0" applyProtection="0"/>
    <xf numFmtId="0" fontId="43" fillId="0" borderId="101">
      <alignment horizontal="left" vertical="center"/>
    </xf>
    <xf numFmtId="10" fontId="31" fillId="23" borderId="102" applyNumberFormat="0" applyBorder="0" applyAlignment="0" applyProtection="0"/>
    <xf numFmtId="10" fontId="31" fillId="23" borderId="109" applyNumberFormat="0" applyBorder="0" applyAlignment="0" applyProtection="0"/>
    <xf numFmtId="0" fontId="81" fillId="16" borderId="100" applyNumberFormat="0" applyAlignment="0" applyProtection="0"/>
    <xf numFmtId="0" fontId="84" fillId="7" borderId="100" applyNumberFormat="0" applyAlignment="0" applyProtection="0"/>
    <xf numFmtId="0" fontId="43" fillId="0" borderId="101">
      <alignment horizontal="left" vertical="center"/>
    </xf>
    <xf numFmtId="10" fontId="31" fillId="23" borderId="102" applyNumberFormat="0" applyBorder="0" applyAlignment="0" applyProtection="0"/>
    <xf numFmtId="184" fontId="15" fillId="0" borderId="102" applyBorder="0">
      <alignment horizontal="right" vertical="center"/>
    </xf>
    <xf numFmtId="202" fontId="15" fillId="0" borderId="108" applyFont="0" applyFill="0" applyBorder="0" applyAlignment="0" applyProtection="0"/>
    <xf numFmtId="0" fontId="15" fillId="25" borderId="103" applyNumberFormat="0" applyFont="0" applyAlignment="0" applyProtection="0"/>
    <xf numFmtId="202" fontId="15" fillId="0" borderId="101" applyFont="0" applyFill="0" applyBorder="0" applyAlignment="0" applyProtection="0"/>
    <xf numFmtId="0" fontId="43" fillId="0" borderId="101">
      <alignment horizontal="left" vertical="center"/>
    </xf>
    <xf numFmtId="10" fontId="31" fillId="23" borderId="102" applyNumberFormat="0" applyBorder="0" applyAlignment="0" applyProtection="0"/>
    <xf numFmtId="0" fontId="87" fillId="16" borderId="111" applyNumberFormat="0" applyAlignment="0" applyProtection="0"/>
    <xf numFmtId="0" fontId="81" fillId="16" borderId="107" applyNumberFormat="0" applyAlignment="0" applyProtection="0"/>
    <xf numFmtId="0" fontId="84" fillId="7" borderId="107" applyNumberFormat="0" applyAlignment="0" applyProtection="0"/>
    <xf numFmtId="10" fontId="31" fillId="23" borderId="109" applyNumberFormat="0" applyBorder="0" applyAlignment="0" applyProtection="0"/>
    <xf numFmtId="0" fontId="87" fillId="16" borderId="111" applyNumberFormat="0" applyAlignment="0" applyProtection="0"/>
    <xf numFmtId="0" fontId="43" fillId="0" borderId="101">
      <alignment horizontal="left" vertical="center"/>
    </xf>
    <xf numFmtId="202" fontId="15" fillId="0" borderId="108" applyFont="0" applyFill="0" applyBorder="0" applyAlignment="0" applyProtection="0"/>
    <xf numFmtId="0" fontId="87" fillId="16" borderId="104" applyNumberFormat="0" applyAlignment="0" applyProtection="0"/>
    <xf numFmtId="0" fontId="84" fillId="7" borderId="107" applyNumberFormat="0" applyAlignment="0" applyProtection="0"/>
    <xf numFmtId="0" fontId="43" fillId="0" borderId="101">
      <alignment horizontal="left" vertical="center"/>
    </xf>
    <xf numFmtId="0" fontId="84" fillId="7" borderId="107" applyNumberFormat="0" applyAlignment="0" applyProtection="0"/>
    <xf numFmtId="202" fontId="15" fillId="0" borderId="101" applyFont="0" applyFill="0" applyBorder="0" applyAlignment="0" applyProtection="0"/>
    <xf numFmtId="0" fontId="81" fillId="16" borderId="100" applyNumberFormat="0" applyAlignment="0" applyProtection="0"/>
    <xf numFmtId="202" fontId="15" fillId="0" borderId="101" applyFont="0" applyFill="0" applyBorder="0" applyAlignment="0" applyProtection="0"/>
    <xf numFmtId="10" fontId="31" fillId="23" borderId="109" applyNumberFormat="0" applyBorder="0" applyAlignment="0" applyProtection="0"/>
    <xf numFmtId="0" fontId="81" fillId="16" borderId="107" applyNumberFormat="0" applyAlignment="0" applyProtection="0"/>
    <xf numFmtId="202" fontId="15" fillId="0" borderId="101" applyFont="0" applyFill="0" applyBorder="0" applyAlignment="0" applyProtection="0"/>
    <xf numFmtId="0" fontId="87" fillId="16" borderId="104" applyNumberFormat="0" applyAlignment="0" applyProtection="0"/>
    <xf numFmtId="10" fontId="31" fillId="23" borderId="102" applyNumberFormat="0" applyBorder="0" applyAlignment="0" applyProtection="0"/>
    <xf numFmtId="184" fontId="15" fillId="0" borderId="109" applyBorder="0">
      <alignment horizontal="right" vertical="center"/>
    </xf>
    <xf numFmtId="0" fontId="15" fillId="25" borderId="110" applyNumberFormat="0" applyFont="0" applyAlignment="0" applyProtection="0"/>
    <xf numFmtId="0" fontId="43" fillId="0" borderId="108">
      <alignment horizontal="left" vertical="center"/>
    </xf>
    <xf numFmtId="0" fontId="87" fillId="16" borderId="111" applyNumberFormat="0" applyAlignment="0" applyProtection="0"/>
    <xf numFmtId="202" fontId="15" fillId="0" borderId="108" applyFont="0" applyFill="0" applyBorder="0" applyAlignment="0" applyProtection="0"/>
    <xf numFmtId="0" fontId="87" fillId="16" borderId="104" applyNumberFormat="0" applyAlignment="0" applyProtection="0"/>
    <xf numFmtId="0" fontId="81" fillId="16" borderId="100" applyNumberFormat="0" applyAlignment="0" applyProtection="0"/>
    <xf numFmtId="202" fontId="15" fillId="0" borderId="108" applyFont="0" applyFill="0" applyBorder="0" applyAlignment="0" applyProtection="0"/>
    <xf numFmtId="202" fontId="15" fillId="0" borderId="108" applyFont="0" applyFill="0" applyBorder="0" applyAlignment="0" applyProtection="0"/>
    <xf numFmtId="0" fontId="15" fillId="25" borderId="110" applyNumberFormat="0" applyFont="0" applyAlignment="0" applyProtection="0"/>
    <xf numFmtId="0" fontId="84" fillId="7" borderId="100" applyNumberFormat="0" applyAlignment="0" applyProtection="0"/>
    <xf numFmtId="184" fontId="15" fillId="0" borderId="102" applyBorder="0">
      <alignment horizontal="right" vertical="center"/>
    </xf>
    <xf numFmtId="187" fontId="15" fillId="0" borderId="108" applyFont="0" applyFill="0" applyBorder="0" applyAlignment="0" applyProtection="0"/>
    <xf numFmtId="0" fontId="81" fillId="16" borderId="100" applyNumberFormat="0" applyAlignment="0" applyProtection="0"/>
    <xf numFmtId="0" fontId="90" fillId="0" borderId="105" applyNumberFormat="0" applyFill="0" applyAlignment="0" applyProtection="0"/>
    <xf numFmtId="0" fontId="81" fillId="16" borderId="100" applyNumberFormat="0" applyAlignment="0" applyProtection="0"/>
    <xf numFmtId="0" fontId="90" fillId="0" borderId="105" applyNumberFormat="0" applyFill="0" applyAlignment="0" applyProtection="0"/>
    <xf numFmtId="184" fontId="15" fillId="0" borderId="102" applyBorder="0">
      <alignment horizontal="right" vertical="center"/>
    </xf>
    <xf numFmtId="0" fontId="84" fillId="7" borderId="107" applyNumberFormat="0" applyAlignment="0" applyProtection="0"/>
    <xf numFmtId="10" fontId="31" fillId="23" borderId="102" applyNumberFormat="0" applyBorder="0" applyAlignment="0" applyProtection="0"/>
    <xf numFmtId="184" fontId="15" fillId="0" borderId="109" applyBorder="0">
      <alignment horizontal="right" vertical="center"/>
    </xf>
    <xf numFmtId="184" fontId="15" fillId="0" borderId="102" applyBorder="0">
      <alignment horizontal="right" vertical="center"/>
    </xf>
    <xf numFmtId="0" fontId="84" fillId="7" borderId="100" applyNumberFormat="0" applyAlignment="0" applyProtection="0"/>
    <xf numFmtId="0" fontId="43" fillId="0" borderId="108">
      <alignment horizontal="left" vertical="center"/>
    </xf>
    <xf numFmtId="0" fontId="81" fillId="16" borderId="100" applyNumberFormat="0" applyAlignment="0" applyProtection="0"/>
    <xf numFmtId="0" fontId="25" fillId="16" borderId="111" applyNumberFormat="0" applyAlignment="0" applyProtection="0"/>
    <xf numFmtId="0" fontId="81" fillId="16" borderId="107" applyNumberFormat="0" applyAlignment="0" applyProtection="0"/>
    <xf numFmtId="0" fontId="87" fillId="16" borderId="104" applyNumberFormat="0" applyAlignment="0" applyProtection="0"/>
    <xf numFmtId="184" fontId="15" fillId="0" borderId="102" applyBorder="0">
      <alignment horizontal="right" vertical="center"/>
    </xf>
    <xf numFmtId="0" fontId="87" fillId="16" borderId="111" applyNumberFormat="0" applyAlignment="0" applyProtection="0"/>
    <xf numFmtId="202" fontId="15" fillId="0" borderId="101" applyFont="0" applyFill="0" applyBorder="0" applyAlignment="0" applyProtection="0"/>
    <xf numFmtId="0" fontId="87" fillId="16" borderId="104" applyNumberFormat="0" applyAlignment="0" applyProtection="0"/>
    <xf numFmtId="10" fontId="31" fillId="23" borderId="109" applyNumberFormat="0" applyBorder="0" applyAlignment="0" applyProtection="0"/>
    <xf numFmtId="0" fontId="84" fillId="7" borderId="100" applyNumberFormat="0" applyAlignment="0" applyProtection="0"/>
    <xf numFmtId="0" fontId="43" fillId="0" borderId="101">
      <alignment horizontal="left" vertical="center"/>
    </xf>
    <xf numFmtId="0" fontId="81" fillId="16" borderId="107" applyNumberFormat="0" applyAlignment="0" applyProtection="0"/>
    <xf numFmtId="0" fontId="43" fillId="0" borderId="101">
      <alignment horizontal="left" vertical="center"/>
    </xf>
    <xf numFmtId="184" fontId="15" fillId="0" borderId="109" applyBorder="0">
      <alignment horizontal="right" vertical="center"/>
    </xf>
    <xf numFmtId="0" fontId="90" fillId="0" borderId="105" applyNumberFormat="0" applyFill="0" applyAlignment="0" applyProtection="0"/>
    <xf numFmtId="0" fontId="84" fillId="7" borderId="100" applyNumberFormat="0" applyAlignment="0" applyProtection="0"/>
    <xf numFmtId="0" fontId="81" fillId="16" borderId="100" applyNumberFormat="0" applyAlignment="0" applyProtection="0"/>
    <xf numFmtId="184" fontId="15" fillId="0" borderId="102" applyBorder="0">
      <alignment horizontal="right" vertical="center"/>
    </xf>
    <xf numFmtId="0" fontId="84" fillId="7" borderId="107" applyNumberFormat="0" applyAlignment="0" applyProtection="0"/>
    <xf numFmtId="184" fontId="15" fillId="0" borderId="109" applyBorder="0">
      <alignment horizontal="right" vertical="center"/>
    </xf>
    <xf numFmtId="0" fontId="15" fillId="25" borderId="103" applyNumberFormat="0" applyFont="0" applyAlignment="0" applyProtection="0"/>
    <xf numFmtId="0" fontId="87" fillId="16" borderId="111" applyNumberFormat="0" applyAlignment="0" applyProtection="0"/>
    <xf numFmtId="0" fontId="15" fillId="25" borderId="110" applyNumberFormat="0" applyFont="0" applyAlignment="0" applyProtection="0"/>
    <xf numFmtId="184" fontId="15" fillId="0" borderId="102" applyBorder="0">
      <alignment horizontal="right" vertical="center"/>
    </xf>
    <xf numFmtId="184" fontId="15" fillId="0" borderId="102" applyBorder="0">
      <alignment horizontal="right" vertical="center"/>
    </xf>
    <xf numFmtId="0" fontId="43" fillId="0" borderId="108">
      <alignment horizontal="left" vertical="center"/>
    </xf>
    <xf numFmtId="0" fontId="87" fillId="16" borderId="111" applyNumberFormat="0" applyAlignment="0" applyProtection="0"/>
    <xf numFmtId="0" fontId="81" fillId="16" borderId="107" applyNumberFormat="0" applyAlignment="0" applyProtection="0"/>
    <xf numFmtId="202" fontId="15" fillId="0" borderId="101" applyFont="0" applyFill="0" applyBorder="0" applyAlignment="0" applyProtection="0"/>
    <xf numFmtId="0" fontId="81" fillId="16" borderId="100" applyNumberFormat="0" applyAlignment="0" applyProtection="0"/>
    <xf numFmtId="0" fontId="43" fillId="0" borderId="101">
      <alignment horizontal="left" vertical="center"/>
    </xf>
    <xf numFmtId="0" fontId="87" fillId="16" borderId="104" applyNumberFormat="0" applyAlignment="0" applyProtection="0"/>
    <xf numFmtId="184" fontId="15" fillId="0" borderId="102" applyBorder="0">
      <alignment horizontal="right" vertical="center"/>
    </xf>
    <xf numFmtId="0" fontId="84" fillId="7" borderId="100" applyNumberFormat="0" applyAlignment="0" applyProtection="0"/>
    <xf numFmtId="0" fontId="43" fillId="0" borderId="101">
      <alignment horizontal="left" vertical="center"/>
    </xf>
    <xf numFmtId="184" fontId="15" fillId="0" borderId="102" applyBorder="0">
      <alignment horizontal="right" vertical="center"/>
    </xf>
    <xf numFmtId="0" fontId="90" fillId="0" borderId="112" applyNumberFormat="0" applyFill="0" applyAlignment="0" applyProtection="0"/>
    <xf numFmtId="0" fontId="84" fillId="7" borderId="100" applyNumberFormat="0" applyAlignment="0" applyProtection="0"/>
    <xf numFmtId="184" fontId="15" fillId="0" borderId="109" applyBorder="0">
      <alignment horizontal="right" vertical="center"/>
    </xf>
    <xf numFmtId="0" fontId="81" fillId="16" borderId="100" applyNumberFormat="0" applyAlignment="0" applyProtection="0"/>
    <xf numFmtId="0" fontId="81" fillId="16" borderId="100" applyNumberFormat="0" applyAlignment="0" applyProtection="0"/>
    <xf numFmtId="0" fontId="84" fillId="7" borderId="100" applyNumberFormat="0" applyAlignment="0" applyProtection="0"/>
    <xf numFmtId="184" fontId="15" fillId="0" borderId="102" applyBorder="0">
      <alignment horizontal="right" vertical="center"/>
    </xf>
    <xf numFmtId="0" fontId="87" fillId="16" borderId="111" applyNumberFormat="0" applyAlignment="0" applyProtection="0"/>
    <xf numFmtId="10" fontId="31" fillId="23" borderId="102" applyNumberFormat="0" applyBorder="0" applyAlignment="0" applyProtection="0"/>
    <xf numFmtId="0" fontId="84" fillId="7" borderId="100" applyNumberFormat="0" applyAlignment="0" applyProtection="0"/>
    <xf numFmtId="0" fontId="84" fillId="7" borderId="100" applyNumberFormat="0" applyAlignment="0" applyProtection="0"/>
    <xf numFmtId="0" fontId="87" fillId="16" borderId="104" applyNumberFormat="0" applyAlignment="0" applyProtection="0"/>
    <xf numFmtId="0" fontId="87" fillId="16" borderId="104"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0" applyNumberFormat="0" applyAlignment="0" applyProtection="0"/>
    <xf numFmtId="0" fontId="81" fillId="16" borderId="107" applyNumberFormat="0" applyAlignment="0" applyProtection="0"/>
    <xf numFmtId="202" fontId="15" fillId="0" borderId="108" applyFont="0" applyFill="0" applyBorder="0" applyAlignment="0" applyProtection="0"/>
    <xf numFmtId="0" fontId="87" fillId="16" borderId="104" applyNumberFormat="0" applyAlignment="0" applyProtection="0"/>
    <xf numFmtId="0" fontId="90" fillId="0" borderId="112" applyNumberFormat="0" applyFill="0" applyAlignment="0" applyProtection="0"/>
    <xf numFmtId="202" fontId="15" fillId="0" borderId="101" applyFont="0" applyFill="0" applyBorder="0" applyAlignment="0" applyProtection="0"/>
    <xf numFmtId="10" fontId="31" fillId="23" borderId="102" applyNumberFormat="0" applyBorder="0" applyAlignment="0" applyProtection="0"/>
    <xf numFmtId="0" fontId="43" fillId="0" borderId="101">
      <alignment horizontal="left" vertical="center"/>
    </xf>
    <xf numFmtId="0" fontId="43" fillId="0" borderId="101">
      <alignment horizontal="left" vertical="center"/>
    </xf>
    <xf numFmtId="0" fontId="81" fillId="16" borderId="100" applyNumberFormat="0" applyAlignment="0" applyProtection="0"/>
    <xf numFmtId="0" fontId="43" fillId="0" borderId="101">
      <alignment horizontal="left" vertical="center"/>
    </xf>
    <xf numFmtId="0" fontId="90" fillId="0" borderId="105" applyNumberFormat="0" applyFill="0" applyAlignment="0" applyProtection="0"/>
    <xf numFmtId="0" fontId="84" fillId="7" borderId="107" applyNumberFormat="0" applyAlignment="0" applyProtection="0"/>
    <xf numFmtId="0" fontId="84" fillId="7" borderId="100" applyNumberFormat="0" applyAlignment="0" applyProtection="0"/>
    <xf numFmtId="184" fontId="15" fillId="0" borderId="102" applyBorder="0">
      <alignment horizontal="right" vertical="center"/>
    </xf>
    <xf numFmtId="0" fontId="90" fillId="0" borderId="112" applyNumberFormat="0" applyFill="0" applyAlignment="0" applyProtection="0"/>
    <xf numFmtId="184" fontId="15" fillId="0" borderId="109" applyBorder="0">
      <alignment horizontal="right" vertical="center"/>
    </xf>
    <xf numFmtId="0" fontId="43" fillId="0" borderId="101">
      <alignment horizontal="left" vertical="center"/>
    </xf>
    <xf numFmtId="0" fontId="81" fillId="16" borderId="100" applyNumberFormat="0" applyAlignment="0" applyProtection="0"/>
    <xf numFmtId="0" fontId="43" fillId="0" borderId="101">
      <alignment horizontal="left" vertical="center"/>
    </xf>
    <xf numFmtId="0" fontId="15" fillId="25" borderId="103" applyNumberFormat="0" applyFont="0" applyAlignment="0" applyProtection="0"/>
    <xf numFmtId="202" fontId="15" fillId="0" borderId="101" applyFont="0" applyFill="0" applyBorder="0" applyAlignment="0" applyProtection="0"/>
    <xf numFmtId="184" fontId="15" fillId="0" borderId="102" applyBorder="0">
      <alignment horizontal="right" vertical="center"/>
    </xf>
    <xf numFmtId="0" fontId="43" fillId="0" borderId="101">
      <alignment horizontal="left" vertical="center"/>
    </xf>
    <xf numFmtId="0" fontId="43" fillId="0" borderId="101">
      <alignment horizontal="left" vertical="center"/>
    </xf>
    <xf numFmtId="0" fontId="90" fillId="0" borderId="105" applyNumberFormat="0" applyFill="0" applyAlignment="0" applyProtection="0"/>
    <xf numFmtId="0" fontId="43" fillId="0" borderId="108">
      <alignment horizontal="left" vertical="center"/>
    </xf>
    <xf numFmtId="10" fontId="31" fillId="23" borderId="102" applyNumberFormat="0" applyBorder="0" applyAlignment="0" applyProtection="0"/>
    <xf numFmtId="0" fontId="84" fillId="7" borderId="107" applyNumberFormat="0" applyAlignment="0" applyProtection="0"/>
    <xf numFmtId="0" fontId="84" fillId="7" borderId="100" applyNumberFormat="0" applyAlignment="0" applyProtection="0"/>
    <xf numFmtId="0" fontId="84" fillId="7" borderId="107" applyNumberFormat="0" applyAlignment="0" applyProtection="0"/>
    <xf numFmtId="0" fontId="84" fillId="7" borderId="100" applyNumberFormat="0" applyAlignment="0" applyProtection="0"/>
    <xf numFmtId="0" fontId="81" fillId="16" borderId="100" applyNumberFormat="0" applyAlignment="0" applyProtection="0"/>
    <xf numFmtId="0" fontId="87" fillId="16" borderId="104" applyNumberFormat="0" applyAlignment="0" applyProtection="0"/>
    <xf numFmtId="0" fontId="15" fillId="25" borderId="110" applyNumberFormat="0" applyFont="0" applyAlignment="0" applyProtection="0"/>
    <xf numFmtId="0" fontId="81" fillId="16" borderId="100" applyNumberFormat="0" applyAlignment="0" applyProtection="0"/>
    <xf numFmtId="10" fontId="31" fillId="23" borderId="109" applyNumberFormat="0" applyBorder="0" applyAlignment="0" applyProtection="0"/>
    <xf numFmtId="10" fontId="31" fillId="23" borderId="109" applyNumberFormat="0" applyBorder="0" applyAlignment="0" applyProtection="0"/>
    <xf numFmtId="184" fontId="15" fillId="0" borderId="102" applyBorder="0">
      <alignment horizontal="right" vertical="center"/>
    </xf>
    <xf numFmtId="0" fontId="90" fillId="0" borderId="105" applyNumberFormat="0" applyFill="0" applyAlignment="0" applyProtection="0"/>
    <xf numFmtId="10" fontId="31" fillId="23" borderId="109" applyNumberFormat="0" applyBorder="0" applyAlignment="0" applyProtection="0"/>
    <xf numFmtId="202" fontId="15" fillId="0" borderId="101" applyFont="0" applyFill="0" applyBorder="0" applyAlignment="0" applyProtection="0"/>
    <xf numFmtId="184" fontId="15" fillId="0" borderId="109" applyBorder="0">
      <alignment horizontal="right" vertical="center"/>
    </xf>
    <xf numFmtId="10" fontId="31" fillId="23" borderId="102" applyNumberFormat="0" applyBorder="0" applyAlignment="0" applyProtection="0"/>
    <xf numFmtId="0" fontId="84" fillId="7" borderId="107" applyNumberFormat="0" applyAlignment="0" applyProtection="0"/>
    <xf numFmtId="0" fontId="81" fillId="16" borderId="100" applyNumberFormat="0" applyAlignment="0" applyProtection="0"/>
    <xf numFmtId="0" fontId="15" fillId="25" borderId="110" applyNumberFormat="0" applyFont="0" applyAlignment="0" applyProtection="0"/>
    <xf numFmtId="0" fontId="81" fillId="16" borderId="107" applyNumberFormat="0" applyAlignment="0" applyProtection="0"/>
    <xf numFmtId="0" fontId="90" fillId="0" borderId="105" applyNumberFormat="0" applyFill="0" applyAlignment="0" applyProtection="0"/>
    <xf numFmtId="0" fontId="87" fillId="16" borderId="104" applyNumberFormat="0" applyAlignment="0" applyProtection="0"/>
    <xf numFmtId="0" fontId="15" fillId="25" borderId="103" applyNumberFormat="0" applyFont="0" applyAlignment="0" applyProtection="0"/>
    <xf numFmtId="0" fontId="15" fillId="0" borderId="0"/>
    <xf numFmtId="0" fontId="84" fillId="7" borderId="100" applyNumberFormat="0" applyAlignment="0" applyProtection="0"/>
    <xf numFmtId="0" fontId="90" fillId="0" borderId="105" applyNumberFormat="0" applyFill="0" applyAlignment="0" applyProtection="0"/>
    <xf numFmtId="10" fontId="31" fillId="23" borderId="102" applyNumberFormat="0" applyBorder="0" applyAlignment="0" applyProtection="0"/>
    <xf numFmtId="0" fontId="15" fillId="25" borderId="110" applyNumberFormat="0" applyFont="0" applyAlignment="0" applyProtection="0"/>
    <xf numFmtId="0" fontId="84" fillId="7" borderId="100" applyNumberFormat="0" applyAlignment="0" applyProtection="0"/>
    <xf numFmtId="184" fontId="15" fillId="0" borderId="102" applyBorder="0">
      <alignment horizontal="right" vertical="center"/>
    </xf>
    <xf numFmtId="202" fontId="15" fillId="0" borderId="101" applyFont="0" applyFill="0" applyBorder="0" applyAlignment="0" applyProtection="0"/>
    <xf numFmtId="184" fontId="15" fillId="0" borderId="102" applyBorder="0">
      <alignment horizontal="right" vertical="center"/>
    </xf>
    <xf numFmtId="0" fontId="43" fillId="0" borderId="101">
      <alignment horizontal="left" vertical="center"/>
    </xf>
    <xf numFmtId="10" fontId="31" fillId="23" borderId="102" applyNumberFormat="0" applyBorder="0" applyAlignment="0" applyProtection="0"/>
    <xf numFmtId="10" fontId="31" fillId="23" borderId="102" applyNumberFormat="0" applyBorder="0" applyAlignment="0" applyProtection="0"/>
    <xf numFmtId="0" fontId="81" fillId="16" borderId="100" applyNumberFormat="0" applyAlignment="0" applyProtection="0"/>
    <xf numFmtId="184" fontId="15" fillId="0" borderId="109" applyBorder="0">
      <alignment horizontal="right" vertical="center"/>
    </xf>
    <xf numFmtId="0" fontId="87" fillId="16" borderId="111" applyNumberFormat="0" applyAlignment="0" applyProtection="0"/>
    <xf numFmtId="0" fontId="90" fillId="0" borderId="105" applyNumberFormat="0" applyFill="0" applyAlignment="0" applyProtection="0"/>
    <xf numFmtId="0" fontId="87" fillId="16" borderId="104" applyNumberFormat="0" applyAlignment="0" applyProtection="0"/>
    <xf numFmtId="0" fontId="87" fillId="16" borderId="111" applyNumberFormat="0" applyAlignment="0" applyProtection="0"/>
    <xf numFmtId="0" fontId="81" fillId="16" borderId="100" applyNumberFormat="0" applyAlignment="0" applyProtection="0"/>
    <xf numFmtId="202" fontId="15" fillId="0" borderId="101" applyFont="0" applyFill="0" applyBorder="0" applyAlignment="0" applyProtection="0"/>
    <xf numFmtId="0" fontId="15" fillId="25" borderId="110" applyNumberFormat="0" applyFont="0" applyAlignment="0" applyProtection="0"/>
    <xf numFmtId="0" fontId="81" fillId="16" borderId="100" applyNumberFormat="0" applyAlignment="0" applyProtection="0"/>
    <xf numFmtId="0" fontId="84" fillId="7" borderId="100" applyNumberFormat="0" applyAlignment="0" applyProtection="0"/>
    <xf numFmtId="202" fontId="15" fillId="0" borderId="101" applyFont="0" applyFill="0" applyBorder="0" applyAlignment="0" applyProtection="0"/>
    <xf numFmtId="202" fontId="15" fillId="0" borderId="101" applyFont="0" applyFill="0" applyBorder="0" applyAlignment="0" applyProtection="0"/>
    <xf numFmtId="0" fontId="81" fillId="16" borderId="100" applyNumberFormat="0" applyAlignment="0" applyProtection="0"/>
    <xf numFmtId="0" fontId="90" fillId="0" borderId="112" applyNumberFormat="0" applyFill="0" applyAlignment="0" applyProtection="0"/>
    <xf numFmtId="0" fontId="43" fillId="0" borderId="101">
      <alignment horizontal="left" vertical="center"/>
    </xf>
    <xf numFmtId="10" fontId="31" fillId="23" borderId="102" applyNumberFormat="0" applyBorder="0" applyAlignment="0" applyProtection="0"/>
    <xf numFmtId="184" fontId="15" fillId="0" borderId="102" applyBorder="0">
      <alignment horizontal="right" vertical="center"/>
    </xf>
    <xf numFmtId="0" fontId="30" fillId="0" borderId="105" applyNumberFormat="0" applyFill="0" applyAlignment="0" applyProtection="0"/>
    <xf numFmtId="38" fontId="37" fillId="0" borderId="106" applyNumberFormat="0" applyFont="0" applyFill="0" applyAlignment="0" applyProtection="0"/>
    <xf numFmtId="0" fontId="81" fillId="16" borderId="107" applyNumberFormat="0" applyAlignment="0" applyProtection="0"/>
    <xf numFmtId="184" fontId="15" fillId="0" borderId="102" applyBorder="0">
      <alignment horizontal="right" vertical="center"/>
    </xf>
    <xf numFmtId="0" fontId="90" fillId="0" borderId="105" applyNumberFormat="0" applyFill="0" applyAlignment="0" applyProtection="0"/>
    <xf numFmtId="0" fontId="90" fillId="0" borderId="105" applyNumberFormat="0" applyFill="0" applyAlignment="0" applyProtection="0"/>
    <xf numFmtId="184" fontId="15" fillId="0" borderId="102" applyBorder="0">
      <alignment horizontal="right" vertical="center"/>
    </xf>
    <xf numFmtId="0" fontId="87" fillId="16" borderId="104" applyNumberFormat="0" applyAlignment="0" applyProtection="0"/>
    <xf numFmtId="0" fontId="81" fillId="16" borderId="100" applyNumberFormat="0" applyAlignment="0" applyProtection="0"/>
    <xf numFmtId="202" fontId="15" fillId="0" borderId="101" applyFont="0" applyFill="0" applyBorder="0" applyAlignment="0" applyProtection="0"/>
    <xf numFmtId="0" fontId="97" fillId="16" borderId="107" applyNumberFormat="0" applyAlignment="0" applyProtection="0">
      <alignment vertical="center"/>
    </xf>
    <xf numFmtId="0" fontId="87" fillId="16" borderId="111" applyNumberFormat="0" applyAlignment="0" applyProtection="0"/>
    <xf numFmtId="184" fontId="15" fillId="0" borderId="109" applyBorder="0">
      <alignment horizontal="right" vertical="center"/>
    </xf>
    <xf numFmtId="0" fontId="90" fillId="0" borderId="105" applyNumberFormat="0" applyFill="0" applyAlignment="0" applyProtection="0"/>
    <xf numFmtId="0" fontId="84" fillId="7" borderId="100" applyNumberFormat="0" applyAlignment="0" applyProtection="0"/>
    <xf numFmtId="0" fontId="43" fillId="0" borderId="108">
      <alignment horizontal="left" vertical="center"/>
    </xf>
    <xf numFmtId="0" fontId="81" fillId="16" borderId="100" applyNumberFormat="0" applyAlignment="0" applyProtection="0"/>
    <xf numFmtId="0" fontId="43" fillId="0" borderId="101">
      <alignment horizontal="left" vertical="center"/>
    </xf>
    <xf numFmtId="0" fontId="84" fillId="7" borderId="107" applyNumberFormat="0" applyAlignment="0" applyProtection="0"/>
    <xf numFmtId="0" fontId="15" fillId="0" borderId="0"/>
    <xf numFmtId="0" fontId="81" fillId="16" borderId="100" applyNumberFormat="0" applyAlignment="0" applyProtection="0"/>
    <xf numFmtId="10" fontId="31" fillId="23" borderId="109" applyNumberFormat="0" applyBorder="0" applyAlignment="0" applyProtection="0"/>
    <xf numFmtId="0" fontId="84" fillId="7" borderId="107" applyNumberFormat="0" applyAlignment="0" applyProtection="0"/>
    <xf numFmtId="0" fontId="87" fillId="16" borderId="104" applyNumberFormat="0" applyAlignment="0" applyProtection="0"/>
    <xf numFmtId="202" fontId="15" fillId="0" borderId="101" applyFont="0" applyFill="0" applyBorder="0" applyAlignment="0" applyProtection="0"/>
    <xf numFmtId="0" fontId="90" fillId="0" borderId="112" applyNumberFormat="0" applyFill="0" applyAlignment="0" applyProtection="0"/>
    <xf numFmtId="10" fontId="31" fillId="23" borderId="102" applyNumberFormat="0" applyBorder="0" applyAlignment="0" applyProtection="0"/>
    <xf numFmtId="184" fontId="15" fillId="0" borderId="102" applyBorder="0">
      <alignment horizontal="right" vertical="center"/>
    </xf>
    <xf numFmtId="0" fontId="87" fillId="16" borderId="111" applyNumberFormat="0" applyAlignment="0" applyProtection="0"/>
    <xf numFmtId="0" fontId="90" fillId="0" borderId="112" applyNumberFormat="0" applyFill="0" applyAlignment="0" applyProtection="0"/>
    <xf numFmtId="184" fontId="15" fillId="0" borderId="102" applyBorder="0">
      <alignment horizontal="right" vertical="center"/>
    </xf>
    <xf numFmtId="0" fontId="90" fillId="0" borderId="112" applyNumberFormat="0" applyFill="0" applyAlignment="0" applyProtection="0"/>
    <xf numFmtId="202" fontId="15" fillId="0" borderId="101" applyFont="0" applyFill="0" applyBorder="0" applyAlignment="0" applyProtection="0"/>
    <xf numFmtId="0" fontId="87" fillId="16" borderId="104" applyNumberFormat="0" applyAlignment="0" applyProtection="0"/>
    <xf numFmtId="0" fontId="15" fillId="25" borderId="110" applyNumberFormat="0" applyFont="0" applyAlignment="0" applyProtection="0"/>
    <xf numFmtId="0" fontId="84" fillId="7" borderId="107" applyNumberFormat="0" applyAlignment="0" applyProtection="0"/>
    <xf numFmtId="0" fontId="19" fillId="16" borderId="107" applyNumberFormat="0" applyAlignment="0" applyProtection="0"/>
    <xf numFmtId="0" fontId="81" fillId="16" borderId="100" applyNumberFormat="0" applyAlignment="0" applyProtection="0"/>
    <xf numFmtId="202" fontId="15" fillId="0" borderId="101" applyFont="0" applyFill="0" applyBorder="0" applyAlignment="0" applyProtection="0"/>
    <xf numFmtId="0" fontId="43" fillId="0" borderId="108">
      <alignment horizontal="left" vertical="center"/>
    </xf>
    <xf numFmtId="202" fontId="15" fillId="0" borderId="101" applyFont="0" applyFill="0" applyBorder="0" applyAlignment="0" applyProtection="0"/>
    <xf numFmtId="38" fontId="37" fillId="0" borderId="113" applyNumberFormat="0" applyFont="0" applyFill="0" applyAlignment="0" applyProtection="0"/>
    <xf numFmtId="0" fontId="90" fillId="0" borderId="112" applyNumberFormat="0" applyFill="0" applyAlignment="0" applyProtection="0"/>
    <xf numFmtId="10" fontId="31" fillId="23" borderId="102" applyNumberFormat="0" applyBorder="0" applyAlignment="0" applyProtection="0"/>
    <xf numFmtId="0" fontId="90" fillId="0" borderId="112" applyNumberFormat="0" applyFill="0" applyAlignment="0" applyProtection="0"/>
    <xf numFmtId="0" fontId="90" fillId="0" borderId="112" applyNumberFormat="0" applyFill="0" applyAlignment="0" applyProtection="0"/>
    <xf numFmtId="0" fontId="81" fillId="16" borderId="100" applyNumberFormat="0" applyAlignment="0" applyProtection="0"/>
    <xf numFmtId="0" fontId="84" fillId="7" borderId="100" applyNumberFormat="0" applyAlignment="0" applyProtection="0"/>
    <xf numFmtId="0" fontId="15" fillId="25" borderId="103" applyNumberFormat="0" applyFont="0" applyAlignment="0" applyProtection="0"/>
    <xf numFmtId="0" fontId="43" fillId="0" borderId="101">
      <alignment horizontal="left" vertical="center"/>
    </xf>
    <xf numFmtId="10" fontId="31" fillId="23" borderId="102" applyNumberFormat="0" applyBorder="0" applyAlignment="0" applyProtection="0"/>
    <xf numFmtId="0" fontId="81" fillId="16" borderId="107" applyNumberFormat="0" applyAlignment="0" applyProtection="0"/>
    <xf numFmtId="0" fontId="87" fillId="16" borderId="111" applyNumberFormat="0" applyAlignment="0" applyProtection="0"/>
    <xf numFmtId="0" fontId="90" fillId="0" borderId="112" applyNumberFormat="0" applyFill="0" applyAlignment="0" applyProtection="0"/>
    <xf numFmtId="202" fontId="15" fillId="0" borderId="108" applyFont="0" applyFill="0" applyBorder="0" applyAlignment="0" applyProtection="0"/>
    <xf numFmtId="0" fontId="15" fillId="25" borderId="103" applyNumberFormat="0" applyFont="0" applyAlignment="0" applyProtection="0"/>
    <xf numFmtId="0" fontId="90" fillId="0" borderId="105" applyNumberFormat="0" applyFill="0" applyAlignment="0" applyProtection="0"/>
    <xf numFmtId="184" fontId="15" fillId="0" borderId="102" applyBorder="0">
      <alignment horizontal="right" vertical="center"/>
    </xf>
    <xf numFmtId="202" fontId="15" fillId="0" borderId="108" applyFont="0" applyFill="0" applyBorder="0" applyAlignment="0" applyProtection="0"/>
    <xf numFmtId="0" fontId="87" fillId="16" borderId="104" applyNumberFormat="0" applyAlignment="0" applyProtection="0"/>
    <xf numFmtId="0" fontId="84" fillId="7" borderId="107" applyNumberFormat="0" applyAlignment="0" applyProtection="0"/>
    <xf numFmtId="10" fontId="31" fillId="23" borderId="102" applyNumberFormat="0" applyBorder="0" applyAlignment="0" applyProtection="0"/>
    <xf numFmtId="0" fontId="87" fillId="16" borderId="104" applyNumberFormat="0" applyAlignment="0" applyProtection="0"/>
    <xf numFmtId="0" fontId="90" fillId="0" borderId="105" applyNumberFormat="0" applyFill="0" applyAlignment="0" applyProtection="0"/>
    <xf numFmtId="0" fontId="87" fillId="16" borderId="111" applyNumberFormat="0" applyAlignment="0" applyProtection="0"/>
    <xf numFmtId="0" fontId="90" fillId="0" borderId="112" applyNumberFormat="0" applyFill="0" applyAlignment="0" applyProtection="0"/>
    <xf numFmtId="0" fontId="87" fillId="16" borderId="111" applyNumberFormat="0" applyAlignment="0" applyProtection="0"/>
    <xf numFmtId="0" fontId="15" fillId="25" borderId="110" applyNumberFormat="0" applyFont="0" applyAlignment="0" applyProtection="0"/>
    <xf numFmtId="184" fontId="15" fillId="0" borderId="102" applyBorder="0">
      <alignment horizontal="right" vertical="center"/>
    </xf>
    <xf numFmtId="0" fontId="87" fillId="16" borderId="104" applyNumberFormat="0" applyAlignment="0" applyProtection="0"/>
    <xf numFmtId="187" fontId="15" fillId="0" borderId="108" applyFont="0" applyFill="0" applyBorder="0" applyAlignment="0" applyProtection="0"/>
    <xf numFmtId="10" fontId="31" fillId="23" borderId="109" applyNumberFormat="0" applyBorder="0" applyAlignment="0" applyProtection="0"/>
    <xf numFmtId="0" fontId="84" fillId="7" borderId="100" applyNumberFormat="0" applyAlignment="0" applyProtection="0"/>
    <xf numFmtId="10" fontId="31" fillId="23" borderId="109" applyNumberFormat="0" applyBorder="0" applyAlignment="0" applyProtection="0"/>
    <xf numFmtId="184" fontId="15" fillId="0" borderId="102" applyBorder="0">
      <alignment horizontal="right" vertical="center"/>
    </xf>
    <xf numFmtId="184" fontId="15" fillId="0" borderId="109" applyBorder="0">
      <alignment horizontal="right" vertical="center"/>
    </xf>
    <xf numFmtId="202" fontId="15" fillId="0" borderId="101" applyFont="0" applyFill="0" applyBorder="0" applyAlignment="0" applyProtection="0"/>
    <xf numFmtId="202" fontId="15" fillId="0" borderId="101" applyFont="0" applyFill="0" applyBorder="0" applyAlignment="0" applyProtection="0"/>
    <xf numFmtId="0" fontId="90" fillId="0" borderId="105" applyNumberFormat="0" applyFill="0" applyAlignment="0" applyProtection="0"/>
    <xf numFmtId="0" fontId="84" fillId="7" borderId="107" applyNumberFormat="0" applyAlignment="0" applyProtection="0"/>
    <xf numFmtId="0" fontId="87" fillId="16" borderId="104" applyNumberFormat="0" applyAlignment="0" applyProtection="0"/>
    <xf numFmtId="0" fontId="81" fillId="16" borderId="100" applyNumberFormat="0" applyAlignment="0" applyProtection="0"/>
    <xf numFmtId="0" fontId="15" fillId="25" borderId="103" applyNumberFormat="0" applyFont="0" applyAlignment="0" applyProtection="0"/>
    <xf numFmtId="0" fontId="90" fillId="0" borderId="105" applyNumberFormat="0" applyFill="0" applyAlignment="0" applyProtection="0"/>
    <xf numFmtId="0" fontId="43" fillId="0" borderId="108">
      <alignment horizontal="left" vertical="center"/>
    </xf>
    <xf numFmtId="184" fontId="15" fillId="0" borderId="102" applyBorder="0">
      <alignment horizontal="right" vertical="center"/>
    </xf>
    <xf numFmtId="10" fontId="31" fillId="23" borderId="102" applyNumberFormat="0" applyBorder="0" applyAlignment="0" applyProtection="0"/>
    <xf numFmtId="0" fontId="43" fillId="0" borderId="101">
      <alignment horizontal="left" vertical="center"/>
    </xf>
    <xf numFmtId="0" fontId="84" fillId="7" borderId="100" applyNumberFormat="0" applyAlignment="0" applyProtection="0"/>
    <xf numFmtId="0" fontId="15" fillId="25" borderId="103" applyNumberFormat="0" applyFont="0" applyAlignment="0" applyProtection="0">
      <alignment vertical="center"/>
    </xf>
    <xf numFmtId="184" fontId="15" fillId="0" borderId="109" applyBorder="0">
      <alignment horizontal="right" vertical="center"/>
    </xf>
    <xf numFmtId="0" fontId="43" fillId="0" borderId="108">
      <alignment horizontal="left" vertical="center"/>
    </xf>
    <xf numFmtId="202" fontId="15" fillId="0" borderId="101" applyFont="0" applyFill="0" applyBorder="0" applyAlignment="0" applyProtection="0"/>
    <xf numFmtId="0" fontId="15" fillId="25" borderId="110" applyNumberFormat="0" applyFont="0" applyAlignment="0" applyProtection="0"/>
    <xf numFmtId="184" fontId="15" fillId="0" borderId="102" applyBorder="0">
      <alignment horizontal="right" vertical="center"/>
    </xf>
    <xf numFmtId="184" fontId="15" fillId="0" borderId="102" applyBorder="0">
      <alignment horizontal="right" vertical="center"/>
    </xf>
    <xf numFmtId="10" fontId="31" fillId="23" borderId="102" applyNumberFormat="0" applyBorder="0" applyAlignment="0" applyProtection="0"/>
    <xf numFmtId="10" fontId="31" fillId="23" borderId="102" applyNumberFormat="0" applyBorder="0" applyAlignment="0" applyProtection="0"/>
    <xf numFmtId="0" fontId="15" fillId="25" borderId="103" applyNumberFormat="0" applyFont="0" applyAlignment="0" applyProtection="0"/>
    <xf numFmtId="0" fontId="90" fillId="0" borderId="105" applyNumberFormat="0" applyFill="0" applyAlignment="0" applyProtection="0"/>
    <xf numFmtId="0" fontId="15" fillId="25" borderId="110" applyNumberFormat="0" applyFont="0" applyAlignment="0" applyProtection="0"/>
    <xf numFmtId="0" fontId="81" fillId="16" borderId="100" applyNumberFormat="0" applyAlignment="0" applyProtection="0"/>
    <xf numFmtId="10" fontId="31" fillId="23" borderId="102" applyNumberFormat="0" applyBorder="0" applyAlignment="0" applyProtection="0"/>
    <xf numFmtId="10" fontId="31" fillId="23" borderId="102" applyNumberFormat="0" applyBorder="0" applyAlignment="0" applyProtection="0"/>
    <xf numFmtId="0" fontId="43" fillId="0" borderId="108">
      <alignment horizontal="left" vertical="center"/>
    </xf>
    <xf numFmtId="0" fontId="15" fillId="25" borderId="103" applyNumberFormat="0" applyFont="0" applyAlignment="0" applyProtection="0"/>
    <xf numFmtId="0" fontId="87" fillId="16" borderId="104" applyNumberFormat="0" applyAlignment="0" applyProtection="0"/>
    <xf numFmtId="0" fontId="15" fillId="25" borderId="103" applyNumberFormat="0" applyFont="0" applyAlignment="0" applyProtection="0"/>
    <xf numFmtId="0" fontId="84" fillId="7" borderId="100" applyNumberFormat="0" applyAlignment="0" applyProtection="0"/>
    <xf numFmtId="184" fontId="15" fillId="0" borderId="102" applyBorder="0">
      <alignment horizontal="right" vertical="center"/>
    </xf>
    <xf numFmtId="0" fontId="81" fillId="16" borderId="100" applyNumberFormat="0" applyAlignment="0" applyProtection="0"/>
    <xf numFmtId="0" fontId="87" fillId="16" borderId="111" applyNumberFormat="0" applyAlignment="0" applyProtection="0"/>
    <xf numFmtId="0" fontId="87" fillId="16" borderId="111" applyNumberFormat="0" applyAlignment="0" applyProtection="0"/>
    <xf numFmtId="10" fontId="31" fillId="23" borderId="102" applyNumberFormat="0" applyBorder="0" applyAlignment="0" applyProtection="0"/>
    <xf numFmtId="0" fontId="81" fillId="16" borderId="100" applyNumberFormat="0" applyAlignment="0" applyProtection="0"/>
    <xf numFmtId="0" fontId="81" fillId="16" borderId="107" applyNumberFormat="0" applyAlignment="0" applyProtection="0"/>
    <xf numFmtId="0" fontId="84" fillId="7" borderId="100" applyNumberFormat="0" applyAlignment="0" applyProtection="0"/>
    <xf numFmtId="184" fontId="15" fillId="0" borderId="102" applyBorder="0">
      <alignment horizontal="right" vertical="center"/>
    </xf>
    <xf numFmtId="0" fontId="87" fillId="16" borderId="104" applyNumberFormat="0" applyAlignment="0" applyProtection="0"/>
    <xf numFmtId="0" fontId="43" fillId="0" borderId="108">
      <alignment horizontal="left" vertical="center"/>
    </xf>
    <xf numFmtId="10" fontId="31" fillId="23" borderId="102" applyNumberFormat="0" applyBorder="0" applyAlignment="0" applyProtection="0"/>
    <xf numFmtId="0" fontId="15" fillId="25" borderId="110" applyNumberFormat="0" applyFont="0" applyAlignment="0" applyProtection="0"/>
    <xf numFmtId="0" fontId="43" fillId="0" borderId="108">
      <alignment horizontal="left" vertical="center"/>
    </xf>
    <xf numFmtId="0" fontId="43" fillId="0" borderId="101">
      <alignment horizontal="left" vertical="center"/>
    </xf>
    <xf numFmtId="0" fontId="15" fillId="25" borderId="110" applyNumberFormat="0" applyFont="0" applyAlignment="0" applyProtection="0"/>
    <xf numFmtId="184" fontId="15" fillId="0" borderId="102" applyBorder="0">
      <alignment horizontal="right" vertical="center"/>
    </xf>
    <xf numFmtId="184" fontId="15" fillId="0" borderId="109" applyBorder="0">
      <alignment horizontal="right" vertical="center"/>
    </xf>
    <xf numFmtId="184" fontId="15" fillId="0" borderId="102" applyBorder="0">
      <alignment horizontal="right" vertical="center"/>
    </xf>
    <xf numFmtId="0" fontId="84" fillId="7" borderId="107" applyNumberFormat="0" applyAlignment="0" applyProtection="0"/>
    <xf numFmtId="0" fontId="81" fillId="16" borderId="100" applyNumberFormat="0" applyAlignment="0" applyProtection="0"/>
    <xf numFmtId="0" fontId="15" fillId="25" borderId="103" applyNumberFormat="0" applyFont="0" applyAlignment="0" applyProtection="0"/>
    <xf numFmtId="202" fontId="15" fillId="0" borderId="101" applyFont="0" applyFill="0" applyBorder="0" applyAlignment="0" applyProtection="0"/>
    <xf numFmtId="0" fontId="90" fillId="0" borderId="105" applyNumberFormat="0" applyFill="0" applyAlignment="0" applyProtection="0"/>
    <xf numFmtId="10" fontId="31" fillId="23" borderId="109" applyNumberFormat="0" applyBorder="0" applyAlignment="0" applyProtection="0"/>
    <xf numFmtId="0" fontId="84" fillId="7" borderId="107" applyNumberFormat="0" applyAlignment="0" applyProtection="0"/>
    <xf numFmtId="202" fontId="15" fillId="0" borderId="108" applyFont="0" applyFill="0" applyBorder="0" applyAlignment="0" applyProtection="0"/>
    <xf numFmtId="0" fontId="81" fillId="16" borderId="100" applyNumberFormat="0" applyAlignment="0" applyProtection="0"/>
    <xf numFmtId="0" fontId="15" fillId="0" borderId="0"/>
    <xf numFmtId="0" fontId="15" fillId="25" borderId="110" applyNumberFormat="0" applyFont="0" applyAlignment="0" applyProtection="0"/>
    <xf numFmtId="0" fontId="43" fillId="0" borderId="101">
      <alignment horizontal="left" vertical="center"/>
    </xf>
    <xf numFmtId="0" fontId="90" fillId="0" borderId="112" applyNumberFormat="0" applyFill="0" applyAlignment="0" applyProtection="0"/>
    <xf numFmtId="0" fontId="15" fillId="25" borderId="110" applyNumberFormat="0" applyFont="0" applyAlignment="0" applyProtection="0"/>
    <xf numFmtId="0" fontId="90" fillId="0" borderId="112" applyNumberFormat="0" applyFill="0" applyAlignment="0" applyProtection="0"/>
    <xf numFmtId="0" fontId="90" fillId="0" borderId="112" applyNumberFormat="0" applyFill="0" applyAlignment="0" applyProtection="0"/>
    <xf numFmtId="0" fontId="15" fillId="25" borderId="110" applyNumberFormat="0" applyFont="0" applyAlignment="0" applyProtection="0"/>
    <xf numFmtId="0" fontId="90" fillId="0" borderId="105" applyNumberFormat="0" applyFill="0" applyAlignment="0" applyProtection="0"/>
    <xf numFmtId="10" fontId="31" fillId="23" borderId="102" applyNumberFormat="0" applyBorder="0" applyAlignment="0" applyProtection="0"/>
    <xf numFmtId="0" fontId="84" fillId="7" borderId="100" applyNumberFormat="0" applyAlignment="0" applyProtection="0"/>
    <xf numFmtId="0" fontId="97" fillId="16" borderId="107" applyNumberFormat="0" applyAlignment="0" applyProtection="0">
      <alignment vertical="center"/>
    </xf>
    <xf numFmtId="0" fontId="43" fillId="0" borderId="101">
      <alignment horizontal="left" vertical="center"/>
    </xf>
    <xf numFmtId="0" fontId="90" fillId="0" borderId="105" applyNumberFormat="0" applyFill="0" applyAlignment="0" applyProtection="0"/>
    <xf numFmtId="0" fontId="87" fillId="16" borderId="104" applyNumberFormat="0" applyAlignment="0" applyProtection="0"/>
    <xf numFmtId="184" fontId="15" fillId="0" borderId="102" applyBorder="0">
      <alignment horizontal="right" vertical="center"/>
    </xf>
    <xf numFmtId="202" fontId="15" fillId="0" borderId="101" applyFont="0" applyFill="0" applyBorder="0" applyAlignment="0" applyProtection="0"/>
    <xf numFmtId="0" fontId="90" fillId="0" borderId="112" applyNumberFormat="0" applyFill="0" applyAlignment="0" applyProtection="0"/>
    <xf numFmtId="0" fontId="84" fillId="7" borderId="107" applyNumberFormat="0" applyAlignment="0" applyProtection="0"/>
    <xf numFmtId="0" fontId="43" fillId="0" borderId="101">
      <alignment horizontal="left" vertical="center"/>
    </xf>
    <xf numFmtId="0" fontId="84" fillId="7" borderId="100" applyNumberFormat="0" applyAlignment="0" applyProtection="0"/>
    <xf numFmtId="0" fontId="90" fillId="0" borderId="105" applyNumberFormat="0" applyFill="0" applyAlignment="0" applyProtection="0"/>
    <xf numFmtId="10" fontId="31" fillId="23" borderId="109" applyNumberFormat="0" applyBorder="0" applyAlignment="0" applyProtection="0"/>
    <xf numFmtId="184" fontId="15" fillId="0" borderId="102" applyBorder="0">
      <alignment horizontal="right" vertical="center"/>
    </xf>
    <xf numFmtId="10" fontId="31" fillId="23" borderId="102" applyNumberFormat="0" applyBorder="0" applyAlignment="0" applyProtection="0"/>
    <xf numFmtId="0" fontId="15" fillId="25" borderId="110" applyNumberFormat="0" applyFont="0" applyAlignment="0" applyProtection="0"/>
    <xf numFmtId="202" fontId="15" fillId="0" borderId="108" applyFont="0" applyFill="0" applyBorder="0" applyAlignment="0" applyProtection="0"/>
    <xf numFmtId="0" fontId="84" fillId="7" borderId="100" applyNumberFormat="0" applyAlignment="0" applyProtection="0"/>
    <xf numFmtId="0" fontId="87" fillId="16" borderId="104" applyNumberFormat="0" applyAlignment="0" applyProtection="0"/>
    <xf numFmtId="202" fontId="15" fillId="0" borderId="101" applyFont="0" applyFill="0" applyBorder="0" applyAlignment="0" applyProtection="0"/>
    <xf numFmtId="0" fontId="43" fillId="0" borderId="108">
      <alignment horizontal="left" vertical="center"/>
    </xf>
    <xf numFmtId="0" fontId="15" fillId="25" borderId="103" applyNumberFormat="0" applyFont="0" applyAlignment="0" applyProtection="0"/>
    <xf numFmtId="0" fontId="87" fillId="16" borderId="104" applyNumberFormat="0" applyAlignment="0" applyProtection="0"/>
    <xf numFmtId="202" fontId="15" fillId="0" borderId="101" applyFont="0" applyFill="0" applyBorder="0" applyAlignment="0" applyProtection="0"/>
    <xf numFmtId="0" fontId="84" fillId="7" borderId="100" applyNumberFormat="0" applyAlignment="0" applyProtection="0"/>
    <xf numFmtId="0" fontId="81" fillId="16" borderId="100" applyNumberFormat="0" applyAlignment="0" applyProtection="0"/>
    <xf numFmtId="10" fontId="31" fillId="23" borderId="102" applyNumberFormat="0" applyBorder="0" applyAlignment="0" applyProtection="0"/>
    <xf numFmtId="0" fontId="87" fillId="16" borderId="104" applyNumberFormat="0" applyAlignment="0" applyProtection="0"/>
    <xf numFmtId="0" fontId="15" fillId="25" borderId="103" applyNumberFormat="0" applyFont="0" applyAlignment="0" applyProtection="0"/>
    <xf numFmtId="0" fontId="90" fillId="0" borderId="112" applyNumberFormat="0" applyFill="0" applyAlignment="0" applyProtection="0"/>
    <xf numFmtId="10" fontId="31" fillId="23" borderId="102" applyNumberFormat="0" applyBorder="0" applyAlignment="0" applyProtection="0"/>
    <xf numFmtId="0" fontId="87" fillId="16" borderId="104" applyNumberFormat="0" applyAlignment="0" applyProtection="0"/>
    <xf numFmtId="10" fontId="31" fillId="23" borderId="102" applyNumberFormat="0" applyBorder="0" applyAlignment="0" applyProtection="0"/>
    <xf numFmtId="0" fontId="81" fillId="16" borderId="100" applyNumberFormat="0" applyAlignment="0" applyProtection="0"/>
    <xf numFmtId="0" fontId="43" fillId="0" borderId="108">
      <alignment horizontal="left" vertical="center"/>
    </xf>
    <xf numFmtId="0" fontId="90" fillId="0" borderId="105" applyNumberFormat="0" applyFill="0" applyAlignment="0" applyProtection="0"/>
    <xf numFmtId="202" fontId="15" fillId="0" borderId="101" applyFont="0" applyFill="0" applyBorder="0" applyAlignment="0" applyProtection="0"/>
    <xf numFmtId="0" fontId="81" fillId="16" borderId="100" applyNumberFormat="0" applyAlignment="0" applyProtection="0"/>
    <xf numFmtId="38" fontId="37" fillId="0" borderId="113" applyNumberFormat="0" applyFont="0" applyFill="0" applyAlignment="0" applyProtection="0"/>
    <xf numFmtId="0" fontId="15" fillId="25" borderId="103" applyNumberFormat="0" applyFont="0" applyAlignment="0" applyProtection="0"/>
    <xf numFmtId="184" fontId="15" fillId="0" borderId="102" applyBorder="0">
      <alignment horizontal="right" vertical="center"/>
    </xf>
    <xf numFmtId="0" fontId="84" fillId="7" borderId="100" applyNumberFormat="0" applyAlignment="0" applyProtection="0"/>
    <xf numFmtId="0" fontId="15" fillId="25" borderId="110" applyNumberFormat="0" applyFont="0" applyAlignment="0" applyProtection="0"/>
    <xf numFmtId="0" fontId="81" fillId="16" borderId="107" applyNumberFormat="0" applyAlignment="0" applyProtection="0"/>
    <xf numFmtId="0" fontId="84" fillId="7" borderId="100" applyNumberFormat="0" applyAlignment="0" applyProtection="0"/>
    <xf numFmtId="202" fontId="15" fillId="0" borderId="101" applyFont="0" applyFill="0" applyBorder="0" applyAlignment="0" applyProtection="0"/>
    <xf numFmtId="0" fontId="87" fillId="16" borderId="111" applyNumberFormat="0" applyAlignment="0" applyProtection="0"/>
    <xf numFmtId="0" fontId="81" fillId="16" borderId="107" applyNumberFormat="0" applyAlignment="0" applyProtection="0"/>
    <xf numFmtId="184" fontId="15" fillId="0" borderId="102" applyBorder="0">
      <alignment horizontal="right" vertical="center"/>
    </xf>
    <xf numFmtId="0" fontId="43" fillId="0" borderId="101">
      <alignment horizontal="left" vertical="center"/>
    </xf>
    <xf numFmtId="0" fontId="90" fillId="0" borderId="105" applyNumberFormat="0" applyFill="0" applyAlignment="0" applyProtection="0"/>
    <xf numFmtId="0" fontId="84" fillId="7" borderId="100" applyNumberFormat="0" applyAlignment="0" applyProtection="0"/>
    <xf numFmtId="0" fontId="81" fillId="16" borderId="100" applyNumberFormat="0" applyAlignment="0" applyProtection="0"/>
    <xf numFmtId="10" fontId="31" fillId="23" borderId="109" applyNumberFormat="0" applyBorder="0" applyAlignment="0" applyProtection="0"/>
    <xf numFmtId="0" fontId="81" fillId="16" borderId="100" applyNumberFormat="0" applyAlignment="0" applyProtection="0"/>
    <xf numFmtId="10" fontId="31" fillId="23" borderId="102" applyNumberFormat="0" applyBorder="0" applyAlignment="0" applyProtection="0"/>
    <xf numFmtId="0" fontId="84" fillId="7" borderId="100" applyNumberFormat="0" applyAlignment="0" applyProtection="0"/>
    <xf numFmtId="10" fontId="31" fillId="23" borderId="102" applyNumberFormat="0" applyBorder="0" applyAlignment="0" applyProtection="0"/>
    <xf numFmtId="0" fontId="43" fillId="0" borderId="108">
      <alignment horizontal="left" vertical="center"/>
    </xf>
    <xf numFmtId="184" fontId="15" fillId="0" borderId="109" applyBorder="0">
      <alignment horizontal="right" vertical="center"/>
    </xf>
    <xf numFmtId="0" fontId="90" fillId="0" borderId="105" applyNumberFormat="0" applyFill="0" applyAlignment="0" applyProtection="0"/>
    <xf numFmtId="0" fontId="87" fillId="16" borderId="104" applyNumberFormat="0" applyAlignment="0" applyProtection="0"/>
    <xf numFmtId="0" fontId="87" fillId="16" borderId="104" applyNumberFormat="0" applyAlignment="0" applyProtection="0"/>
    <xf numFmtId="0" fontId="81" fillId="16" borderId="100" applyNumberFormat="0" applyAlignment="0" applyProtection="0"/>
    <xf numFmtId="0" fontId="87" fillId="16" borderId="104" applyNumberFormat="0" applyAlignment="0" applyProtection="0"/>
    <xf numFmtId="0" fontId="90" fillId="0" borderId="105" applyNumberFormat="0" applyFill="0" applyAlignment="0" applyProtection="0"/>
    <xf numFmtId="0" fontId="15" fillId="25" borderId="110" applyNumberFormat="0" applyFont="0" applyAlignment="0" applyProtection="0"/>
    <xf numFmtId="0" fontId="81" fillId="16" borderId="107" applyNumberFormat="0" applyAlignment="0" applyProtection="0"/>
    <xf numFmtId="0" fontId="84" fillId="7" borderId="107" applyNumberFormat="0" applyAlignment="0" applyProtection="0"/>
    <xf numFmtId="0" fontId="84" fillId="7" borderId="100" applyNumberFormat="0" applyAlignment="0" applyProtection="0"/>
    <xf numFmtId="0" fontId="87" fillId="16" borderId="104" applyNumberFormat="0" applyAlignment="0" applyProtection="0"/>
    <xf numFmtId="0" fontId="90" fillId="0" borderId="112" applyNumberFormat="0" applyFill="0" applyAlignment="0" applyProtection="0"/>
    <xf numFmtId="0" fontId="84" fillId="7" borderId="100" applyNumberFormat="0" applyAlignment="0" applyProtection="0"/>
    <xf numFmtId="0" fontId="90" fillId="0" borderId="105" applyNumberFormat="0" applyFill="0" applyAlignment="0" applyProtection="0"/>
    <xf numFmtId="0" fontId="15" fillId="0" borderId="0"/>
    <xf numFmtId="0" fontId="15" fillId="25" borderId="103" applyNumberFormat="0" applyFont="0" applyAlignment="0" applyProtection="0"/>
    <xf numFmtId="202" fontId="15" fillId="0" borderId="108" applyFont="0" applyFill="0" applyBorder="0" applyAlignment="0" applyProtection="0"/>
    <xf numFmtId="184" fontId="15" fillId="0" borderId="102" applyBorder="0">
      <alignment horizontal="right" vertical="center"/>
    </xf>
    <xf numFmtId="202" fontId="15" fillId="0" borderId="101" applyFont="0" applyFill="0" applyBorder="0" applyAlignment="0" applyProtection="0"/>
    <xf numFmtId="0" fontId="90" fillId="0" borderId="112" applyNumberFormat="0" applyFill="0" applyAlignment="0" applyProtection="0"/>
    <xf numFmtId="0" fontId="81" fillId="16" borderId="100" applyNumberFormat="0" applyAlignment="0" applyProtection="0"/>
    <xf numFmtId="10" fontId="31" fillId="23" borderId="109" applyNumberFormat="0" applyBorder="0" applyAlignment="0" applyProtection="0"/>
    <xf numFmtId="202" fontId="15" fillId="0" borderId="101" applyFont="0" applyFill="0" applyBorder="0" applyAlignment="0" applyProtection="0"/>
    <xf numFmtId="0" fontId="87" fillId="16" borderId="111" applyNumberFormat="0" applyAlignment="0" applyProtection="0"/>
    <xf numFmtId="184" fontId="15" fillId="0" borderId="102" applyBorder="0">
      <alignment horizontal="right" vertical="center"/>
    </xf>
    <xf numFmtId="10" fontId="31" fillId="23" borderId="102" applyNumberFormat="0" applyBorder="0" applyAlignment="0" applyProtection="0"/>
    <xf numFmtId="0" fontId="90" fillId="0" borderId="105" applyNumberFormat="0" applyFill="0" applyAlignment="0" applyProtection="0"/>
    <xf numFmtId="202" fontId="15" fillId="0" borderId="108" applyFont="0" applyFill="0" applyBorder="0" applyAlignment="0" applyProtection="0"/>
    <xf numFmtId="202" fontId="15" fillId="0" borderId="108" applyFont="0" applyFill="0" applyBorder="0" applyAlignment="0" applyProtection="0"/>
    <xf numFmtId="0" fontId="87" fillId="16" borderId="111" applyNumberFormat="0" applyAlignment="0" applyProtection="0"/>
    <xf numFmtId="0" fontId="81" fillId="16" borderId="107" applyNumberFormat="0" applyAlignment="0" applyProtection="0"/>
    <xf numFmtId="10" fontId="31" fillId="23" borderId="102" applyNumberFormat="0" applyBorder="0" applyAlignment="0" applyProtection="0"/>
    <xf numFmtId="184" fontId="15" fillId="0" borderId="109" applyBorder="0">
      <alignment horizontal="right" vertical="center"/>
    </xf>
    <xf numFmtId="10" fontId="31" fillId="23" borderId="102" applyNumberFormat="0" applyBorder="0" applyAlignment="0" applyProtection="0"/>
    <xf numFmtId="10" fontId="31" fillId="23" borderId="109" applyNumberFormat="0" applyBorder="0" applyAlignment="0" applyProtection="0"/>
    <xf numFmtId="184" fontId="15" fillId="0" borderId="102" applyBorder="0">
      <alignment horizontal="right" vertical="center"/>
    </xf>
    <xf numFmtId="0" fontId="87" fillId="16" borderId="104" applyNumberFormat="0" applyAlignment="0" applyProtection="0"/>
    <xf numFmtId="0" fontId="43" fillId="0" borderId="101">
      <alignment horizontal="left" vertical="center"/>
    </xf>
    <xf numFmtId="184" fontId="15" fillId="0" borderId="102" applyBorder="0">
      <alignment horizontal="right" vertical="center"/>
    </xf>
    <xf numFmtId="10" fontId="31" fillId="23" borderId="109" applyNumberFormat="0" applyBorder="0" applyAlignment="0" applyProtection="0"/>
    <xf numFmtId="184" fontId="15" fillId="0" borderId="109" applyBorder="0">
      <alignment horizontal="right" vertical="center"/>
    </xf>
    <xf numFmtId="10" fontId="31" fillId="23" borderId="102" applyNumberFormat="0" applyBorder="0" applyAlignment="0" applyProtection="0"/>
    <xf numFmtId="0" fontId="84" fillId="7" borderId="100" applyNumberFormat="0" applyAlignment="0" applyProtection="0"/>
    <xf numFmtId="202" fontId="15" fillId="0" borderId="101" applyFont="0" applyFill="0" applyBorder="0" applyAlignment="0" applyProtection="0"/>
    <xf numFmtId="0" fontId="43" fillId="0" borderId="101">
      <alignment horizontal="left" vertical="center"/>
    </xf>
    <xf numFmtId="0" fontId="43" fillId="0" borderId="108">
      <alignment horizontal="left" vertical="center"/>
    </xf>
    <xf numFmtId="0" fontId="84" fillId="7" borderId="100" applyNumberFormat="0" applyAlignment="0" applyProtection="0"/>
    <xf numFmtId="0" fontId="81" fillId="16" borderId="107" applyNumberFormat="0" applyAlignment="0" applyProtection="0"/>
    <xf numFmtId="0" fontId="43" fillId="0" borderId="101">
      <alignment horizontal="left" vertical="center"/>
    </xf>
    <xf numFmtId="0" fontId="81" fillId="16" borderId="100" applyNumberFormat="0" applyAlignment="0" applyProtection="0"/>
    <xf numFmtId="0" fontId="84" fillId="7" borderId="100" applyNumberFormat="0" applyAlignment="0" applyProtection="0"/>
    <xf numFmtId="184" fontId="15" fillId="0" borderId="109" applyBorder="0">
      <alignment horizontal="right" vertical="center"/>
    </xf>
    <xf numFmtId="0" fontId="43" fillId="0" borderId="101">
      <alignment horizontal="left" vertical="center"/>
    </xf>
    <xf numFmtId="184" fontId="15" fillId="0" borderId="102" applyBorder="0">
      <alignment horizontal="right" vertical="center"/>
    </xf>
    <xf numFmtId="0" fontId="43" fillId="0" borderId="101">
      <alignment horizontal="left" vertical="center"/>
    </xf>
    <xf numFmtId="10" fontId="31" fillId="23" borderId="102" applyNumberFormat="0" applyBorder="0" applyAlignment="0" applyProtection="0"/>
    <xf numFmtId="202" fontId="15" fillId="0" borderId="108" applyFont="0" applyFill="0" applyBorder="0" applyAlignment="0" applyProtection="0"/>
    <xf numFmtId="0" fontId="15" fillId="25" borderId="103" applyNumberFormat="0" applyFont="0" applyAlignment="0" applyProtection="0"/>
    <xf numFmtId="0" fontId="43" fillId="0" borderId="108">
      <alignment horizontal="left" vertical="center"/>
    </xf>
    <xf numFmtId="0" fontId="15" fillId="25" borderId="110" applyNumberFormat="0" applyFont="0" applyAlignment="0" applyProtection="0"/>
    <xf numFmtId="0" fontId="15" fillId="25" borderId="103" applyNumberFormat="0" applyFont="0" applyAlignment="0" applyProtection="0"/>
    <xf numFmtId="202" fontId="15" fillId="0" borderId="101" applyFont="0" applyFill="0" applyBorder="0" applyAlignment="0" applyProtection="0"/>
    <xf numFmtId="0" fontId="81" fillId="16" borderId="100" applyNumberFormat="0" applyAlignment="0" applyProtection="0"/>
    <xf numFmtId="0" fontId="84" fillId="7" borderId="100" applyNumberFormat="0" applyAlignment="0" applyProtection="0"/>
    <xf numFmtId="202" fontId="15" fillId="0" borderId="101" applyFont="0" applyFill="0" applyBorder="0" applyAlignment="0" applyProtection="0"/>
    <xf numFmtId="0" fontId="84" fillId="7" borderId="100" applyNumberFormat="0" applyAlignment="0" applyProtection="0"/>
    <xf numFmtId="0" fontId="84" fillId="7" borderId="107" applyNumberFormat="0" applyAlignment="0" applyProtection="0"/>
    <xf numFmtId="0" fontId="15" fillId="25" borderId="103" applyNumberFormat="0" applyFont="0" applyAlignment="0" applyProtection="0"/>
    <xf numFmtId="0" fontId="84" fillId="7" borderId="107" applyNumberFormat="0" applyAlignment="0" applyProtection="0"/>
    <xf numFmtId="0" fontId="87" fillId="16" borderId="111" applyNumberFormat="0" applyAlignment="0" applyProtection="0"/>
    <xf numFmtId="0" fontId="81" fillId="16" borderId="100" applyNumberFormat="0" applyAlignment="0" applyProtection="0"/>
    <xf numFmtId="202" fontId="15" fillId="0" borderId="108" applyFont="0" applyFill="0" applyBorder="0" applyAlignment="0" applyProtection="0"/>
    <xf numFmtId="0" fontId="84" fillId="7" borderId="100" applyNumberFormat="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0" fontId="15" fillId="25" borderId="110" applyNumberFormat="0" applyFont="0" applyAlignment="0" applyProtection="0"/>
    <xf numFmtId="184" fontId="15" fillId="0" borderId="109" applyBorder="0">
      <alignment horizontal="right" vertical="center"/>
    </xf>
    <xf numFmtId="0" fontId="87" fillId="16" borderId="104" applyNumberFormat="0" applyAlignment="0" applyProtection="0"/>
    <xf numFmtId="0" fontId="87" fillId="16" borderId="111" applyNumberFormat="0" applyAlignment="0" applyProtection="0"/>
    <xf numFmtId="0" fontId="81" fillId="16" borderId="100" applyNumberFormat="0" applyAlignment="0" applyProtection="0"/>
    <xf numFmtId="10" fontId="31" fillId="23" borderId="109" applyNumberFormat="0" applyBorder="0" applyAlignment="0" applyProtection="0"/>
    <xf numFmtId="0" fontId="43" fillId="0" borderId="108">
      <alignment horizontal="left" vertical="center"/>
    </xf>
    <xf numFmtId="0" fontId="43" fillId="0" borderId="101">
      <alignment horizontal="left" vertical="center"/>
    </xf>
    <xf numFmtId="0" fontId="15" fillId="25" borderId="103" applyNumberFormat="0" applyFont="0" applyAlignment="0" applyProtection="0"/>
    <xf numFmtId="0" fontId="90" fillId="0" borderId="112" applyNumberFormat="0" applyFill="0" applyAlignment="0" applyProtection="0"/>
    <xf numFmtId="10" fontId="31" fillId="23" borderId="102" applyNumberFormat="0" applyBorder="0" applyAlignment="0" applyProtection="0"/>
    <xf numFmtId="0" fontId="87" fillId="16" borderId="104" applyNumberFormat="0" applyAlignment="0" applyProtection="0"/>
    <xf numFmtId="184" fontId="15" fillId="0" borderId="102" applyBorder="0">
      <alignment horizontal="right" vertical="center"/>
    </xf>
    <xf numFmtId="0" fontId="84" fillId="7" borderId="100" applyNumberFormat="0" applyAlignment="0" applyProtection="0"/>
    <xf numFmtId="10" fontId="31" fillId="23" borderId="102" applyNumberFormat="0" applyBorder="0" applyAlignment="0" applyProtection="0"/>
    <xf numFmtId="0" fontId="84" fillId="7" borderId="100" applyNumberFormat="0" applyAlignment="0" applyProtection="0"/>
    <xf numFmtId="184" fontId="15" fillId="0" borderId="102" applyBorder="0">
      <alignment horizontal="right" vertical="center"/>
    </xf>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0" fontId="81" fillId="16" borderId="107" applyNumberFormat="0" applyAlignment="0" applyProtection="0"/>
    <xf numFmtId="10" fontId="31" fillId="23" borderId="109" applyNumberFormat="0" applyBorder="0" applyAlignment="0" applyProtection="0"/>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184" fontId="15" fillId="0" borderId="102" applyBorder="0">
      <alignment horizontal="right" vertical="center"/>
    </xf>
    <xf numFmtId="0" fontId="90" fillId="0" borderId="112" applyNumberFormat="0" applyFill="0" applyAlignment="0" applyProtection="0"/>
    <xf numFmtId="0" fontId="105" fillId="7" borderId="100" applyNumberFormat="0" applyAlignment="0" applyProtection="0">
      <alignment vertical="center"/>
    </xf>
    <xf numFmtId="0" fontId="90" fillId="0" borderId="105" applyNumberFormat="0" applyFill="0" applyAlignment="0" applyProtection="0"/>
    <xf numFmtId="0" fontId="87" fillId="16" borderId="104" applyNumberFormat="0" applyAlignment="0" applyProtection="0"/>
    <xf numFmtId="0" fontId="87" fillId="16" borderId="111" applyNumberFormat="0" applyAlignment="0" applyProtection="0"/>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184" fontId="15" fillId="0" borderId="102" applyBorder="0">
      <alignment horizontal="right" vertical="center"/>
    </xf>
    <xf numFmtId="202" fontId="15" fillId="0" borderId="108" applyFont="0" applyFill="0" applyBorder="0" applyAlignment="0" applyProtection="0"/>
    <xf numFmtId="0" fontId="25" fillId="16" borderId="104" applyNumberFormat="0" applyAlignment="0" applyProtection="0"/>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0" fontId="87" fillId="16" borderId="111" applyNumberFormat="0" applyAlignment="0" applyProtection="0"/>
    <xf numFmtId="0" fontId="87" fillId="16" borderId="111" applyNumberFormat="0" applyAlignment="0" applyProtection="0"/>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184" fontId="15" fillId="0" borderId="102" applyBorder="0">
      <alignment horizontal="right" vertical="center"/>
    </xf>
    <xf numFmtId="184" fontId="15" fillId="0" borderId="109" applyBorder="0">
      <alignment horizontal="right" vertical="center"/>
    </xf>
    <xf numFmtId="38" fontId="37" fillId="0" borderId="106" applyNumberFormat="0" applyFont="0" applyFill="0" applyAlignment="0" applyProtection="0"/>
    <xf numFmtId="0" fontId="87" fillId="16" borderId="104" applyNumberFormat="0" applyAlignment="0" applyProtection="0"/>
    <xf numFmtId="0" fontId="84" fillId="7" borderId="107" applyNumberFormat="0" applyAlignment="0" applyProtection="0"/>
    <xf numFmtId="0" fontId="43" fillId="0" borderId="101">
      <alignment horizontal="left" vertical="center"/>
    </xf>
    <xf numFmtId="10" fontId="31" fillId="23" borderId="109" applyNumberFormat="0" applyBorder="0" applyAlignment="0" applyProtection="0"/>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184" fontId="15" fillId="0" borderId="102" applyBorder="0">
      <alignment horizontal="right" vertical="center"/>
    </xf>
    <xf numFmtId="0" fontId="90" fillId="0" borderId="112" applyNumberFormat="0" applyFill="0" applyAlignment="0" applyProtection="0"/>
    <xf numFmtId="0" fontId="15" fillId="25" borderId="110" applyNumberFormat="0" applyFont="0" applyAlignment="0" applyProtection="0"/>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202" fontId="15" fillId="0" borderId="108" applyFont="0" applyFill="0" applyBorder="0" applyAlignment="0" applyProtection="0"/>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184" fontId="15" fillId="0" borderId="102" applyBorder="0">
      <alignment horizontal="right" vertical="center"/>
    </xf>
    <xf numFmtId="10" fontId="31" fillId="23" borderId="109" applyNumberFormat="0" applyBorder="0" applyAlignment="0" applyProtection="0"/>
    <xf numFmtId="202" fontId="15" fillId="0" borderId="101" applyFont="0" applyFill="0" applyBorder="0" applyAlignment="0" applyProtection="0"/>
    <xf numFmtId="0" fontId="87" fillId="16" borderId="104" applyNumberFormat="0" applyAlignment="0" applyProtection="0"/>
    <xf numFmtId="202" fontId="15" fillId="0" borderId="108" applyFont="0" applyFill="0" applyBorder="0" applyAlignment="0" applyProtection="0"/>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184" fontId="15" fillId="0" borderId="102" applyBorder="0">
      <alignment horizontal="right" vertical="center"/>
    </xf>
    <xf numFmtId="0" fontId="15" fillId="25" borderId="110" applyNumberFormat="0" applyFont="0" applyAlignment="0" applyProtection="0"/>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0" fontId="81" fillId="16" borderId="107" applyNumberFormat="0" applyAlignment="0" applyProtection="0"/>
    <xf numFmtId="202" fontId="15" fillId="0" borderId="101" applyFont="0" applyFill="0" applyBorder="0" applyAlignment="0" applyProtection="0"/>
    <xf numFmtId="0" fontId="90" fillId="0" borderId="105" applyNumberFormat="0" applyFill="0" applyAlignment="0" applyProtection="0"/>
    <xf numFmtId="0" fontId="87" fillId="16" borderId="104" applyNumberFormat="0" applyAlignment="0" applyProtection="0"/>
    <xf numFmtId="184" fontId="15" fillId="0" borderId="102" applyBorder="0">
      <alignment horizontal="right" vertical="center"/>
    </xf>
    <xf numFmtId="0" fontId="90" fillId="0" borderId="105" applyNumberFormat="0" applyFill="0" applyAlignment="0" applyProtection="0"/>
    <xf numFmtId="0" fontId="87" fillId="16" borderId="104" applyNumberFormat="0" applyAlignment="0" applyProtection="0"/>
    <xf numFmtId="202" fontId="15" fillId="0" borderId="101" applyFont="0" applyFill="0" applyBorder="0" applyAlignment="0" applyProtection="0"/>
    <xf numFmtId="202" fontId="15" fillId="0" borderId="101" applyFont="0" applyFill="0" applyBorder="0" applyAlignment="0" applyProtection="0"/>
    <xf numFmtId="202" fontId="15" fillId="0" borderId="101" applyFont="0" applyFill="0" applyBorder="0" applyAlignment="0" applyProtection="0"/>
    <xf numFmtId="202" fontId="15" fillId="0" borderId="101" applyFont="0" applyFill="0" applyBorder="0" applyAlignment="0" applyProtection="0"/>
    <xf numFmtId="202" fontId="15" fillId="0" borderId="101" applyFont="0" applyFill="0" applyBorder="0" applyAlignment="0" applyProtection="0"/>
    <xf numFmtId="0" fontId="90" fillId="0" borderId="105" applyNumberFormat="0" applyFill="0" applyAlignment="0" applyProtection="0"/>
    <xf numFmtId="202" fontId="15" fillId="0" borderId="101" applyFont="0" applyFill="0" applyBorder="0" applyAlignment="0" applyProtection="0"/>
    <xf numFmtId="202" fontId="15" fillId="0" borderId="101" applyFont="0" applyFill="0" applyBorder="0" applyAlignment="0" applyProtection="0"/>
    <xf numFmtId="202" fontId="15" fillId="0" borderId="101" applyFont="0" applyFill="0" applyBorder="0" applyAlignment="0" applyProtection="0"/>
    <xf numFmtId="202" fontId="15" fillId="0" borderId="101" applyFont="0" applyFill="0" applyBorder="0" applyAlignment="0" applyProtection="0"/>
    <xf numFmtId="0" fontId="90" fillId="0" borderId="105" applyNumberFormat="0" applyFill="0" applyAlignment="0" applyProtection="0"/>
    <xf numFmtId="0" fontId="90" fillId="0" borderId="105" applyNumberFormat="0" applyFill="0" applyAlignment="0" applyProtection="0"/>
    <xf numFmtId="0" fontId="90" fillId="0" borderId="105" applyNumberFormat="0" applyFill="0" applyAlignment="0" applyProtection="0"/>
    <xf numFmtId="0" fontId="90" fillId="0" borderId="105" applyNumberFormat="0" applyFill="0" applyAlignment="0" applyProtection="0"/>
    <xf numFmtId="0" fontId="90" fillId="0" borderId="105" applyNumberFormat="0" applyFill="0" applyAlignment="0" applyProtection="0"/>
    <xf numFmtId="0" fontId="90" fillId="0" borderId="105" applyNumberFormat="0" applyFill="0" applyAlignment="0" applyProtection="0"/>
    <xf numFmtId="0" fontId="90" fillId="0" borderId="105" applyNumberFormat="0" applyFill="0" applyAlignment="0" applyProtection="0"/>
    <xf numFmtId="0" fontId="90" fillId="0" borderId="105" applyNumberFormat="0" applyFill="0" applyAlignment="0" applyProtection="0"/>
    <xf numFmtId="0" fontId="90" fillId="0" borderId="105" applyNumberFormat="0" applyFill="0" applyAlignment="0" applyProtection="0"/>
    <xf numFmtId="0" fontId="90" fillId="0" borderId="105" applyNumberFormat="0" applyFill="0" applyAlignment="0" applyProtection="0"/>
    <xf numFmtId="0" fontId="90" fillId="0" borderId="105" applyNumberFormat="0" applyFill="0" applyAlignment="0" applyProtection="0"/>
    <xf numFmtId="0" fontId="84" fillId="7" borderId="107" applyNumberFormat="0" applyAlignment="0" applyProtection="0"/>
    <xf numFmtId="0" fontId="81" fillId="16" borderId="107" applyNumberFormat="0" applyAlignment="0" applyProtection="0"/>
    <xf numFmtId="0" fontId="87" fillId="16" borderId="111" applyNumberFormat="0" applyAlignment="0" applyProtection="0"/>
    <xf numFmtId="0" fontId="87" fillId="16" borderId="104" applyNumberFormat="0" applyAlignment="0" applyProtection="0"/>
    <xf numFmtId="0" fontId="15" fillId="25" borderId="103" applyNumberFormat="0" applyFont="0" applyAlignment="0" applyProtection="0"/>
    <xf numFmtId="0" fontId="15" fillId="25" borderId="103" applyNumberFormat="0" applyFont="0" applyAlignment="0" applyProtection="0"/>
    <xf numFmtId="0" fontId="43" fillId="0" borderId="108">
      <alignment horizontal="left" vertical="center"/>
    </xf>
    <xf numFmtId="0" fontId="81" fillId="16" borderId="107" applyNumberFormat="0" applyAlignment="0" applyProtection="0"/>
    <xf numFmtId="0" fontId="81" fillId="16" borderId="107" applyNumberFormat="0" applyAlignment="0" applyProtection="0"/>
    <xf numFmtId="10" fontId="31" fillId="23" borderId="109" applyNumberFormat="0" applyBorder="0" applyAlignment="0" applyProtection="0"/>
    <xf numFmtId="10" fontId="31" fillId="23" borderId="109" applyNumberFormat="0" applyBorder="0" applyAlignment="0" applyProtection="0"/>
    <xf numFmtId="0" fontId="87" fillId="16" borderId="104" applyNumberFormat="0" applyAlignment="0" applyProtection="0"/>
    <xf numFmtId="0" fontId="84" fillId="7" borderId="107" applyNumberFormat="0" applyAlignment="0" applyProtection="0"/>
    <xf numFmtId="0" fontId="111" fillId="16" borderId="111" applyNumberFormat="0" applyAlignment="0" applyProtection="0">
      <alignment vertical="center"/>
    </xf>
    <xf numFmtId="184" fontId="15" fillId="0" borderId="109" applyBorder="0">
      <alignment horizontal="right" vertical="center"/>
    </xf>
    <xf numFmtId="10" fontId="31" fillId="23" borderId="109" applyNumberFormat="0" applyBorder="0" applyAlignment="0" applyProtection="0"/>
    <xf numFmtId="10" fontId="31" fillId="23" borderId="109" applyNumberFormat="0" applyBorder="0" applyAlignment="0" applyProtection="0"/>
    <xf numFmtId="0" fontId="43" fillId="0" borderId="108">
      <alignment horizontal="left" vertical="center"/>
    </xf>
    <xf numFmtId="0" fontId="43" fillId="0" borderId="108">
      <alignment horizontal="left" vertical="center"/>
    </xf>
    <xf numFmtId="0" fontId="81" fillId="16" borderId="107" applyNumberFormat="0" applyAlignment="0" applyProtection="0"/>
    <xf numFmtId="184" fontId="15" fillId="0" borderId="109" applyBorder="0">
      <alignment horizontal="right" vertical="center"/>
    </xf>
    <xf numFmtId="0" fontId="81" fillId="16" borderId="107" applyNumberFormat="0" applyAlignment="0" applyProtection="0"/>
    <xf numFmtId="184" fontId="15" fillId="0" borderId="109" applyBorder="0">
      <alignment horizontal="right" vertical="center"/>
    </xf>
    <xf numFmtId="184" fontId="15" fillId="0" borderId="109" applyBorder="0">
      <alignment horizontal="right" vertical="center"/>
    </xf>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15" fillId="25" borderId="110" applyNumberFormat="0" applyFont="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202" fontId="15" fillId="0" borderId="108" applyFont="0" applyFill="0" applyBorder="0" applyAlignment="0" applyProtection="0"/>
    <xf numFmtId="202" fontId="15" fillId="0" borderId="108" applyFont="0" applyFill="0" applyBorder="0" applyAlignment="0" applyProtection="0"/>
    <xf numFmtId="202" fontId="15" fillId="0" borderId="108" applyFont="0" applyFill="0" applyBorder="0" applyAlignment="0" applyProtection="0"/>
    <xf numFmtId="202" fontId="15" fillId="0" borderId="108" applyFont="0" applyFill="0" applyBorder="0" applyAlignment="0" applyProtection="0"/>
    <xf numFmtId="202" fontId="15" fillId="0" borderId="108" applyFont="0" applyFill="0" applyBorder="0" applyAlignment="0" applyProtection="0"/>
    <xf numFmtId="202" fontId="15" fillId="0" borderId="108" applyFont="0" applyFill="0" applyBorder="0" applyAlignment="0" applyProtection="0"/>
    <xf numFmtId="0" fontId="90" fillId="0" borderId="112" applyNumberFormat="0" applyFill="0" applyAlignment="0" applyProtection="0"/>
    <xf numFmtId="0" fontId="90" fillId="0" borderId="112" applyNumberFormat="0" applyFill="0" applyAlignment="0" applyProtection="0"/>
    <xf numFmtId="0" fontId="90" fillId="0" borderId="112" applyNumberFormat="0" applyFill="0" applyAlignment="0" applyProtection="0"/>
    <xf numFmtId="0" fontId="90" fillId="0" borderId="112" applyNumberFormat="0" applyFill="0" applyAlignment="0" applyProtection="0"/>
    <xf numFmtId="0" fontId="90" fillId="0" borderId="112" applyNumberFormat="0" applyFill="0" applyAlignment="0" applyProtection="0"/>
    <xf numFmtId="0" fontId="87" fillId="16" borderId="111" applyNumberForma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43" fillId="0" borderId="108">
      <alignment horizontal="left" vertical="center"/>
    </xf>
    <xf numFmtId="184" fontId="15" fillId="0" borderId="109" applyBorder="0">
      <alignment horizontal="right" vertical="center"/>
    </xf>
    <xf numFmtId="184" fontId="15" fillId="0" borderId="109" applyBorder="0">
      <alignment horizontal="right" vertical="center"/>
    </xf>
    <xf numFmtId="184" fontId="15" fillId="0" borderId="109" applyBorder="0">
      <alignment horizontal="right" vertical="center"/>
    </xf>
    <xf numFmtId="184" fontId="15" fillId="0" borderId="109" applyBorder="0">
      <alignment horizontal="right" vertical="center"/>
    </xf>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202" fontId="15" fillId="0" borderId="108" applyFont="0" applyFill="0" applyBorder="0" applyAlignment="0" applyProtection="0"/>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184" fontId="15" fillId="0" borderId="109" applyBorder="0">
      <alignment horizontal="right" vertical="center"/>
    </xf>
    <xf numFmtId="184" fontId="15" fillId="0" borderId="109" applyBorder="0">
      <alignment horizontal="right" vertical="center"/>
    </xf>
    <xf numFmtId="0" fontId="15" fillId="25" borderId="110" applyNumberFormat="0" applyFont="0" applyAlignment="0" applyProtection="0"/>
    <xf numFmtId="0" fontId="90" fillId="0" borderId="112" applyNumberFormat="0" applyFill="0" applyAlignment="0" applyProtection="0"/>
    <xf numFmtId="202" fontId="15" fillId="0" borderId="108" applyFont="0" applyFill="0" applyBorder="0" applyAlignment="0" applyProtection="0"/>
    <xf numFmtId="0" fontId="87" fillId="16" borderId="111" applyNumberFormat="0" applyAlignment="0" applyProtection="0"/>
    <xf numFmtId="0" fontId="87" fillId="16" borderId="111" applyNumberFormat="0" applyAlignment="0" applyProtection="0"/>
    <xf numFmtId="0" fontId="90" fillId="0" borderId="112" applyNumberFormat="0" applyFill="0" applyAlignment="0" applyProtection="0"/>
    <xf numFmtId="184" fontId="15" fillId="0" borderId="109" applyBorder="0">
      <alignment horizontal="right" vertical="center"/>
    </xf>
    <xf numFmtId="202" fontId="15" fillId="0" borderId="108" applyFont="0" applyFill="0" applyBorder="0" applyAlignment="0" applyProtection="0"/>
    <xf numFmtId="184" fontId="15" fillId="0" borderId="109" applyBorder="0">
      <alignment horizontal="right" vertical="center"/>
    </xf>
    <xf numFmtId="0" fontId="90" fillId="0" borderId="112" applyNumberFormat="0" applyFill="0" applyAlignment="0" applyProtection="0"/>
    <xf numFmtId="0" fontId="87" fillId="16" borderId="111" applyNumberFormat="0" applyAlignment="0" applyProtection="0"/>
    <xf numFmtId="202" fontId="15" fillId="0" borderId="108" applyFont="0" applyFill="0" applyBorder="0" applyAlignment="0" applyProtection="0"/>
    <xf numFmtId="0" fontId="87" fillId="16" borderId="111" applyNumberFormat="0" applyAlignment="0" applyProtection="0"/>
    <xf numFmtId="0" fontId="87" fillId="16" borderId="111" applyNumberFormat="0" applyAlignment="0" applyProtection="0"/>
    <xf numFmtId="0" fontId="90" fillId="0" borderId="112" applyNumberFormat="0" applyFill="0" applyAlignment="0" applyProtection="0"/>
    <xf numFmtId="184" fontId="15" fillId="0" borderId="109" applyBorder="0">
      <alignment horizontal="right" vertical="center"/>
    </xf>
    <xf numFmtId="202" fontId="15" fillId="0" borderId="108" applyFont="0" applyFill="0" applyBorder="0" applyAlignment="0" applyProtection="0"/>
    <xf numFmtId="184" fontId="15" fillId="0" borderId="109" applyBorder="0">
      <alignment horizontal="right" vertical="center"/>
    </xf>
    <xf numFmtId="0" fontId="90" fillId="0" borderId="112" applyNumberFormat="0" applyFill="0" applyAlignment="0" applyProtection="0"/>
    <xf numFmtId="0" fontId="87" fillId="16" borderId="111" applyNumberFormat="0" applyAlignment="0" applyProtection="0"/>
    <xf numFmtId="10" fontId="31" fillId="23" borderId="109" applyNumberFormat="0" applyBorder="0" applyAlignment="0" applyProtection="0"/>
    <xf numFmtId="184" fontId="15" fillId="0" borderId="109" applyBorder="0">
      <alignment horizontal="right" vertical="center"/>
    </xf>
    <xf numFmtId="184" fontId="15" fillId="0" borderId="109" applyBorder="0">
      <alignment horizontal="right" vertical="center"/>
    </xf>
    <xf numFmtId="184" fontId="15" fillId="0" borderId="109" applyBorder="0">
      <alignment horizontal="right" vertical="center"/>
    </xf>
    <xf numFmtId="0" fontId="90" fillId="0" borderId="112" applyNumberFormat="0" applyFill="0" applyAlignment="0" applyProtection="0"/>
    <xf numFmtId="0" fontId="90" fillId="0" borderId="112" applyNumberFormat="0" applyFill="0" applyAlignment="0" applyProtection="0"/>
    <xf numFmtId="184" fontId="15" fillId="0" borderId="109" applyBorder="0">
      <alignment horizontal="right" vertical="center"/>
    </xf>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0" fontId="15" fillId="25" borderId="110" applyNumberFormat="0" applyFont="0" applyAlignment="0" applyProtection="0"/>
    <xf numFmtId="184" fontId="15" fillId="0" borderId="109" applyBorder="0">
      <alignment horizontal="right" vertical="center"/>
    </xf>
    <xf numFmtId="184" fontId="15" fillId="0" borderId="109" applyBorder="0">
      <alignment horizontal="right" vertical="center"/>
    </xf>
    <xf numFmtId="0" fontId="58"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15" fillId="25" borderId="110" applyNumberFormat="0" applyFont="0" applyAlignment="0" applyProtection="0"/>
    <xf numFmtId="0" fontId="84" fillId="7" borderId="107" applyNumberFormat="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43" fillId="0" borderId="108">
      <alignment horizontal="left" vertical="center"/>
    </xf>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202" fontId="15" fillId="0" borderId="108" applyFont="0" applyFill="0" applyBorder="0" applyAlignment="0" applyProtection="0"/>
    <xf numFmtId="0" fontId="15" fillId="25" borderId="110" applyNumberFormat="0" applyFont="0" applyAlignment="0" applyProtection="0"/>
    <xf numFmtId="0" fontId="15" fillId="25" borderId="110" applyNumberFormat="0" applyFont="0" applyAlignment="0" applyProtection="0"/>
    <xf numFmtId="10" fontId="31" fillId="23" borderId="109" applyNumberFormat="0" applyBorder="0" applyAlignment="0" applyProtection="0"/>
    <xf numFmtId="0" fontId="43" fillId="0" borderId="108">
      <alignment horizontal="left" vertical="center"/>
    </xf>
    <xf numFmtId="0" fontId="90" fillId="0" borderId="112" applyNumberFormat="0" applyFill="0" applyAlignment="0" applyProtection="0"/>
    <xf numFmtId="0" fontId="87" fillId="16" borderId="111" applyNumberFormat="0" applyAlignment="0" applyProtection="0"/>
    <xf numFmtId="184" fontId="15" fillId="0" borderId="109" applyBorder="0">
      <alignment horizontal="right" vertical="center"/>
    </xf>
    <xf numFmtId="0" fontId="15" fillId="25" borderId="110" applyNumberFormat="0" applyFont="0" applyAlignment="0" applyProtection="0"/>
    <xf numFmtId="0" fontId="90" fillId="0" borderId="112" applyNumberFormat="0" applyFill="0" applyAlignment="0" applyProtection="0"/>
    <xf numFmtId="202" fontId="15" fillId="0" borderId="108" applyFont="0" applyFill="0" applyBorder="0" applyAlignment="0" applyProtection="0"/>
    <xf numFmtId="184" fontId="15" fillId="0" borderId="109" applyBorder="0">
      <alignment horizontal="right" vertical="center"/>
    </xf>
    <xf numFmtId="0" fontId="87" fillId="16" borderId="111" applyNumberFormat="0" applyAlignment="0" applyProtection="0"/>
    <xf numFmtId="0" fontId="87" fillId="16" borderId="111" applyNumberFormat="0" applyAlignment="0" applyProtection="0"/>
    <xf numFmtId="202" fontId="15" fillId="0" borderId="108" applyFont="0" applyFill="0" applyBorder="0" applyAlignment="0" applyProtection="0"/>
    <xf numFmtId="0" fontId="87" fillId="16" borderId="111" applyNumberFormat="0" applyAlignment="0" applyProtection="0"/>
    <xf numFmtId="0" fontId="30" fillId="0" borderId="112" applyNumberFormat="0" applyFill="0" applyAlignment="0" applyProtection="0"/>
    <xf numFmtId="0" fontId="90" fillId="0" borderId="112" applyNumberFormat="0" applyFill="0" applyAlignment="0" applyProtection="0"/>
    <xf numFmtId="0" fontId="87" fillId="16" borderId="111" applyNumberFormat="0" applyAlignment="0" applyProtection="0"/>
    <xf numFmtId="0" fontId="15" fillId="25" borderId="110" applyNumberFormat="0" applyFont="0" applyAlignment="0" applyProtection="0">
      <alignment vertical="center"/>
    </xf>
    <xf numFmtId="184" fontId="15" fillId="0" borderId="109" applyBorder="0">
      <alignment horizontal="right" vertical="center"/>
    </xf>
    <xf numFmtId="0" fontId="87" fillId="16" borderId="111" applyNumberFormat="0" applyAlignment="0" applyProtection="0"/>
    <xf numFmtId="0" fontId="87" fillId="16" borderId="111" applyNumberFormat="0" applyAlignment="0" applyProtection="0"/>
    <xf numFmtId="202" fontId="15" fillId="0" borderId="108" applyFont="0" applyFill="0" applyBorder="0" applyAlignment="0" applyProtection="0"/>
    <xf numFmtId="0" fontId="87" fillId="16" borderId="111" applyNumberFormat="0" applyAlignment="0" applyProtection="0"/>
    <xf numFmtId="0" fontId="87" fillId="16" borderId="111" applyNumberFormat="0" applyAlignment="0" applyProtection="0"/>
    <xf numFmtId="0" fontId="87" fillId="16" borderId="111" applyNumberFormat="0" applyAlignment="0" applyProtection="0"/>
    <xf numFmtId="202" fontId="15" fillId="0" borderId="108" applyFont="0" applyFill="0" applyBorder="0" applyAlignment="0" applyProtection="0"/>
    <xf numFmtId="0" fontId="87" fillId="16" borderId="111" applyNumberFormat="0" applyAlignment="0" applyProtection="0"/>
    <xf numFmtId="184" fontId="15" fillId="0" borderId="109" applyBorder="0">
      <alignment horizontal="right" vertical="center"/>
    </xf>
    <xf numFmtId="0" fontId="90" fillId="0" borderId="112" applyNumberFormat="0" applyFill="0" applyAlignment="0" applyProtection="0"/>
    <xf numFmtId="202" fontId="15" fillId="0" borderId="108" applyFont="0" applyFill="0" applyBorder="0" applyAlignment="0" applyProtection="0"/>
    <xf numFmtId="0" fontId="87" fillId="16" borderId="111" applyNumberFormat="0" applyAlignment="0" applyProtection="0"/>
    <xf numFmtId="0" fontId="105" fillId="7" borderId="107" applyNumberFormat="0" applyAlignment="0" applyProtection="0">
      <alignment vertical="center"/>
    </xf>
    <xf numFmtId="0" fontId="87" fillId="16" borderId="111" applyNumberFormat="0" applyAlignment="0" applyProtection="0"/>
    <xf numFmtId="184" fontId="15" fillId="0" borderId="109" applyBorder="0">
      <alignment horizontal="right" vertical="center"/>
    </xf>
    <xf numFmtId="184" fontId="15" fillId="0" borderId="109" applyBorder="0">
      <alignment horizontal="right" vertical="center"/>
    </xf>
    <xf numFmtId="202" fontId="15" fillId="0" borderId="108" applyFont="0" applyFill="0" applyBorder="0" applyAlignment="0" applyProtection="0"/>
    <xf numFmtId="202" fontId="15" fillId="0" borderId="108" applyFont="0" applyFill="0" applyBorder="0" applyAlignment="0" applyProtection="0"/>
    <xf numFmtId="0" fontId="90" fillId="0" borderId="112" applyNumberFormat="0" applyFill="0" applyAlignment="0" applyProtection="0"/>
    <xf numFmtId="0" fontId="90" fillId="0" borderId="112" applyNumberFormat="0" applyFill="0" applyAlignment="0" applyProtection="0"/>
    <xf numFmtId="0" fontId="90" fillId="0" borderId="112" applyNumberFormat="0" applyFill="0" applyAlignment="0" applyProtection="0"/>
    <xf numFmtId="0" fontId="90" fillId="0" borderId="112" applyNumberFormat="0" applyFill="0" applyAlignment="0" applyProtection="0"/>
    <xf numFmtId="0" fontId="90" fillId="0" borderId="112" applyNumberFormat="0" applyFill="0" applyAlignment="0" applyProtection="0"/>
    <xf numFmtId="202" fontId="15" fillId="0" borderId="108" applyFont="0" applyFill="0" applyBorder="0" applyAlignment="0" applyProtection="0"/>
    <xf numFmtId="184" fontId="15" fillId="0" borderId="109" applyBorder="0">
      <alignment horizontal="right" vertical="center"/>
    </xf>
    <xf numFmtId="0" fontId="87" fillId="16" borderId="111" applyNumberFormat="0" applyAlignment="0" applyProtection="0"/>
    <xf numFmtId="0" fontId="43" fillId="0" borderId="108">
      <alignment horizontal="left" vertical="center"/>
    </xf>
    <xf numFmtId="0" fontId="90" fillId="0" borderId="112" applyNumberFormat="0" applyFill="0" applyAlignment="0" applyProtection="0"/>
    <xf numFmtId="202" fontId="15" fillId="0" borderId="108" applyFont="0" applyFill="0" applyBorder="0" applyAlignment="0" applyProtection="0"/>
    <xf numFmtId="202" fontId="15" fillId="0" borderId="108" applyFont="0" applyFill="0" applyBorder="0" applyAlignment="0" applyProtection="0"/>
    <xf numFmtId="0" fontId="90" fillId="0" borderId="112" applyNumberFormat="0" applyFill="0" applyAlignment="0" applyProtection="0"/>
    <xf numFmtId="0" fontId="43" fillId="0" borderId="108">
      <alignment horizontal="left" vertical="center"/>
    </xf>
    <xf numFmtId="0" fontId="87" fillId="16" borderId="111" applyNumberFormat="0" applyAlignment="0" applyProtection="0"/>
    <xf numFmtId="184" fontId="15" fillId="0" borderId="109" applyBorder="0">
      <alignment horizontal="right" vertical="center"/>
    </xf>
    <xf numFmtId="0" fontId="90" fillId="0" borderId="112" applyNumberFormat="0" applyFill="0" applyAlignment="0" applyProtection="0"/>
    <xf numFmtId="202" fontId="15" fillId="0" borderId="108" applyFont="0" applyFill="0" applyBorder="0" applyAlignment="0" applyProtection="0"/>
    <xf numFmtId="184" fontId="15" fillId="0" borderId="109" applyBorder="0">
      <alignment horizontal="right" vertical="center"/>
    </xf>
    <xf numFmtId="0" fontId="43" fillId="0" borderId="108">
      <alignment horizontal="left" vertical="center"/>
    </xf>
    <xf numFmtId="0" fontId="87" fillId="16" borderId="111" applyNumberFormat="0" applyAlignment="0" applyProtection="0"/>
    <xf numFmtId="202" fontId="15" fillId="0" borderId="108" applyFont="0" applyFill="0" applyBorder="0" applyAlignment="0" applyProtection="0"/>
    <xf numFmtId="0" fontId="15" fillId="25" borderId="110" applyNumberFormat="0" applyFont="0" applyAlignment="0" applyProtection="0"/>
    <xf numFmtId="202" fontId="15" fillId="0" borderId="108" applyFont="0" applyFill="0" applyBorder="0" applyAlignment="0" applyProtection="0"/>
    <xf numFmtId="202" fontId="15" fillId="0" borderId="108" applyFont="0" applyFill="0" applyBorder="0" applyAlignment="0" applyProtection="0"/>
    <xf numFmtId="0" fontId="43" fillId="0" borderId="108">
      <alignment horizontal="left" vertical="center"/>
    </xf>
    <xf numFmtId="0" fontId="87" fillId="16" borderId="111" applyNumberFormat="0" applyAlignment="0" applyProtection="0"/>
    <xf numFmtId="202" fontId="15" fillId="0" borderId="108" applyFont="0" applyFill="0" applyBorder="0" applyAlignment="0" applyProtection="0"/>
    <xf numFmtId="184" fontId="15" fillId="0" borderId="109" applyBorder="0">
      <alignment horizontal="right" vertical="center"/>
    </xf>
    <xf numFmtId="0" fontId="90" fillId="0" borderId="112" applyNumberFormat="0" applyFill="0" applyAlignment="0" applyProtection="0"/>
    <xf numFmtId="202" fontId="15" fillId="0" borderId="108" applyFont="0" applyFill="0" applyBorder="0" applyAlignment="0" applyProtection="0"/>
    <xf numFmtId="0" fontId="15" fillId="25" borderId="110" applyNumberFormat="0" applyFont="0" applyAlignment="0" applyProtection="0"/>
    <xf numFmtId="0" fontId="87" fillId="16" borderId="111" applyNumberFormat="0" applyAlignment="0" applyProtection="0"/>
    <xf numFmtId="184" fontId="15" fillId="0" borderId="109" applyBorder="0">
      <alignment horizontal="right" vertical="center"/>
    </xf>
    <xf numFmtId="0" fontId="15" fillId="25" borderId="110" applyNumberFormat="0" applyFont="0" applyAlignment="0" applyProtection="0"/>
    <xf numFmtId="0" fontId="87" fillId="16" borderId="111" applyNumberFormat="0" applyAlignment="0" applyProtection="0"/>
    <xf numFmtId="0" fontId="15" fillId="25" borderId="110" applyNumberFormat="0" applyFont="0" applyAlignment="0" applyProtection="0"/>
    <xf numFmtId="0" fontId="87" fillId="16" borderId="111" applyNumberFormat="0" applyAlignment="0" applyProtection="0"/>
    <xf numFmtId="184" fontId="15" fillId="0" borderId="109" applyBorder="0">
      <alignment horizontal="right" vertical="center"/>
    </xf>
    <xf numFmtId="0" fontId="15" fillId="25" borderId="110" applyNumberFormat="0" applyFont="0" applyAlignment="0" applyProtection="0"/>
    <xf numFmtId="184" fontId="15" fillId="0" borderId="109" applyBorder="0">
      <alignment horizontal="right" vertical="center"/>
    </xf>
    <xf numFmtId="0" fontId="87" fillId="16" borderId="111" applyNumberFormat="0" applyAlignment="0" applyProtection="0"/>
    <xf numFmtId="0" fontId="84" fillId="7" borderId="107" applyNumberFormat="0" applyAlignment="0" applyProtection="0"/>
    <xf numFmtId="184" fontId="15" fillId="0" borderId="109" applyBorder="0">
      <alignment horizontal="right" vertical="center"/>
    </xf>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1" fillId="16" borderId="107" applyNumberFormat="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10" fontId="31" fillId="23" borderId="109" applyNumberFormat="0" applyBorder="0" applyAlignment="0" applyProtection="0"/>
    <xf numFmtId="0" fontId="43" fillId="0" borderId="108">
      <alignment horizontal="left" vertical="center"/>
    </xf>
    <xf numFmtId="0" fontId="15" fillId="25" borderId="110" applyNumberFormat="0" applyFont="0" applyAlignment="0" applyProtection="0"/>
    <xf numFmtId="0" fontId="15" fillId="25" borderId="110" applyNumberFormat="0" applyFont="0" applyAlignment="0" applyProtection="0"/>
    <xf numFmtId="202" fontId="15" fillId="0" borderId="108" applyFont="0" applyFill="0" applyBorder="0" applyAlignment="0" applyProtection="0"/>
    <xf numFmtId="0" fontId="15" fillId="25" borderId="110" applyNumberFormat="0" applyFont="0" applyAlignment="0" applyProtection="0"/>
    <xf numFmtId="0" fontId="15" fillId="25" borderId="110" applyNumberFormat="0" applyFont="0" applyAlignment="0" applyProtection="0"/>
    <xf numFmtId="0" fontId="90" fillId="0" borderId="112" applyNumberFormat="0" applyFill="0" applyAlignment="0" applyProtection="0"/>
    <xf numFmtId="0" fontId="87" fillId="16" borderId="111" applyNumberFormat="0" applyAlignment="0" applyProtection="0"/>
    <xf numFmtId="0" fontId="90" fillId="0" borderId="112" applyNumberFormat="0" applyFill="0" applyAlignment="0" applyProtection="0"/>
    <xf numFmtId="0" fontId="90" fillId="0" borderId="112" applyNumberFormat="0" applyFill="0" applyAlignment="0" applyProtection="0"/>
    <xf numFmtId="202" fontId="15" fillId="0" borderId="108" applyFont="0" applyFill="0" applyBorder="0" applyAlignment="0" applyProtection="0"/>
    <xf numFmtId="0" fontId="58" fillId="25" borderId="110" applyNumberFormat="0" applyFont="0" applyAlignment="0" applyProtection="0"/>
    <xf numFmtId="0" fontId="87" fillId="16" borderId="111" applyNumberFormat="0" applyAlignment="0" applyProtection="0"/>
    <xf numFmtId="0" fontId="81" fillId="16" borderId="107" applyNumberFormat="0" applyAlignment="0" applyProtection="0"/>
    <xf numFmtId="184" fontId="15" fillId="0" borderId="109" applyBorder="0">
      <alignment horizontal="right" vertical="center"/>
    </xf>
    <xf numFmtId="0" fontId="84" fillId="7" borderId="107" applyNumberFormat="0" applyAlignment="0" applyProtection="0"/>
    <xf numFmtId="0" fontId="84" fillId="7" borderId="107" applyNumberFormat="0" applyAlignment="0" applyProtection="0"/>
    <xf numFmtId="10" fontId="31" fillId="23" borderId="109" applyNumberFormat="0" applyBorder="0" applyAlignment="0" applyProtection="0"/>
    <xf numFmtId="0" fontId="43" fillId="0" borderId="108">
      <alignment horizontal="left" vertical="center"/>
    </xf>
    <xf numFmtId="0" fontId="84" fillId="7" borderId="107" applyNumberFormat="0" applyAlignment="0" applyProtection="0"/>
    <xf numFmtId="0" fontId="84" fillId="7" borderId="107" applyNumberFormat="0" applyAlignment="0" applyProtection="0"/>
    <xf numFmtId="0" fontId="84" fillId="7"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0" fontId="90" fillId="0" borderId="112" applyNumberFormat="0" applyFill="0" applyAlignment="0" applyProtection="0"/>
    <xf numFmtId="0" fontId="15" fillId="25" borderId="110" applyNumberFormat="0" applyFont="0" applyAlignment="0" applyProtection="0"/>
    <xf numFmtId="202" fontId="15" fillId="0" borderId="108" applyFont="0" applyFill="0" applyBorder="0" applyAlignment="0" applyProtection="0"/>
    <xf numFmtId="0" fontId="90" fillId="0" borderId="112" applyNumberFormat="0" applyFill="0" applyAlignment="0" applyProtection="0"/>
    <xf numFmtId="0" fontId="87" fillId="16" borderId="111" applyNumberFormat="0" applyAlignment="0" applyProtection="0"/>
    <xf numFmtId="0" fontId="87" fillId="16" borderId="111" applyNumberFormat="0" applyAlignment="0" applyProtection="0"/>
    <xf numFmtId="202" fontId="15" fillId="0" borderId="108" applyFont="0" applyFill="0" applyBorder="0" applyAlignment="0" applyProtection="0"/>
    <xf numFmtId="0" fontId="87" fillId="16" borderId="111" applyNumberFormat="0" applyAlignment="0" applyProtection="0"/>
    <xf numFmtId="0" fontId="90" fillId="0" borderId="112" applyNumberFormat="0" applyFill="0" applyAlignment="0" applyProtection="0"/>
    <xf numFmtId="184" fontId="15" fillId="0" borderId="109" applyBorder="0">
      <alignment horizontal="right" vertical="center"/>
    </xf>
    <xf numFmtId="0" fontId="84" fillId="7" borderId="107" applyNumberFormat="0" applyAlignment="0" applyProtection="0"/>
    <xf numFmtId="202" fontId="15" fillId="0" borderId="108" applyFont="0" applyFill="0" applyBorder="0" applyAlignment="0" applyProtection="0"/>
    <xf numFmtId="0" fontId="81" fillId="16" borderId="107" applyNumberFormat="0" applyAlignment="0" applyProtection="0"/>
    <xf numFmtId="0" fontId="43" fillId="0" borderId="108">
      <alignment horizontal="left" vertical="center"/>
    </xf>
    <xf numFmtId="10" fontId="31" fillId="23" borderId="109" applyNumberFormat="0" applyBorder="0" applyAlignment="0" applyProtection="0"/>
    <xf numFmtId="184" fontId="15" fillId="0" borderId="109" applyBorder="0">
      <alignment horizontal="right" vertical="center"/>
    </xf>
    <xf numFmtId="0" fontId="81" fillId="16" borderId="107" applyNumberFormat="0" applyAlignment="0" applyProtection="0"/>
    <xf numFmtId="0" fontId="90" fillId="0" borderId="112" applyNumberFormat="0" applyFill="0" applyAlignment="0" applyProtection="0"/>
    <xf numFmtId="0" fontId="43" fillId="0" borderId="108">
      <alignment horizontal="left" vertical="center"/>
    </xf>
    <xf numFmtId="202" fontId="15" fillId="0" borderId="108" applyFont="0" applyFill="0" applyBorder="0" applyAlignment="0" applyProtection="0"/>
    <xf numFmtId="0" fontId="87" fillId="16" borderId="111" applyNumberFormat="0" applyAlignment="0" applyProtection="0"/>
    <xf numFmtId="10" fontId="31" fillId="23" borderId="109" applyNumberFormat="0" applyBorder="0" applyAlignment="0" applyProtection="0"/>
    <xf numFmtId="0" fontId="84" fillId="7" borderId="107" applyNumberFormat="0" applyAlignment="0" applyProtection="0"/>
    <xf numFmtId="184" fontId="15" fillId="0" borderId="109" applyBorder="0">
      <alignment horizontal="right" vertical="center"/>
    </xf>
    <xf numFmtId="184" fontId="15" fillId="0" borderId="109" applyBorder="0">
      <alignment horizontal="right" vertical="center"/>
    </xf>
    <xf numFmtId="0" fontId="15" fillId="25" borderId="110" applyNumberFormat="0" applyFont="0" applyAlignment="0" applyProtection="0"/>
    <xf numFmtId="0" fontId="90" fillId="0" borderId="112" applyNumberFormat="0" applyFill="0" applyAlignment="0" applyProtection="0"/>
    <xf numFmtId="0" fontId="81" fillId="16" borderId="107" applyNumberFormat="0" applyAlignment="0" applyProtection="0"/>
    <xf numFmtId="0" fontId="43" fillId="0" borderId="108">
      <alignment horizontal="left" vertical="center"/>
    </xf>
    <xf numFmtId="0" fontId="81" fillId="16" borderId="107" applyNumberFormat="0" applyAlignment="0" applyProtection="0"/>
    <xf numFmtId="0" fontId="84" fillId="7" borderId="107" applyNumberFormat="0" applyAlignment="0" applyProtection="0"/>
    <xf numFmtId="202" fontId="15" fillId="0" borderId="108" applyFont="0" applyFill="0" applyBorder="0" applyAlignment="0" applyProtection="0"/>
    <xf numFmtId="10" fontId="31" fillId="23" borderId="109" applyNumberFormat="0" applyBorder="0" applyAlignment="0" applyProtection="0"/>
    <xf numFmtId="0" fontId="43" fillId="0" borderId="108">
      <alignment horizontal="left" vertical="center"/>
    </xf>
    <xf numFmtId="184" fontId="15" fillId="0" borderId="109" applyBorder="0">
      <alignment horizontal="right" vertical="center"/>
    </xf>
    <xf numFmtId="38" fontId="37" fillId="0" borderId="113" applyNumberFormat="0" applyFont="0" applyFill="0" applyAlignment="0" applyProtection="0"/>
    <xf numFmtId="184" fontId="15" fillId="0" borderId="109" applyBorder="0">
      <alignment horizontal="right" vertical="center"/>
    </xf>
    <xf numFmtId="10" fontId="31" fillId="23" borderId="109" applyNumberFormat="0" applyBorder="0" applyAlignment="0" applyProtection="0"/>
    <xf numFmtId="0" fontId="87" fillId="16" borderId="111" applyNumberFormat="0" applyAlignment="0" applyProtection="0"/>
    <xf numFmtId="0" fontId="87" fillId="16" borderId="111" applyNumberFormat="0" applyAlignment="0" applyProtection="0"/>
    <xf numFmtId="0" fontId="81" fillId="16" borderId="107" applyNumberFormat="0" applyAlignment="0" applyProtection="0"/>
    <xf numFmtId="0" fontId="46" fillId="25" borderId="110" applyNumberFormat="0" applyFont="0" applyAlignment="0" applyProtection="0"/>
    <xf numFmtId="0" fontId="90" fillId="0" borderId="112" applyNumberFormat="0" applyFill="0" applyAlignment="0" applyProtection="0"/>
    <xf numFmtId="0" fontId="84" fillId="7" borderId="107" applyNumberFormat="0" applyAlignment="0" applyProtection="0"/>
    <xf numFmtId="184" fontId="15" fillId="0" borderId="109" applyBorder="0">
      <alignment horizontal="right" vertical="center"/>
    </xf>
    <xf numFmtId="0" fontId="84" fillId="7" borderId="107" applyNumberFormat="0" applyAlignment="0" applyProtection="0"/>
    <xf numFmtId="0" fontId="15" fillId="25" borderId="110" applyNumberFormat="0" applyFont="0" applyAlignment="0" applyProtection="0"/>
    <xf numFmtId="0" fontId="90" fillId="0" borderId="112" applyNumberFormat="0" applyFill="0" applyAlignment="0" applyProtection="0"/>
    <xf numFmtId="0" fontId="81" fillId="16" borderId="107" applyNumberFormat="0" applyAlignment="0" applyProtection="0"/>
    <xf numFmtId="0" fontId="43" fillId="0" borderId="108">
      <alignment horizontal="left" vertical="center"/>
    </xf>
    <xf numFmtId="202" fontId="15" fillId="0" borderId="108" applyFont="0" applyFill="0" applyBorder="0" applyAlignment="0" applyProtection="0"/>
    <xf numFmtId="0" fontId="43" fillId="0" borderId="108">
      <alignment horizontal="left" vertical="center"/>
    </xf>
    <xf numFmtId="0" fontId="90" fillId="0" borderId="112" applyNumberFormat="0" applyFill="0" applyAlignment="0" applyProtection="0"/>
    <xf numFmtId="0" fontId="87" fillId="16" borderId="111" applyNumberFormat="0" applyAlignment="0" applyProtection="0"/>
    <xf numFmtId="202" fontId="15" fillId="0" borderId="108" applyFont="0" applyFill="0" applyBorder="0" applyAlignment="0" applyProtection="0"/>
    <xf numFmtId="10" fontId="31" fillId="23" borderId="109" applyNumberFormat="0" applyBorder="0" applyAlignment="0" applyProtection="0"/>
    <xf numFmtId="0" fontId="87" fillId="16" borderId="111" applyNumberFormat="0" applyAlignment="0" applyProtection="0"/>
    <xf numFmtId="0" fontId="84" fillId="7" borderId="107" applyNumberFormat="0" applyAlignment="0" applyProtection="0"/>
    <xf numFmtId="0" fontId="15" fillId="25" borderId="110" applyNumberFormat="0" applyFont="0" applyAlignment="0" applyProtection="0"/>
    <xf numFmtId="184" fontId="15" fillId="0" borderId="109" applyBorder="0">
      <alignment horizontal="right" vertical="center"/>
    </xf>
    <xf numFmtId="184" fontId="15" fillId="0" borderId="109" applyBorder="0">
      <alignment horizontal="right" vertical="center"/>
    </xf>
    <xf numFmtId="0" fontId="81" fillId="16" borderId="107" applyNumberFormat="0" applyAlignment="0" applyProtection="0"/>
    <xf numFmtId="0" fontId="43" fillId="0" borderId="108">
      <alignment horizontal="left" vertical="center"/>
    </xf>
    <xf numFmtId="0" fontId="84" fillId="7" borderId="107" applyNumberFormat="0" applyAlignment="0" applyProtection="0"/>
    <xf numFmtId="0" fontId="84" fillId="7" borderId="107" applyNumberFormat="0" applyAlignment="0" applyProtection="0"/>
    <xf numFmtId="0" fontId="90" fillId="0" borderId="112" applyNumberFormat="0" applyFill="0" applyAlignment="0" applyProtection="0"/>
    <xf numFmtId="0" fontId="81" fillId="16" borderId="107" applyNumberFormat="0" applyAlignment="0" applyProtection="0"/>
    <xf numFmtId="184" fontId="15" fillId="0" borderId="109" applyBorder="0">
      <alignment horizontal="right" vertical="center"/>
    </xf>
    <xf numFmtId="10" fontId="31" fillId="23" borderId="109" applyNumberFormat="0" applyBorder="0" applyAlignment="0" applyProtection="0"/>
    <xf numFmtId="184" fontId="15" fillId="0" borderId="109" applyBorder="0">
      <alignment horizontal="right" vertical="center"/>
    </xf>
    <xf numFmtId="0" fontId="15" fillId="25" borderId="110" applyNumberFormat="0" applyFont="0" applyAlignment="0" applyProtection="0"/>
    <xf numFmtId="202" fontId="15" fillId="0" borderId="108" applyFont="0" applyFill="0" applyBorder="0" applyAlignment="0" applyProtection="0"/>
    <xf numFmtId="10" fontId="31" fillId="23" borderId="109" applyNumberFormat="0" applyBorder="0" applyAlignment="0" applyProtection="0"/>
    <xf numFmtId="0" fontId="15" fillId="25" borderId="110" applyNumberFormat="0" applyFont="0" applyAlignment="0" applyProtection="0"/>
    <xf numFmtId="0" fontId="84" fillId="7" borderId="107" applyNumberFormat="0" applyAlignment="0" applyProtection="0"/>
    <xf numFmtId="184" fontId="15" fillId="0" borderId="109" applyBorder="0">
      <alignment horizontal="right" vertical="center"/>
    </xf>
    <xf numFmtId="0" fontId="43" fillId="0" borderId="108">
      <alignment horizontal="left" vertical="center"/>
    </xf>
    <xf numFmtId="0" fontId="87" fillId="16" borderId="111" applyNumberFormat="0" applyAlignment="0" applyProtection="0"/>
    <xf numFmtId="0" fontId="81" fillId="16" borderId="107" applyNumberFormat="0" applyAlignment="0" applyProtection="0"/>
    <xf numFmtId="202" fontId="15" fillId="0" borderId="108" applyFont="0" applyFill="0" applyBorder="0" applyAlignment="0" applyProtection="0"/>
    <xf numFmtId="0" fontId="43" fillId="0" borderId="108">
      <alignment horizontal="left" vertical="center"/>
    </xf>
    <xf numFmtId="0" fontId="87" fillId="16" borderId="111" applyNumberFormat="0" applyAlignment="0" applyProtection="0"/>
    <xf numFmtId="0" fontId="84" fillId="7" borderId="107" applyNumberFormat="0" applyAlignment="0" applyProtection="0"/>
    <xf numFmtId="202" fontId="15" fillId="0" borderId="108" applyFont="0" applyFill="0" applyBorder="0" applyAlignment="0" applyProtection="0"/>
    <xf numFmtId="0" fontId="84" fillId="7" borderId="107" applyNumberFormat="0" applyAlignment="0" applyProtection="0"/>
    <xf numFmtId="0" fontId="90" fillId="0" borderId="112" applyNumberFormat="0" applyFill="0" applyAlignment="0" applyProtection="0"/>
    <xf numFmtId="184" fontId="15" fillId="0" borderId="109" applyBorder="0">
      <alignment horizontal="right" vertical="center"/>
    </xf>
    <xf numFmtId="0" fontId="90" fillId="0" borderId="112" applyNumberFormat="0" applyFill="0" applyAlignment="0" applyProtection="0"/>
    <xf numFmtId="202" fontId="15" fillId="0" borderId="108" applyFont="0" applyFill="0" applyBorder="0" applyAlignment="0" applyProtection="0"/>
    <xf numFmtId="184" fontId="15" fillId="0" borderId="109" applyBorder="0">
      <alignment horizontal="right" vertical="center"/>
    </xf>
    <xf numFmtId="184" fontId="15" fillId="0" borderId="109" applyBorder="0">
      <alignment horizontal="right" vertical="center"/>
    </xf>
    <xf numFmtId="0" fontId="87" fillId="16" borderId="111" applyNumberFormat="0" applyAlignment="0" applyProtection="0"/>
    <xf numFmtId="202" fontId="15" fillId="0" borderId="108" applyFont="0" applyFill="0" applyBorder="0" applyAlignment="0" applyProtection="0"/>
    <xf numFmtId="0" fontId="19" fillId="16" borderId="107" applyNumberFormat="0" applyAlignment="0" applyProtection="0"/>
    <xf numFmtId="0" fontId="87" fillId="16" borderId="111" applyNumberFormat="0" applyAlignment="0" applyProtection="0"/>
    <xf numFmtId="184" fontId="15" fillId="0" borderId="109" applyBorder="0">
      <alignment horizontal="right" vertical="center"/>
    </xf>
    <xf numFmtId="202" fontId="15" fillId="0" borderId="108" applyFont="0" applyFill="0" applyBorder="0" applyAlignment="0" applyProtection="0"/>
    <xf numFmtId="202" fontId="15" fillId="0" borderId="108" applyFont="0" applyFill="0" applyBorder="0" applyAlignment="0" applyProtection="0"/>
    <xf numFmtId="0" fontId="43" fillId="0" borderId="108">
      <alignment horizontal="left" vertical="center"/>
    </xf>
    <xf numFmtId="0" fontId="43" fillId="0" borderId="108">
      <alignment horizontal="left" vertical="center"/>
    </xf>
    <xf numFmtId="0" fontId="81" fillId="16" borderId="107" applyNumberFormat="0" applyAlignment="0" applyProtection="0"/>
    <xf numFmtId="0" fontId="43" fillId="0" borderId="108">
      <alignment horizontal="left" vertical="center"/>
    </xf>
    <xf numFmtId="0" fontId="15" fillId="25" borderId="110" applyNumberFormat="0" applyFont="0" applyAlignment="0" applyProtection="0"/>
    <xf numFmtId="0" fontId="81" fillId="16" borderId="107" applyNumberFormat="0" applyAlignment="0" applyProtection="0"/>
    <xf numFmtId="0" fontId="84" fillId="7" borderId="107" applyNumberFormat="0" applyAlignment="0" applyProtection="0"/>
    <xf numFmtId="10" fontId="31" fillId="23" borderId="109" applyNumberFormat="0" applyBorder="0" applyAlignment="0" applyProtection="0"/>
    <xf numFmtId="0" fontId="43" fillId="0" borderId="108">
      <alignment horizontal="left" vertical="center"/>
    </xf>
    <xf numFmtId="0" fontId="81" fillId="16" borderId="107" applyNumberFormat="0" applyAlignment="0" applyProtection="0"/>
    <xf numFmtId="0" fontId="84" fillId="7" borderId="107" applyNumberFormat="0" applyAlignment="0" applyProtection="0"/>
    <xf numFmtId="0" fontId="84" fillId="7" borderId="107" applyNumberFormat="0" applyAlignment="0" applyProtection="0"/>
    <xf numFmtId="0" fontId="81" fillId="16" borderId="107" applyNumberFormat="0" applyAlignment="0" applyProtection="0"/>
    <xf numFmtId="0" fontId="81" fillId="16" borderId="107" applyNumberFormat="0" applyAlignment="0" applyProtection="0"/>
    <xf numFmtId="0" fontId="81" fillId="16" borderId="107" applyNumberFormat="0" applyAlignment="0" applyProtection="0"/>
    <xf numFmtId="202" fontId="15" fillId="0" borderId="108" applyFont="0" applyFill="0" applyBorder="0" applyAlignment="0" applyProtection="0"/>
    <xf numFmtId="0" fontId="90" fillId="0" borderId="112" applyNumberFormat="0" applyFill="0" applyAlignment="0" applyProtection="0"/>
    <xf numFmtId="202" fontId="15" fillId="0" borderId="108" applyFont="0" applyFill="0" applyBorder="0" applyAlignment="0" applyProtection="0"/>
    <xf numFmtId="0" fontId="43" fillId="0" borderId="108">
      <alignment horizontal="left" vertical="center"/>
    </xf>
    <xf numFmtId="0" fontId="84" fillId="7" borderId="107" applyNumberFormat="0" applyAlignment="0" applyProtection="0"/>
    <xf numFmtId="184" fontId="15" fillId="0" borderId="109" applyBorder="0">
      <alignment horizontal="right" vertical="center"/>
    </xf>
    <xf numFmtId="215" fontId="15" fillId="0" borderId="108" applyFont="0" applyFill="0" applyBorder="0" applyAlignment="0" applyProtection="0"/>
    <xf numFmtId="202" fontId="15" fillId="0" borderId="108" applyFont="0" applyFill="0" applyBorder="0" applyAlignment="0" applyProtection="0"/>
    <xf numFmtId="202" fontId="15" fillId="0" borderId="108" applyFont="0" applyFill="0" applyBorder="0" applyAlignment="0" applyProtection="0"/>
    <xf numFmtId="0" fontId="81" fillId="16" borderId="107" applyNumberFormat="0" applyAlignment="0" applyProtection="0"/>
    <xf numFmtId="0" fontId="43" fillId="0" borderId="108">
      <alignment horizontal="left" vertical="center"/>
    </xf>
    <xf numFmtId="10" fontId="31" fillId="23" borderId="109" applyNumberFormat="0" applyBorder="0" applyAlignment="0" applyProtection="0"/>
    <xf numFmtId="0" fontId="87" fillId="16" borderId="111" applyNumberFormat="0" applyAlignment="0" applyProtection="0"/>
    <xf numFmtId="0" fontId="81" fillId="16" borderId="107" applyNumberFormat="0" applyAlignment="0" applyProtection="0"/>
    <xf numFmtId="202" fontId="15" fillId="0" borderId="108" applyFont="0" applyFill="0" applyBorder="0" applyAlignment="0" applyProtection="0"/>
    <xf numFmtId="10" fontId="31" fillId="23" borderId="109" applyNumberFormat="0" applyBorder="0" applyAlignment="0" applyProtection="0"/>
    <xf numFmtId="0" fontId="84" fillId="7" borderId="107" applyNumberFormat="0" applyAlignment="0" applyProtection="0"/>
    <xf numFmtId="0" fontId="87" fillId="16" borderId="111" applyNumberFormat="0" applyAlignment="0" applyProtection="0"/>
    <xf numFmtId="0" fontId="43" fillId="0" borderId="108">
      <alignment horizontal="left" vertical="center"/>
    </xf>
    <xf numFmtId="0" fontId="15" fillId="25" borderId="110" applyNumberFormat="0" applyFont="0" applyAlignment="0" applyProtection="0"/>
    <xf numFmtId="0" fontId="87" fillId="16" borderId="111" applyNumberFormat="0" applyAlignment="0" applyProtection="0"/>
    <xf numFmtId="0" fontId="81" fillId="16" borderId="107" applyNumberFormat="0" applyAlignment="0" applyProtection="0"/>
    <xf numFmtId="0" fontId="43" fillId="0" borderId="108">
      <alignment horizontal="left" vertical="center"/>
    </xf>
    <xf numFmtId="202" fontId="15" fillId="0" borderId="108" applyFont="0" applyFill="0" applyBorder="0" applyAlignment="0" applyProtection="0"/>
    <xf numFmtId="0" fontId="104" fillId="0" borderId="112" applyNumberFormat="0" applyFill="0" applyAlignment="0" applyProtection="0">
      <alignment vertical="center"/>
    </xf>
    <xf numFmtId="0" fontId="15" fillId="25" borderId="110" applyNumberFormat="0" applyFont="0" applyAlignment="0" applyProtection="0"/>
    <xf numFmtId="202" fontId="15" fillId="0" borderId="108" applyFont="0" applyFill="0" applyBorder="0" applyAlignment="0" applyProtection="0"/>
    <xf numFmtId="0" fontId="81" fillId="16" borderId="107" applyNumberFormat="0" applyAlignment="0" applyProtection="0"/>
    <xf numFmtId="202" fontId="15" fillId="0" borderId="108" applyFont="0" applyFill="0" applyBorder="0" applyAlignment="0" applyProtection="0"/>
    <xf numFmtId="0" fontId="87" fillId="16" borderId="111" applyNumberFormat="0" applyAlignment="0" applyProtection="0"/>
    <xf numFmtId="10" fontId="31" fillId="23" borderId="109" applyNumberFormat="0" applyBorder="0" applyAlignment="0" applyProtection="0"/>
    <xf numFmtId="0" fontId="43" fillId="0" borderId="108">
      <alignment horizontal="left" vertical="center"/>
    </xf>
    <xf numFmtId="184" fontId="15" fillId="0" borderId="109" applyBorder="0">
      <alignment horizontal="right" vertical="center"/>
    </xf>
    <xf numFmtId="0" fontId="43" fillId="0" borderId="108">
      <alignment horizontal="left" vertical="center"/>
    </xf>
    <xf numFmtId="184" fontId="15" fillId="0" borderId="109" applyBorder="0">
      <alignment horizontal="right" vertical="center"/>
    </xf>
    <xf numFmtId="10" fontId="31" fillId="23" borderId="109" applyNumberFormat="0" applyBorder="0" applyAlignment="0" applyProtection="0"/>
    <xf numFmtId="0" fontId="87" fillId="16" borderId="111" applyNumberFormat="0" applyAlignment="0" applyProtection="0"/>
    <xf numFmtId="184" fontId="15" fillId="0" borderId="109" applyBorder="0">
      <alignment horizontal="right" vertical="center"/>
    </xf>
    <xf numFmtId="0" fontId="90" fillId="0" borderId="112" applyNumberFormat="0" applyFill="0" applyAlignment="0" applyProtection="0"/>
    <xf numFmtId="0" fontId="81" fillId="16" borderId="107" applyNumberFormat="0" applyAlignment="0" applyProtection="0"/>
    <xf numFmtId="10" fontId="31" fillId="23" borderId="109" applyNumberFormat="0" applyBorder="0" applyAlignment="0" applyProtection="0"/>
    <xf numFmtId="0" fontId="87" fillId="16" borderId="111" applyNumberFormat="0" applyAlignment="0" applyProtection="0"/>
    <xf numFmtId="0" fontId="84" fillId="7" borderId="107" applyNumberFormat="0" applyAlignment="0" applyProtection="0"/>
    <xf numFmtId="0" fontId="87" fillId="16" borderId="111" applyNumberFormat="0" applyAlignment="0" applyProtection="0"/>
    <xf numFmtId="0" fontId="87" fillId="16" borderId="111" applyNumberFormat="0" applyAlignment="0" applyProtection="0"/>
    <xf numFmtId="202" fontId="15" fillId="0" borderId="108" applyFont="0" applyFill="0" applyBorder="0" applyAlignment="0" applyProtection="0"/>
    <xf numFmtId="0" fontId="84" fillId="7" borderId="107" applyNumberFormat="0" applyAlignment="0" applyProtection="0"/>
    <xf numFmtId="184" fontId="15" fillId="0" borderId="109" applyBorder="0">
      <alignment horizontal="right" vertical="center"/>
    </xf>
    <xf numFmtId="10" fontId="31" fillId="23" borderId="109" applyNumberFormat="0" applyBorder="0" applyAlignment="0" applyProtection="0"/>
    <xf numFmtId="0" fontId="87" fillId="16" borderId="111" applyNumberFormat="0" applyAlignment="0" applyProtection="0"/>
    <xf numFmtId="0" fontId="81" fillId="16" borderId="107" applyNumberFormat="0" applyAlignment="0" applyProtection="0"/>
    <xf numFmtId="0" fontId="84" fillId="7" borderId="107" applyNumberFormat="0" applyAlignment="0" applyProtection="0"/>
    <xf numFmtId="202" fontId="15" fillId="0" borderId="108" applyFont="0" applyFill="0" applyBorder="0" applyAlignment="0" applyProtection="0"/>
    <xf numFmtId="202" fontId="15" fillId="0" borderId="108" applyFont="0" applyFill="0" applyBorder="0" applyAlignment="0" applyProtection="0"/>
    <xf numFmtId="184" fontId="15" fillId="0" borderId="109" applyBorder="0">
      <alignment horizontal="right" vertical="center"/>
    </xf>
    <xf numFmtId="202" fontId="15" fillId="0" borderId="108" applyFont="0" applyFill="0" applyBorder="0" applyAlignment="0" applyProtection="0"/>
    <xf numFmtId="0" fontId="87" fillId="16" borderId="111" applyNumberFormat="0" applyAlignment="0" applyProtection="0"/>
    <xf numFmtId="202" fontId="15" fillId="0" borderId="108" applyFont="0" applyFill="0" applyBorder="0" applyAlignment="0" applyProtection="0"/>
    <xf numFmtId="0" fontId="90" fillId="0" borderId="112" applyNumberFormat="0" applyFill="0" applyAlignment="0" applyProtection="0"/>
    <xf numFmtId="10" fontId="31" fillId="23" borderId="109" applyNumberFormat="0" applyBorder="0" applyAlignment="0" applyProtection="0"/>
    <xf numFmtId="0" fontId="90" fillId="0" borderId="112" applyNumberFormat="0" applyFill="0" applyAlignment="0" applyProtection="0"/>
    <xf numFmtId="0" fontId="90" fillId="0" borderId="112" applyNumberFormat="0" applyFill="0" applyAlignment="0" applyProtection="0"/>
    <xf numFmtId="0" fontId="84" fillId="7" borderId="107" applyNumberFormat="0" applyAlignment="0" applyProtection="0"/>
    <xf numFmtId="0" fontId="15" fillId="25" borderId="110" applyNumberFormat="0" applyFont="0" applyAlignment="0" applyProtection="0"/>
    <xf numFmtId="0" fontId="87" fillId="16" borderId="111" applyNumberFormat="0" applyAlignment="0" applyProtection="0"/>
    <xf numFmtId="0" fontId="87" fillId="16" borderId="111" applyNumberFormat="0" applyAlignment="0" applyProtection="0"/>
    <xf numFmtId="184" fontId="15" fillId="0" borderId="109" applyBorder="0">
      <alignment horizontal="right" vertical="center"/>
    </xf>
    <xf numFmtId="0" fontId="81" fillId="16" borderId="107" applyNumberFormat="0" applyAlignment="0" applyProtection="0"/>
    <xf numFmtId="0" fontId="43" fillId="0" borderId="108">
      <alignment horizontal="left" vertical="center"/>
    </xf>
    <xf numFmtId="0" fontId="87" fillId="16" borderId="111" applyNumberFormat="0" applyAlignment="0" applyProtection="0"/>
    <xf numFmtId="0" fontId="81" fillId="16" borderId="107" applyNumberFormat="0" applyAlignment="0" applyProtection="0"/>
    <xf numFmtId="0" fontId="43" fillId="0" borderId="108">
      <alignment horizontal="left" vertical="center"/>
    </xf>
    <xf numFmtId="10" fontId="31" fillId="23" borderId="109" applyNumberFormat="0" applyBorder="0" applyAlignment="0" applyProtection="0"/>
    <xf numFmtId="10" fontId="31" fillId="23" borderId="109" applyNumberFormat="0" applyBorder="0" applyAlignment="0" applyProtection="0"/>
    <xf numFmtId="0" fontId="84" fillId="7" borderId="107" applyNumberFormat="0" applyAlignment="0" applyProtection="0"/>
    <xf numFmtId="184" fontId="15" fillId="0" borderId="109" applyBorder="0">
      <alignment horizontal="right" vertical="center"/>
    </xf>
    <xf numFmtId="202" fontId="15" fillId="0" borderId="108" applyFont="0" applyFill="0" applyBorder="0" applyAlignment="0" applyProtection="0"/>
    <xf numFmtId="0" fontId="43" fillId="0" borderId="108">
      <alignment horizontal="left" vertical="center"/>
    </xf>
    <xf numFmtId="184" fontId="15" fillId="0" borderId="109" applyBorder="0">
      <alignment horizontal="right" vertical="center"/>
    </xf>
    <xf numFmtId="0" fontId="81" fillId="16" borderId="107" applyNumberFormat="0" applyAlignment="0" applyProtection="0"/>
    <xf numFmtId="0" fontId="15" fillId="25" borderId="110" applyNumberFormat="0" applyFont="0" applyAlignment="0" applyProtection="0"/>
    <xf numFmtId="0" fontId="84" fillId="7" borderId="107" applyNumberFormat="0" applyAlignment="0" applyProtection="0"/>
    <xf numFmtId="0" fontId="90" fillId="0" borderId="112" applyNumberFormat="0" applyFill="0" applyAlignment="0" applyProtection="0"/>
    <xf numFmtId="0" fontId="81" fillId="16" borderId="107" applyNumberFormat="0" applyAlignment="0" applyProtection="0"/>
    <xf numFmtId="202" fontId="15" fillId="0" borderId="108" applyFont="0" applyFill="0" applyBorder="0" applyAlignment="0" applyProtection="0"/>
    <xf numFmtId="0" fontId="84" fillId="7" borderId="107" applyNumberFormat="0" applyAlignment="0" applyProtection="0"/>
    <xf numFmtId="184" fontId="15" fillId="0" borderId="109" applyBorder="0">
      <alignment horizontal="right" vertical="center"/>
    </xf>
    <xf numFmtId="184" fontId="15" fillId="0" borderId="109" applyBorder="0">
      <alignment horizontal="right" vertical="center"/>
    </xf>
    <xf numFmtId="0" fontId="90" fillId="0" borderId="112" applyNumberFormat="0" applyFill="0" applyAlignment="0" applyProtection="0"/>
    <xf numFmtId="0" fontId="15" fillId="25" borderId="110" applyNumberFormat="0" applyFont="0" applyAlignment="0" applyProtection="0"/>
    <xf numFmtId="0" fontId="84" fillId="7" borderId="107" applyNumberFormat="0" applyAlignment="0" applyProtection="0"/>
    <xf numFmtId="202" fontId="15" fillId="0" borderId="108" applyFont="0" applyFill="0" applyBorder="0" applyAlignment="0" applyProtection="0"/>
    <xf numFmtId="0" fontId="87" fillId="16" borderId="111" applyNumberFormat="0" applyAlignment="0" applyProtection="0"/>
    <xf numFmtId="0" fontId="87" fillId="16" borderId="111" applyNumberFormat="0" applyAlignment="0" applyProtection="0"/>
    <xf numFmtId="0" fontId="87" fillId="16" borderId="111" applyNumberFormat="0" applyAlignment="0" applyProtection="0"/>
    <xf numFmtId="0" fontId="90" fillId="0" borderId="112" applyNumberFormat="0" applyFill="0" applyAlignment="0" applyProtection="0"/>
    <xf numFmtId="202" fontId="15" fillId="0" borderId="108" applyFont="0" applyFill="0" applyBorder="0" applyAlignment="0" applyProtection="0"/>
    <xf numFmtId="202" fontId="15" fillId="0" borderId="108" applyFont="0" applyFill="0" applyBorder="0" applyAlignment="0" applyProtection="0"/>
    <xf numFmtId="0" fontId="90" fillId="0" borderId="112" applyNumberFormat="0" applyFill="0" applyAlignment="0" applyProtection="0"/>
    <xf numFmtId="0" fontId="90" fillId="0" borderId="112" applyNumberFormat="0" applyFill="0" applyAlignment="0" applyProtection="0"/>
    <xf numFmtId="0" fontId="90" fillId="0" borderId="112" applyNumberFormat="0" applyFill="0" applyAlignment="0" applyProtection="0"/>
    <xf numFmtId="184" fontId="15" fillId="0" borderId="109" applyBorder="0">
      <alignment horizontal="right" vertical="center"/>
    </xf>
    <xf numFmtId="0" fontId="90" fillId="0" borderId="112" applyNumberFormat="0" applyFill="0" applyAlignment="0" applyProtection="0"/>
    <xf numFmtId="0" fontId="90" fillId="0" borderId="112" applyNumberFormat="0" applyFill="0" applyAlignment="0" applyProtection="0"/>
    <xf numFmtId="0" fontId="43" fillId="0" borderId="108">
      <alignment horizontal="left" vertical="center"/>
    </xf>
    <xf numFmtId="0" fontId="43" fillId="0" borderId="108">
      <alignment horizontal="left" vertical="center"/>
    </xf>
    <xf numFmtId="0" fontId="81" fillId="16" borderId="107" applyNumberFormat="0" applyAlignment="0" applyProtection="0"/>
    <xf numFmtId="0" fontId="43" fillId="0" borderId="108">
      <alignment horizontal="left" vertical="center"/>
    </xf>
    <xf numFmtId="0" fontId="84" fillId="7" borderId="107" applyNumberFormat="0" applyAlignment="0" applyProtection="0"/>
    <xf numFmtId="10" fontId="31" fillId="23" borderId="116" applyNumberFormat="0" applyBorder="0" applyAlignment="0" applyProtection="0"/>
    <xf numFmtId="184" fontId="15" fillId="0" borderId="116" applyBorder="0">
      <alignment horizontal="right" vertical="center"/>
    </xf>
    <xf numFmtId="0" fontId="87" fillId="16" borderId="118" applyNumberFormat="0" applyAlignment="0" applyProtection="0"/>
    <xf numFmtId="0" fontId="90" fillId="0" borderId="119" applyNumberFormat="0" applyFill="0" applyAlignment="0" applyProtection="0"/>
    <xf numFmtId="202" fontId="15" fillId="0" borderId="115" applyFont="0" applyFill="0" applyBorder="0" applyAlignment="0" applyProtection="0"/>
    <xf numFmtId="184" fontId="15" fillId="0" borderId="116" applyBorder="0">
      <alignment horizontal="right" vertical="center"/>
    </xf>
    <xf numFmtId="0" fontId="87" fillId="16" borderId="118" applyNumberFormat="0" applyAlignment="0" applyProtection="0"/>
    <xf numFmtId="0" fontId="90" fillId="0" borderId="119" applyNumberFormat="0" applyFill="0" applyAlignment="0" applyProtection="0"/>
    <xf numFmtId="202" fontId="15" fillId="0" borderId="115" applyFont="0" applyFill="0" applyBorder="0" applyAlignment="0" applyProtection="0"/>
    <xf numFmtId="202" fontId="15" fillId="0" borderId="115" applyFont="0" applyFill="0" applyBorder="0" applyAlignment="0" applyProtection="0"/>
    <xf numFmtId="187" fontId="15" fillId="0" borderId="115" applyFont="0" applyFill="0" applyBorder="0" applyAlignment="0" applyProtection="0"/>
    <xf numFmtId="184" fontId="15" fillId="0" borderId="116" applyBorder="0">
      <alignment horizontal="right" vertical="center"/>
    </xf>
    <xf numFmtId="0" fontId="87" fillId="16" borderId="118" applyNumberFormat="0" applyAlignment="0" applyProtection="0"/>
    <xf numFmtId="0" fontId="87" fillId="16" borderId="118" applyNumberFormat="0" applyAlignment="0" applyProtection="0"/>
    <xf numFmtId="0" fontId="90" fillId="0" borderId="119" applyNumberFormat="0" applyFill="0" applyAlignment="0" applyProtection="0"/>
    <xf numFmtId="202" fontId="15" fillId="0" borderId="115" applyFont="0" applyFill="0" applyBorder="0" applyAlignment="0" applyProtection="0"/>
    <xf numFmtId="202" fontId="15" fillId="0" borderId="115" applyFont="0" applyFill="0" applyBorder="0" applyAlignment="0" applyProtection="0"/>
    <xf numFmtId="0" fontId="43" fillId="0" borderId="115">
      <alignment horizontal="left" vertical="center"/>
    </xf>
    <xf numFmtId="0" fontId="43" fillId="0" borderId="115">
      <alignment horizontal="left" vertical="center"/>
    </xf>
    <xf numFmtId="0" fontId="43" fillId="0" borderId="115">
      <alignment horizontal="left" vertical="center"/>
    </xf>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202" fontId="15" fillId="0" borderId="115" applyFont="0" applyFill="0" applyBorder="0" applyAlignment="0" applyProtection="0"/>
    <xf numFmtId="184" fontId="15" fillId="0" borderId="116" applyBorder="0">
      <alignment horizontal="right" vertical="center"/>
    </xf>
    <xf numFmtId="0" fontId="87" fillId="16" borderId="118" applyNumberFormat="0" applyAlignment="0" applyProtection="0"/>
    <xf numFmtId="0" fontId="43" fillId="0" borderId="115">
      <alignment horizontal="left" vertical="center"/>
    </xf>
    <xf numFmtId="0" fontId="43" fillId="0" borderId="115">
      <alignment horizontal="left" vertical="center"/>
    </xf>
    <xf numFmtId="0" fontId="30" fillId="0" borderId="119" applyNumberFormat="0" applyFill="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84" fillId="7" borderId="114" applyNumberFormat="0" applyAlignment="0" applyProtection="0"/>
    <xf numFmtId="0" fontId="84" fillId="7" borderId="114" applyNumberForma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184" fontId="15" fillId="0" borderId="116" applyBorder="0">
      <alignment horizontal="right" vertical="center"/>
    </xf>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184" fontId="15" fillId="0" borderId="116" applyBorder="0">
      <alignment horizontal="right" vertical="center"/>
    </xf>
    <xf numFmtId="0" fontId="15" fillId="25" borderId="117" applyNumberFormat="0" applyFont="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7" fillId="16" borderId="114" applyNumberFormat="0" applyAlignment="0" applyProtection="0">
      <alignment vertical="center"/>
    </xf>
    <xf numFmtId="0" fontId="4" fillId="0" borderId="0"/>
    <xf numFmtId="0" fontId="4" fillId="0" borderId="0"/>
    <xf numFmtId="0" fontId="4" fillId="0" borderId="0"/>
    <xf numFmtId="9" fontId="4" fillId="0" borderId="0" applyFont="0" applyFill="0" applyBorder="0" applyAlignment="0" applyProtection="0"/>
    <xf numFmtId="0" fontId="4" fillId="0" borderId="0"/>
    <xf numFmtId="43" fontId="4" fillId="0" borderId="0" applyFont="0" applyFill="0" applyBorder="0" applyAlignment="0" applyProtection="0"/>
    <xf numFmtId="0" fontId="25" fillId="16" borderId="118" applyNumberFormat="0" applyAlignment="0" applyProtection="0"/>
    <xf numFmtId="187" fontId="15" fillId="0" borderId="115" applyFont="0" applyFill="0" applyBorder="0" applyAlignment="0" applyProtection="0"/>
    <xf numFmtId="0" fontId="84" fillId="7" borderId="114" applyNumberFormat="0" applyAlignment="0" applyProtection="0"/>
    <xf numFmtId="10" fontId="31" fillId="23" borderId="116" applyNumberFormat="0" applyBorder="0" applyAlignment="0" applyProtection="0"/>
    <xf numFmtId="0" fontId="81" fillId="16" borderId="114" applyNumberFormat="0" applyAlignment="0" applyProtection="0"/>
    <xf numFmtId="0" fontId="4" fillId="0" borderId="0"/>
    <xf numFmtId="0" fontId="84" fillId="7" borderId="114" applyNumberFormat="0" applyAlignment="0" applyProtection="0"/>
    <xf numFmtId="10" fontId="31" fillId="23" borderId="116" applyNumberFormat="0" applyBorder="0" applyAlignment="0" applyProtection="0"/>
    <xf numFmtId="0" fontId="81" fillId="16" borderId="114" applyNumberFormat="0" applyAlignment="0" applyProtection="0"/>
    <xf numFmtId="0" fontId="4" fillId="0" borderId="0"/>
    <xf numFmtId="0" fontId="4" fillId="0" borderId="0"/>
    <xf numFmtId="0" fontId="81" fillId="16" borderId="114" applyNumberFormat="0" applyAlignment="0" applyProtection="0"/>
    <xf numFmtId="0" fontId="43" fillId="0" borderId="115">
      <alignment horizontal="left" vertical="center"/>
    </xf>
    <xf numFmtId="0" fontId="15" fillId="25" borderId="117" applyNumberFormat="0" applyFont="0" applyAlignment="0" applyProtection="0"/>
    <xf numFmtId="0" fontId="84" fillId="7" borderId="114" applyNumberFormat="0" applyAlignment="0" applyProtection="0"/>
    <xf numFmtId="0" fontId="4" fillId="0" borderId="0"/>
    <xf numFmtId="0" fontId="84" fillId="7" borderId="114" applyNumberFormat="0" applyAlignment="0" applyProtection="0"/>
    <xf numFmtId="10" fontId="31" fillId="23" borderId="116" applyNumberFormat="0" applyBorder="0" applyAlignment="0" applyProtection="0"/>
    <xf numFmtId="0" fontId="81" fillId="16" borderId="114" applyNumberFormat="0" applyAlignment="0" applyProtection="0"/>
    <xf numFmtId="0" fontId="4" fillId="0" borderId="0"/>
    <xf numFmtId="0" fontId="4" fillId="0" borderId="0"/>
    <xf numFmtId="10" fontId="31" fillId="23" borderId="116" applyNumberFormat="0" applyBorder="0" applyAlignment="0" applyProtection="0"/>
    <xf numFmtId="0" fontId="43" fillId="0" borderId="115">
      <alignment horizontal="left" vertical="center"/>
    </xf>
    <xf numFmtId="0" fontId="4" fillId="0" borderId="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0" fontId="15" fillId="25" borderId="117" applyNumberFormat="0" applyFont="0" applyAlignment="0" applyProtection="0"/>
    <xf numFmtId="0" fontId="43" fillId="0" borderId="115">
      <alignment horizontal="left" vertical="center"/>
    </xf>
    <xf numFmtId="0" fontId="4" fillId="0" borderId="0"/>
    <xf numFmtId="0" fontId="81" fillId="16"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15" fillId="25" borderId="117" applyNumberFormat="0" applyFont="0" applyAlignment="0" applyProtection="0">
      <alignment vertical="center"/>
    </xf>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0" fontId="81" fillId="16" borderId="114" applyNumberFormat="0" applyAlignment="0" applyProtection="0"/>
    <xf numFmtId="0" fontId="43" fillId="0" borderId="115">
      <alignment horizontal="left" vertical="center"/>
    </xf>
    <xf numFmtId="0" fontId="15" fillId="25" borderId="117" applyNumberFormat="0" applyFont="0" applyAlignment="0" applyProtection="0"/>
    <xf numFmtId="0" fontId="4" fillId="0" borderId="0"/>
    <xf numFmtId="0" fontId="84" fillId="7" borderId="114" applyNumberFormat="0" applyAlignment="0" applyProtection="0"/>
    <xf numFmtId="0" fontId="81" fillId="16" borderId="114" applyNumberFormat="0" applyAlignment="0" applyProtection="0"/>
    <xf numFmtId="0" fontId="4" fillId="0" borderId="0"/>
    <xf numFmtId="0" fontId="4" fillId="0" borderId="0"/>
    <xf numFmtId="10" fontId="31" fillId="23" borderId="116" applyNumberFormat="0" applyBorder="0" applyAlignment="0" applyProtection="0"/>
    <xf numFmtId="0" fontId="81" fillId="16" borderId="114" applyNumberFormat="0" applyAlignment="0" applyProtection="0"/>
    <xf numFmtId="0" fontId="43" fillId="0" borderId="115">
      <alignment horizontal="left" vertical="center"/>
    </xf>
    <xf numFmtId="0" fontId="4" fillId="0" borderId="0"/>
    <xf numFmtId="0" fontId="81" fillId="16" borderId="114" applyNumberFormat="0" applyAlignment="0" applyProtection="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202" fontId="15" fillId="0" borderId="115" applyFont="0" applyFill="0" applyBorder="0" applyAlignment="0" applyProtection="0"/>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10" fontId="31" fillId="23" borderId="116" applyNumberFormat="0" applyBorder="0" applyAlignment="0" applyProtection="0"/>
    <xf numFmtId="0" fontId="111" fillId="16" borderId="118" applyNumberFormat="0" applyAlignment="0" applyProtection="0">
      <alignment vertical="center"/>
    </xf>
    <xf numFmtId="0" fontId="43" fillId="0" borderId="115">
      <alignment horizontal="left" vertical="center"/>
    </xf>
    <xf numFmtId="0" fontId="4" fillId="0" borderId="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0" fontId="15" fillId="25" borderId="117" applyNumberFormat="0" applyFont="0" applyAlignment="0" applyProtection="0"/>
    <xf numFmtId="0" fontId="43" fillId="0" borderId="115">
      <alignment horizontal="left" vertical="center"/>
    </xf>
    <xf numFmtId="0" fontId="4" fillId="0" borderId="0"/>
    <xf numFmtId="0" fontId="81" fillId="16"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0" fontId="81" fillId="16" borderId="114" applyNumberFormat="0" applyAlignment="0" applyProtection="0"/>
    <xf numFmtId="0" fontId="43" fillId="0" borderId="115">
      <alignment horizontal="left" vertical="center"/>
    </xf>
    <xf numFmtId="0" fontId="15" fillId="25" borderId="117" applyNumberFormat="0" applyFont="0" applyAlignment="0" applyProtection="0"/>
    <xf numFmtId="0" fontId="84" fillId="7" borderId="114" applyNumberFormat="0" applyAlignment="0" applyProtection="0"/>
    <xf numFmtId="0" fontId="4" fillId="0" borderId="0"/>
    <xf numFmtId="0" fontId="84" fillId="7" borderId="114" applyNumberFormat="0" applyAlignment="0" applyProtection="0"/>
    <xf numFmtId="0" fontId="81" fillId="16" borderId="114" applyNumberFormat="0" applyAlignment="0" applyProtection="0"/>
    <xf numFmtId="0" fontId="4" fillId="0" borderId="0"/>
    <xf numFmtId="0" fontId="4" fillId="0" borderId="0"/>
    <xf numFmtId="0" fontId="4" fillId="0" borderId="0"/>
    <xf numFmtId="0" fontId="87" fillId="16" borderId="118" applyNumberFormat="0" applyAlignment="0" applyProtection="0"/>
    <xf numFmtId="202" fontId="15" fillId="0" borderId="115" applyFont="0" applyFill="0" applyBorder="0" applyAlignment="0" applyProtection="0"/>
    <xf numFmtId="184" fontId="15" fillId="0" borderId="116" applyBorder="0">
      <alignment horizontal="right" vertical="center"/>
    </xf>
    <xf numFmtId="0" fontId="87" fillId="16" borderId="118" applyNumberFormat="0" applyAlignment="0" applyProtection="0"/>
    <xf numFmtId="0" fontId="90" fillId="0" borderId="119" applyNumberFormat="0" applyFill="0" applyAlignment="0" applyProtection="0"/>
    <xf numFmtId="202" fontId="15" fillId="0" borderId="115" applyFont="0" applyFill="0" applyBorder="0" applyAlignment="0" applyProtection="0"/>
    <xf numFmtId="0" fontId="87" fillId="16" borderId="118" applyNumberFormat="0" applyAlignment="0" applyProtection="0"/>
    <xf numFmtId="0" fontId="90" fillId="0" borderId="119" applyNumberFormat="0" applyFill="0" applyAlignment="0" applyProtection="0"/>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184" fontId="15" fillId="0" borderId="116" applyBorder="0">
      <alignment horizontal="right" vertical="center"/>
    </xf>
    <xf numFmtId="0" fontId="87" fillId="16" borderId="118" applyNumberFormat="0" applyAlignment="0" applyProtection="0"/>
    <xf numFmtId="0" fontId="90" fillId="0" borderId="119" applyNumberFormat="0" applyFill="0" applyAlignment="0" applyProtection="0"/>
    <xf numFmtId="202" fontId="15" fillId="0" borderId="115" applyFont="0" applyFill="0" applyBorder="0" applyAlignment="0" applyProtection="0"/>
    <xf numFmtId="0" fontId="87" fillId="16" borderId="118" applyNumberFormat="0" applyAlignment="0" applyProtection="0"/>
    <xf numFmtId="0" fontId="90" fillId="0" borderId="119" applyNumberFormat="0" applyFill="0" applyAlignment="0" applyProtection="0"/>
    <xf numFmtId="0" fontId="90" fillId="0" borderId="119" applyNumberFormat="0" applyFill="0" applyAlignment="0" applyProtection="0"/>
    <xf numFmtId="202" fontId="15" fillId="0" borderId="115" applyFont="0" applyFill="0" applyBorder="0" applyAlignment="0" applyProtection="0"/>
    <xf numFmtId="0" fontId="87" fillId="16" borderId="118" applyNumberFormat="0" applyAlignment="0" applyProtection="0"/>
    <xf numFmtId="0" fontId="90" fillId="0" borderId="119" applyNumberFormat="0" applyFill="0" applyAlignment="0" applyProtection="0"/>
    <xf numFmtId="0" fontId="19" fillId="16" borderId="114" applyNumberFormat="0" applyAlignment="0" applyProtection="0"/>
    <xf numFmtId="184" fontId="15" fillId="0" borderId="116" applyBorder="0">
      <alignment horizontal="right" vertical="center"/>
    </xf>
    <xf numFmtId="0" fontId="87" fillId="16" borderId="118" applyNumberFormat="0" applyAlignment="0" applyProtection="0"/>
    <xf numFmtId="0" fontId="90" fillId="0" borderId="119" applyNumberFormat="0" applyFill="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0" fontId="90" fillId="0" borderId="119" applyNumberFormat="0" applyFill="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38" fontId="37" fillId="0" borderId="120" applyNumberFormat="0" applyFont="0" applyFill="0" applyAlignment="0" applyProtection="0"/>
    <xf numFmtId="184" fontId="15" fillId="0" borderId="116" applyBorder="0">
      <alignment horizontal="right" vertical="center"/>
    </xf>
    <xf numFmtId="0" fontId="90" fillId="0" borderId="119" applyNumberFormat="0" applyFill="0" applyAlignment="0" applyProtection="0"/>
    <xf numFmtId="0" fontId="90" fillId="0" borderId="119" applyNumberFormat="0" applyFill="0" applyAlignment="0" applyProtection="0"/>
    <xf numFmtId="0" fontId="25" fillId="16" borderId="118" applyNumberFormat="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202" fontId="15" fillId="0" borderId="115" applyFont="0" applyFill="0" applyBorder="0" applyAlignment="0" applyProtection="0"/>
    <xf numFmtId="0" fontId="84" fillId="7" borderId="114" applyNumberFormat="0" applyAlignment="0" applyProtection="0"/>
    <xf numFmtId="0" fontId="15" fillId="25" borderId="117" applyNumberFormat="0" applyFont="0" applyAlignment="0" applyProtection="0"/>
    <xf numFmtId="0" fontId="58" fillId="25" borderId="117" applyNumberFormat="0" applyFon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0" fontId="87" fillId="16" borderId="118" applyNumberFormat="0" applyAlignment="0" applyProtection="0"/>
    <xf numFmtId="202" fontId="15" fillId="0" borderId="115" applyFont="0" applyFill="0" applyBorder="0" applyAlignment="0" applyProtection="0"/>
    <xf numFmtId="0" fontId="43" fillId="0" borderId="115">
      <alignment horizontal="left" vertical="center"/>
    </xf>
    <xf numFmtId="165" fontId="4" fillId="0" borderId="0" applyFont="0" applyFill="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0" fontId="84" fillId="7" borderId="114" applyNumberForma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15" fillId="25" borderId="117" applyNumberFormat="0" applyFont="0" applyAlignment="0" applyProtection="0"/>
    <xf numFmtId="0" fontId="19"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203" fontId="4" fillId="0" borderId="0" applyFont="0" applyFill="0" applyBorder="0" applyAlignment="0" applyProtection="0"/>
    <xf numFmtId="203" fontId="4" fillId="0" borderId="0" applyFont="0" applyFill="0" applyBorder="0" applyAlignment="0" applyProtection="0"/>
    <xf numFmtId="43" fontId="4" fillId="0" borderId="0" applyFont="0" applyFill="0" applyBorder="0" applyAlignment="0" applyProtection="0"/>
    <xf numFmtId="191" fontId="4" fillId="0" borderId="0" applyFont="0" applyFill="0" applyBorder="0" applyAlignment="0" applyProtection="0"/>
    <xf numFmtId="0" fontId="4" fillId="0" borderId="0"/>
    <xf numFmtId="165" fontId="4" fillId="0" borderId="0" applyFont="0" applyFill="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169" fontId="4" fillId="0" borderId="0"/>
    <xf numFmtId="0" fontId="4" fillId="0" borderId="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0" fontId="87" fillId="16" borderId="118" applyNumberFormat="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0" fontId="90" fillId="0" borderId="119" applyNumberFormat="0" applyFill="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0" fontId="105" fillId="7" borderId="114" applyNumberFormat="0" applyAlignment="0" applyProtection="0">
      <alignment vertical="center"/>
    </xf>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0" fontId="84" fillId="7" borderId="114" applyNumberFormat="0" applyAlignment="0" applyProtection="0"/>
    <xf numFmtId="10" fontId="31" fillId="23" borderId="116" applyNumberFormat="0" applyBorder="0" applyAlignment="0" applyProtection="0"/>
    <xf numFmtId="10" fontId="31" fillId="23" borderId="116" applyNumberFormat="0" applyBorder="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9" fontId="4" fillId="0" borderId="0" applyFont="0" applyFill="0" applyBorder="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9" fontId="4" fillId="0" borderId="0" applyFont="0" applyFill="0" applyBorder="0" applyAlignment="0" applyProtection="0"/>
    <xf numFmtId="0" fontId="87" fillId="16" borderId="118" applyNumberFormat="0" applyAlignment="0" applyProtection="0"/>
    <xf numFmtId="9" fontId="4" fillId="0" borderId="0" applyFont="0" applyFill="0" applyBorder="0" applyAlignment="0" applyProtection="0"/>
    <xf numFmtId="9" fontId="4" fillId="0" borderId="0" applyFont="0" applyFill="0" applyBorder="0" applyAlignment="0" applyProtection="0"/>
    <xf numFmtId="0" fontId="87" fillId="16" borderId="118" applyNumberFormat="0" applyAlignment="0" applyProtection="0"/>
    <xf numFmtId="9" fontId="4" fillId="0" borderId="0" applyFont="0" applyFill="0" applyBorder="0" applyAlignment="0" applyProtection="0"/>
    <xf numFmtId="0" fontId="87" fillId="16" borderId="118" applyNumberFormat="0" applyAlignment="0" applyProtection="0"/>
    <xf numFmtId="0" fontId="87" fillId="16" borderId="118" applyNumberFormat="0" applyAlignment="0" applyProtection="0"/>
    <xf numFmtId="9" fontId="4" fillId="0" borderId="0" applyFont="0" applyFill="0" applyBorder="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90" fillId="0" borderId="119" applyNumberFormat="0" applyFill="0" applyAlignment="0" applyProtection="0"/>
    <xf numFmtId="0" fontId="90" fillId="0" borderId="119" applyNumberFormat="0" applyFill="0" applyAlignment="0" applyProtection="0"/>
    <xf numFmtId="184" fontId="15" fillId="0" borderId="116" applyBorder="0">
      <alignment horizontal="right" vertical="center"/>
    </xf>
    <xf numFmtId="0" fontId="87" fillId="16" borderId="118" applyNumberFormat="0" applyAlignment="0" applyProtection="0"/>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184" fontId="15" fillId="0" borderId="116" applyBorder="0">
      <alignment horizontal="right" vertical="center"/>
    </xf>
    <xf numFmtId="0" fontId="87" fillId="16" borderId="118" applyNumberFormat="0" applyAlignment="0" applyProtection="0"/>
    <xf numFmtId="202" fontId="15" fillId="0" borderId="115" applyFont="0" applyFill="0" applyBorder="0" applyAlignment="0" applyProtection="0"/>
    <xf numFmtId="202" fontId="15" fillId="0" borderId="115" applyFont="0" applyFill="0" applyBorder="0" applyAlignment="0" applyProtection="0"/>
    <xf numFmtId="184" fontId="15" fillId="0" borderId="116" applyBorder="0">
      <alignment horizontal="right" vertical="center"/>
    </xf>
    <xf numFmtId="0" fontId="90" fillId="0" borderId="119" applyNumberFormat="0" applyFill="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202" fontId="15" fillId="0" borderId="115" applyFont="0" applyFill="0" applyBorder="0" applyAlignment="0" applyProtection="0"/>
    <xf numFmtId="184" fontId="15" fillId="0" borderId="116" applyBorder="0">
      <alignment horizontal="right" vertical="center"/>
    </xf>
    <xf numFmtId="0" fontId="90" fillId="0" borderId="119" applyNumberFormat="0" applyFill="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184" fontId="15" fillId="0" borderId="116" applyBorder="0">
      <alignment horizontal="right" vertical="center"/>
    </xf>
    <xf numFmtId="0" fontId="90" fillId="0" borderId="119" applyNumberFormat="0" applyFill="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184" fontId="15" fillId="0" borderId="116" applyBorder="0">
      <alignment horizontal="right" vertical="center"/>
    </xf>
    <xf numFmtId="0" fontId="90" fillId="0" borderId="119" applyNumberFormat="0" applyFill="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202" fontId="15" fillId="0" borderId="115" applyFont="0" applyFill="0" applyBorder="0" applyAlignment="0" applyProtection="0"/>
    <xf numFmtId="184" fontId="15" fillId="0" borderId="116" applyBorder="0">
      <alignment horizontal="right" vertical="center"/>
    </xf>
    <xf numFmtId="202" fontId="15" fillId="0" borderId="115" applyFont="0" applyFill="0" applyBorder="0" applyAlignment="0" applyProtection="0"/>
    <xf numFmtId="0" fontId="87" fillId="16" borderId="118" applyNumberFormat="0" applyAlignment="0" applyProtection="0"/>
    <xf numFmtId="0" fontId="90" fillId="0" borderId="119" applyNumberFormat="0" applyFill="0" applyAlignment="0" applyProtection="0"/>
    <xf numFmtId="0" fontId="90" fillId="0" borderId="119" applyNumberFormat="0" applyFill="0" applyAlignment="0" applyProtection="0"/>
    <xf numFmtId="0" fontId="15" fillId="25" borderId="117" applyNumberFormat="0" applyFont="0" applyAlignment="0" applyProtection="0">
      <alignment vertical="center"/>
    </xf>
    <xf numFmtId="0" fontId="90" fillId="0" borderId="119" applyNumberFormat="0" applyFill="0" applyAlignment="0" applyProtection="0"/>
    <xf numFmtId="0" fontId="15" fillId="25" borderId="117" applyNumberFormat="0" applyFont="0" applyAlignment="0" applyProtection="0"/>
    <xf numFmtId="0" fontId="90" fillId="0" borderId="119" applyNumberFormat="0" applyFill="0" applyAlignment="0" applyProtection="0"/>
    <xf numFmtId="0" fontId="90" fillId="0" borderId="119" applyNumberFormat="0" applyFill="0" applyAlignment="0" applyProtection="0"/>
    <xf numFmtId="0" fontId="84" fillId="7" borderId="114" applyNumberFormat="0" applyAlignment="0" applyProtection="0"/>
    <xf numFmtId="0" fontId="15" fillId="25" borderId="117" applyNumberFormat="0" applyFont="0" applyAlignment="0" applyProtection="0"/>
    <xf numFmtId="0" fontId="84" fillId="7" borderId="114" applyNumberFormat="0" applyAlignment="0" applyProtection="0"/>
    <xf numFmtId="0" fontId="15" fillId="25" borderId="117" applyNumberFormat="0" applyFon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10" fontId="31" fillId="23" borderId="116" applyNumberFormat="0" applyBorder="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0" fontId="87" fillId="16" borderId="118" applyNumberFormat="0" applyAlignment="0" applyProtection="0"/>
    <xf numFmtId="0" fontId="90" fillId="0" borderId="119" applyNumberFormat="0" applyFill="0" applyAlignment="0" applyProtection="0"/>
    <xf numFmtId="0" fontId="90" fillId="0" borderId="119" applyNumberFormat="0" applyFill="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202" fontId="15" fillId="0" borderId="115" applyFont="0" applyFill="0" applyBorder="0" applyAlignment="0" applyProtection="0"/>
    <xf numFmtId="10" fontId="31" fillId="23" borderId="116" applyNumberFormat="0" applyBorder="0" applyAlignment="0" applyProtection="0"/>
    <xf numFmtId="0" fontId="87" fillId="16" borderId="118" applyNumberFormat="0" applyAlignment="0" applyProtection="0"/>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184" fontId="15" fillId="0" borderId="116" applyBorder="0">
      <alignment horizontal="right" vertical="center"/>
    </xf>
    <xf numFmtId="0" fontId="90" fillId="0" borderId="119" applyNumberFormat="0" applyFill="0" applyAlignment="0" applyProtection="0"/>
    <xf numFmtId="0" fontId="43" fillId="0" borderId="115">
      <alignment horizontal="left" vertical="center"/>
    </xf>
    <xf numFmtId="0" fontId="87" fillId="16" borderId="118" applyNumberFormat="0" applyAlignment="0" applyProtection="0"/>
    <xf numFmtId="0" fontId="87" fillId="16" borderId="118" applyNumberFormat="0" applyAlignment="0" applyProtection="0"/>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184" fontId="15" fillId="0" borderId="116" applyBorder="0">
      <alignment horizontal="right" vertical="center"/>
    </xf>
    <xf numFmtId="0" fontId="90" fillId="0" borderId="119" applyNumberFormat="0" applyFill="0" applyAlignment="0" applyProtection="0"/>
    <xf numFmtId="0" fontId="87" fillId="16" borderId="118" applyNumberFormat="0" applyAlignment="0" applyProtection="0"/>
    <xf numFmtId="0" fontId="105" fillId="7" borderId="114" applyNumberFormat="0" applyAlignment="0" applyProtection="0">
      <alignment vertical="center"/>
    </xf>
    <xf numFmtId="0" fontId="90" fillId="0" borderId="119" applyNumberFormat="0" applyFill="0" applyAlignment="0" applyProtection="0"/>
    <xf numFmtId="38" fontId="37" fillId="0" borderId="120" applyNumberFormat="0" applyFont="0" applyFill="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0" fontId="87" fillId="16" borderId="118" applyNumberFormat="0" applyAlignment="0" applyProtection="0"/>
    <xf numFmtId="0" fontId="90" fillId="0" borderId="119" applyNumberFormat="0" applyFill="0" applyAlignment="0" applyProtection="0"/>
    <xf numFmtId="0" fontId="43" fillId="0" borderId="115">
      <alignment horizontal="left" vertical="center"/>
    </xf>
    <xf numFmtId="184" fontId="15" fillId="0" borderId="116" applyBorder="0">
      <alignment horizontal="right" vertical="center"/>
    </xf>
    <xf numFmtId="165" fontId="4" fillId="0" borderId="0" applyFont="0" applyFill="0" applyBorder="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10" fontId="31" fillId="23" borderId="116" applyNumberFormat="0" applyBorder="0" applyAlignment="0" applyProtection="0"/>
    <xf numFmtId="0" fontId="15" fillId="25" borderId="117" applyNumberFormat="0" applyFont="0" applyAlignment="0" applyProtection="0"/>
    <xf numFmtId="0" fontId="43" fillId="0" borderId="115">
      <alignment horizontal="left" vertical="center"/>
    </xf>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15" fillId="25" borderId="117" applyNumberFormat="0" applyFont="0" applyAlignment="0" applyProtection="0"/>
    <xf numFmtId="0" fontId="84" fillId="7" borderId="114" applyNumberForma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184" fontId="15" fillId="0" borderId="116" applyBorder="0">
      <alignment horizontal="right" vertical="center"/>
    </xf>
    <xf numFmtId="0" fontId="87" fillId="16" borderId="118" applyNumberFormat="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15" fontId="15" fillId="0" borderId="115" applyFont="0" applyFill="0" applyBorder="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1" fillId="16"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184" fontId="15" fillId="0" borderId="116" applyBorder="0">
      <alignment horizontal="right" vertical="center"/>
    </xf>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0" fontId="43" fillId="0" borderId="115">
      <alignment horizontal="left" vertical="center"/>
    </xf>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0" fontId="46"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58" fillId="25" borderId="117" applyNumberFormat="0" applyFon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9" fontId="4" fillId="0" borderId="0" applyFont="0" applyFill="0" applyBorder="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202" fontId="15" fillId="0" borderId="115" applyFont="0" applyFill="0" applyBorder="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0" fontId="87" fillId="16" borderId="118" applyNumberFormat="0" applyAlignment="0" applyProtection="0"/>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184" fontId="15" fillId="0" borderId="116" applyBorder="0">
      <alignment horizontal="right" vertical="center"/>
    </xf>
    <xf numFmtId="0" fontId="90" fillId="0" borderId="119" applyNumberFormat="0" applyFill="0" applyAlignment="0" applyProtection="0"/>
    <xf numFmtId="0" fontId="87" fillId="16" borderId="118" applyNumberFormat="0" applyAlignment="0" applyProtection="0"/>
    <xf numFmtId="0" fontId="87" fillId="16" borderId="118" applyNumberFormat="0" applyAlignment="0" applyProtection="0"/>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184" fontId="15" fillId="0" borderId="116" applyBorder="0">
      <alignment horizontal="right" vertical="center"/>
    </xf>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184" fontId="15" fillId="0" borderId="116" applyBorder="0">
      <alignment horizontal="right" vertical="center"/>
    </xf>
    <xf numFmtId="0" fontId="90" fillId="0" borderId="119" applyNumberFormat="0" applyFill="0" applyAlignment="0" applyProtection="0"/>
    <xf numFmtId="38" fontId="37" fillId="0" borderId="120" applyNumberFormat="0" applyFont="0" applyFill="0" applyAlignment="0" applyProtection="0"/>
    <xf numFmtId="0" fontId="87" fillId="16" borderId="118" applyNumberFormat="0" applyAlignment="0" applyProtection="0"/>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184" fontId="15" fillId="0" borderId="116" applyBorder="0">
      <alignment horizontal="right" vertical="center"/>
    </xf>
    <xf numFmtId="0" fontId="90" fillId="0" borderId="119" applyNumberFormat="0" applyFill="0" applyAlignment="0" applyProtection="0"/>
    <xf numFmtId="0" fontId="87" fillId="16" borderId="118" applyNumberFormat="0" applyAlignment="0" applyProtection="0"/>
    <xf numFmtId="0" fontId="90" fillId="0" borderId="119" applyNumberFormat="0" applyFill="0" applyAlignment="0" applyProtection="0"/>
    <xf numFmtId="184" fontId="15" fillId="0" borderId="116" applyBorder="0">
      <alignment horizontal="right" vertical="center"/>
    </xf>
    <xf numFmtId="0" fontId="87" fillId="16" borderId="118" applyNumberFormat="0" applyAlignment="0" applyProtection="0"/>
    <xf numFmtId="0" fontId="15" fillId="25" borderId="117" applyNumberFormat="0" applyFont="0" applyAlignment="0" applyProtection="0"/>
    <xf numFmtId="0" fontId="15" fillId="25" borderId="117" applyNumberFormat="0" applyFont="0" applyAlignment="0" applyProtection="0"/>
    <xf numFmtId="202" fontId="15" fillId="0" borderId="115" applyFont="0" applyFill="0" applyBorder="0" applyAlignment="0" applyProtection="0"/>
    <xf numFmtId="0" fontId="90" fillId="0" borderId="119" applyNumberFormat="0" applyFill="0" applyAlignment="0" applyProtection="0"/>
    <xf numFmtId="202" fontId="15" fillId="0" borderId="115" applyFont="0" applyFill="0" applyBorder="0" applyAlignment="0" applyProtection="0"/>
    <xf numFmtId="0" fontId="15" fillId="25" borderId="117" applyNumberFormat="0" applyFon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10" fontId="31" fillId="23" borderId="116" applyNumberFormat="0" applyBorder="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0" fontId="87" fillId="16" borderId="118" applyNumberFormat="0" applyAlignment="0" applyProtection="0"/>
    <xf numFmtId="0" fontId="90" fillId="0" borderId="119" applyNumberFormat="0" applyFill="0" applyAlignment="0" applyProtection="0"/>
    <xf numFmtId="0" fontId="90" fillId="0" borderId="119" applyNumberFormat="0" applyFill="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0" fontId="84" fillId="7" borderId="114" applyNumberFormat="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0" fontId="15" fillId="25" borderId="117" applyNumberFormat="0" applyFont="0" applyAlignment="0" applyProtection="0"/>
    <xf numFmtId="0" fontId="15" fillId="25" borderId="117" applyNumberFormat="0" applyFont="0" applyAlignment="0" applyProtection="0"/>
    <xf numFmtId="0" fontId="87" fillId="16" borderId="118" applyNumberFormat="0" applyAlignment="0" applyProtection="0"/>
    <xf numFmtId="0" fontId="87" fillId="16" borderId="118" applyNumberFormat="0" applyAlignment="0" applyProtection="0"/>
    <xf numFmtId="0" fontId="87" fillId="16" borderId="118" applyNumberFormat="0" applyAlignment="0" applyProtection="0"/>
    <xf numFmtId="202" fontId="15" fillId="0" borderId="115"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7" fillId="16" borderId="118" applyNumberFormat="0" applyAlignment="0" applyProtection="0"/>
    <xf numFmtId="0" fontId="87" fillId="16" borderId="118" applyNumberFormat="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43" fontId="4" fillId="0" borderId="0" applyFont="0" applyFill="0" applyBorder="0" applyAlignment="0" applyProtection="0"/>
    <xf numFmtId="0" fontId="84" fillId="7" borderId="114" applyNumberFormat="0" applyAlignment="0" applyProtection="0"/>
    <xf numFmtId="10" fontId="31" fillId="23" borderId="116" applyNumberFormat="0" applyBorder="0" applyAlignment="0" applyProtection="0"/>
    <xf numFmtId="0" fontId="81" fillId="16" borderId="114" applyNumberFormat="0" applyAlignment="0" applyProtection="0"/>
    <xf numFmtId="0" fontId="43" fillId="0" borderId="115">
      <alignment horizontal="left" vertical="center"/>
    </xf>
    <xf numFmtId="0" fontId="4" fillId="0" borderId="0"/>
    <xf numFmtId="0" fontId="81" fillId="16" borderId="114" applyNumberFormat="0" applyAlignment="0" applyProtection="0"/>
    <xf numFmtId="0" fontId="43" fillId="0" borderId="115">
      <alignment horizontal="left" vertical="center"/>
    </xf>
    <xf numFmtId="0" fontId="15" fillId="25" borderId="117" applyNumberFormat="0" applyFont="0" applyAlignment="0" applyProtection="0"/>
    <xf numFmtId="0" fontId="84" fillId="7"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10" fontId="31" fillId="23" borderId="116" applyNumberFormat="0" applyBorder="0" applyAlignment="0" applyProtection="0"/>
    <xf numFmtId="0" fontId="81" fillId="16" borderId="114" applyNumberFormat="0" applyAlignment="0" applyProtection="0"/>
    <xf numFmtId="0" fontId="43" fillId="0" borderId="115">
      <alignment horizontal="left" vertical="center"/>
    </xf>
    <xf numFmtId="0" fontId="4" fillId="0" borderId="0"/>
    <xf numFmtId="0" fontId="81" fillId="16" borderId="114" applyNumberFormat="0" applyAlignment="0" applyProtection="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10" fontId="31" fillId="23" borderId="116" applyNumberFormat="0" applyBorder="0" applyAlignment="0" applyProtection="0"/>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43" fillId="0" borderId="115">
      <alignment horizontal="left" vertical="center"/>
    </xf>
    <xf numFmtId="0" fontId="4" fillId="0" borderId="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0" fontId="15" fillId="25" borderId="117" applyNumberFormat="0" applyFont="0" applyAlignment="0" applyProtection="0"/>
    <xf numFmtId="0" fontId="84" fillId="7" borderId="114" applyNumberFormat="0" applyAlignment="0" applyProtection="0"/>
    <xf numFmtId="0" fontId="4" fillId="0" borderId="0"/>
    <xf numFmtId="0" fontId="81" fillId="16" borderId="114" applyNumberFormat="0" applyAlignment="0" applyProtection="0"/>
    <xf numFmtId="0" fontId="4" fillId="0" borderId="0"/>
    <xf numFmtId="0" fontId="4" fillId="0" borderId="0"/>
    <xf numFmtId="10" fontId="31" fillId="23" borderId="116" applyNumberFormat="0" applyBorder="0" applyAlignment="0" applyProtection="0"/>
    <xf numFmtId="0" fontId="81" fillId="16" borderId="114" applyNumberFormat="0" applyAlignment="0" applyProtection="0"/>
    <xf numFmtId="0" fontId="43" fillId="0" borderId="115">
      <alignment horizontal="left" vertical="center"/>
    </xf>
    <xf numFmtId="0" fontId="4" fillId="0" borderId="0"/>
    <xf numFmtId="0" fontId="81" fillId="16" borderId="114" applyNumberFormat="0" applyAlignment="0" applyProtection="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10" fontId="31" fillId="23" borderId="116" applyNumberFormat="0" applyBorder="0" applyAlignment="0" applyProtection="0"/>
    <xf numFmtId="0" fontId="81" fillId="16" borderId="114" applyNumberFormat="0" applyAlignment="0" applyProtection="0"/>
    <xf numFmtId="0" fontId="43" fillId="0" borderId="115">
      <alignment horizontal="left" vertical="center"/>
    </xf>
    <xf numFmtId="0" fontId="4" fillId="0" borderId="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15" fillId="25" borderId="117" applyNumberFormat="0" applyFont="0" applyAlignment="0" applyProtection="0"/>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43" fillId="0" borderId="115">
      <alignment horizontal="left" vertical="center"/>
    </xf>
    <xf numFmtId="0" fontId="4" fillId="0" borderId="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0" fontId="43" fillId="0" borderId="115">
      <alignment horizontal="left" vertical="center"/>
    </xf>
    <xf numFmtId="0" fontId="15" fillId="25" borderId="117" applyNumberFormat="0" applyFont="0" applyAlignment="0" applyProtection="0"/>
    <xf numFmtId="0" fontId="84" fillId="7" borderId="114" applyNumberFormat="0" applyAlignment="0" applyProtection="0"/>
    <xf numFmtId="0" fontId="4" fillId="0" borderId="0"/>
    <xf numFmtId="0" fontId="84" fillId="7" borderId="114" applyNumberFormat="0" applyAlignment="0" applyProtection="0"/>
    <xf numFmtId="0" fontId="81" fillId="16" borderId="114" applyNumberFormat="0" applyAlignment="0" applyProtection="0"/>
    <xf numFmtId="0" fontId="4" fillId="0" borderId="0"/>
    <xf numFmtId="0" fontId="4" fillId="0" borderId="0"/>
    <xf numFmtId="0" fontId="4" fillId="0" borderId="0"/>
    <xf numFmtId="165" fontId="4" fillId="0" borderId="0" applyFon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43" fontId="4" fillId="0" borderId="0" applyFont="0" applyFill="0" applyBorder="0" applyAlignment="0" applyProtection="0"/>
    <xf numFmtId="191" fontId="4" fillId="0" borderId="0" applyFont="0" applyFill="0" applyBorder="0" applyAlignment="0" applyProtection="0"/>
    <xf numFmtId="0" fontId="4" fillId="0" borderId="0"/>
    <xf numFmtId="165" fontId="4" fillId="0" borderId="0" applyFont="0" applyFill="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9"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84" fillId="7" borderId="114" applyNumberFormat="0" applyAlignment="0" applyProtection="0"/>
    <xf numFmtId="165" fontId="4" fillId="0" borderId="0" applyFont="0" applyFill="0" applyBorder="0" applyAlignment="0" applyProtection="0"/>
    <xf numFmtId="9" fontId="4" fillId="0" borderId="0" applyFont="0" applyFill="0" applyBorder="0" applyAlignment="0" applyProtection="0"/>
    <xf numFmtId="10" fontId="31" fillId="23" borderId="116"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43" fontId="4" fillId="0" borderId="0" applyFont="0" applyFill="0" applyBorder="0" applyAlignment="0" applyProtection="0"/>
    <xf numFmtId="0" fontId="84" fillId="7" borderId="114" applyNumberFormat="0" applyAlignment="0" applyProtection="0"/>
    <xf numFmtId="10" fontId="31" fillId="23" borderId="116" applyNumberFormat="0" applyBorder="0" applyAlignment="0" applyProtection="0"/>
    <xf numFmtId="0" fontId="81" fillId="16" borderId="114" applyNumberFormat="0" applyAlignment="0" applyProtection="0"/>
    <xf numFmtId="0" fontId="43" fillId="0" borderId="115">
      <alignment horizontal="left" vertical="center"/>
    </xf>
    <xf numFmtId="0" fontId="4" fillId="0" borderId="0"/>
    <xf numFmtId="0" fontId="81" fillId="16" borderId="114" applyNumberFormat="0" applyAlignment="0" applyProtection="0"/>
    <xf numFmtId="0" fontId="43" fillId="0" borderId="115">
      <alignment horizontal="left" vertical="center"/>
    </xf>
    <xf numFmtId="0" fontId="15" fillId="25" borderId="117" applyNumberFormat="0" applyFont="0" applyAlignment="0" applyProtection="0"/>
    <xf numFmtId="0" fontId="84" fillId="7"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97" fillId="16" borderId="114" applyNumberFormat="0" applyAlignment="0" applyProtection="0">
      <alignment vertical="center"/>
    </xf>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10" fontId="31" fillId="23" borderId="116" applyNumberFormat="0" applyBorder="0" applyAlignment="0" applyProtection="0"/>
    <xf numFmtId="0" fontId="81" fillId="16" borderId="114" applyNumberFormat="0" applyAlignment="0" applyProtection="0"/>
    <xf numFmtId="0" fontId="43" fillId="0" borderId="115">
      <alignment horizontal="left" vertical="center"/>
    </xf>
    <xf numFmtId="0" fontId="4" fillId="0" borderId="0"/>
    <xf numFmtId="0" fontId="81" fillId="16" borderId="114" applyNumberFormat="0" applyAlignment="0" applyProtection="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15" fillId="25" borderId="117" applyNumberFormat="0" applyFont="0" applyAlignment="0" applyProtection="0"/>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43" fillId="0" borderId="115">
      <alignment horizontal="left" vertical="center"/>
    </xf>
    <xf numFmtId="0" fontId="4" fillId="0" borderId="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0" fontId="15" fillId="25" borderId="117" applyNumberFormat="0" applyFont="0" applyAlignment="0" applyProtection="0"/>
    <xf numFmtId="0" fontId="84" fillId="7" borderId="114" applyNumberFormat="0" applyAlignment="0" applyProtection="0"/>
    <xf numFmtId="0" fontId="4" fillId="0" borderId="0"/>
    <xf numFmtId="0" fontId="81" fillId="16" borderId="114" applyNumberFormat="0" applyAlignment="0" applyProtection="0"/>
    <xf numFmtId="0" fontId="4" fillId="0" borderId="0"/>
    <xf numFmtId="0" fontId="4" fillId="0" borderId="0"/>
    <xf numFmtId="0" fontId="84" fillId="7" borderId="114" applyNumberFormat="0" applyAlignment="0" applyProtection="0"/>
    <xf numFmtId="10" fontId="31" fillId="23" borderId="116" applyNumberFormat="0" applyBorder="0" applyAlignment="0" applyProtection="0"/>
    <xf numFmtId="0" fontId="81" fillId="16" borderId="114" applyNumberFormat="0" applyAlignment="0" applyProtection="0"/>
    <xf numFmtId="0" fontId="43" fillId="0" borderId="115">
      <alignment horizontal="left" vertical="center"/>
    </xf>
    <xf numFmtId="0" fontId="4" fillId="0" borderId="0"/>
    <xf numFmtId="0" fontId="81" fillId="16" borderId="114" applyNumberFormat="0" applyAlignment="0" applyProtection="0"/>
    <xf numFmtId="0" fontId="43" fillId="0" borderId="115">
      <alignment horizontal="left" vertical="center"/>
    </xf>
    <xf numFmtId="0" fontId="46" fillId="25" borderId="117" applyNumberFormat="0" applyFont="0" applyAlignment="0" applyProtection="0"/>
    <xf numFmtId="0" fontId="84" fillId="7"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10" fontId="31" fillId="23" borderId="116" applyNumberFormat="0" applyBorder="0" applyAlignment="0" applyProtection="0"/>
    <xf numFmtId="0" fontId="81" fillId="16" borderId="114" applyNumberFormat="0" applyAlignment="0" applyProtection="0"/>
    <xf numFmtId="0" fontId="43" fillId="0" borderId="115">
      <alignment horizontal="left" vertical="center"/>
    </xf>
    <xf numFmtId="0" fontId="4" fillId="0" borderId="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10" fontId="31" fillId="23" borderId="116" applyNumberFormat="0" applyBorder="0" applyAlignment="0" applyProtection="0"/>
    <xf numFmtId="0" fontId="15" fillId="25" borderId="117" applyNumberFormat="0" applyFont="0" applyAlignment="0" applyProtection="0"/>
    <xf numFmtId="0" fontId="43" fillId="0" borderId="115">
      <alignment horizontal="left" vertical="center"/>
    </xf>
    <xf numFmtId="0" fontId="4" fillId="0" borderId="0"/>
    <xf numFmtId="0" fontId="43" fillId="0" borderId="115">
      <alignment horizontal="left" vertical="center"/>
    </xf>
    <xf numFmtId="0" fontId="81" fillId="16" borderId="114" applyNumberFormat="0" applyAlignment="0" applyProtection="0"/>
    <xf numFmtId="0" fontId="4" fillId="0" borderId="0"/>
    <xf numFmtId="0" fontId="4" fillId="0" borderId="0"/>
    <xf numFmtId="0" fontId="81" fillId="16" borderId="114" applyNumberFormat="0" applyAlignment="0" applyProtection="0"/>
    <xf numFmtId="0" fontId="84" fillId="7" borderId="114" applyNumberFormat="0" applyAlignment="0" applyProtection="0"/>
    <xf numFmtId="0" fontId="104" fillId="0" borderId="119" applyNumberFormat="0" applyFill="0" applyAlignment="0" applyProtection="0">
      <alignment vertical="center"/>
    </xf>
    <xf numFmtId="0" fontId="43" fillId="0" borderId="115">
      <alignment horizontal="left" vertical="center"/>
    </xf>
    <xf numFmtId="0" fontId="4" fillId="0" borderId="0"/>
    <xf numFmtId="0" fontId="43" fillId="0" borderId="115">
      <alignment horizontal="left" vertical="center"/>
    </xf>
    <xf numFmtId="0" fontId="84" fillId="7" borderId="114" applyNumberFormat="0" applyAlignment="0" applyProtection="0"/>
    <xf numFmtId="0" fontId="4" fillId="0" borderId="0"/>
    <xf numFmtId="0" fontId="4" fillId="0" borderId="0"/>
    <xf numFmtId="0" fontId="81" fillId="16" borderId="114" applyNumberFormat="0" applyAlignment="0" applyProtection="0"/>
    <xf numFmtId="0" fontId="15" fillId="25" borderId="117" applyNumberFormat="0" applyFont="0" applyAlignment="0" applyProtection="0"/>
    <xf numFmtId="0" fontId="84" fillId="7" borderId="114" applyNumberFormat="0" applyAlignment="0" applyProtection="0"/>
    <xf numFmtId="0" fontId="4" fillId="0" borderId="0"/>
    <xf numFmtId="0" fontId="81" fillId="16" borderId="114" applyNumberFormat="0" applyAlignment="0" applyProtection="0"/>
    <xf numFmtId="0" fontId="4" fillId="0" borderId="0"/>
    <xf numFmtId="0" fontId="4" fillId="0" borderId="0"/>
    <xf numFmtId="0" fontId="4" fillId="0" borderId="0"/>
    <xf numFmtId="165" fontId="4" fillId="0" borderId="0" applyFon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43" fontId="4" fillId="0" borderId="0" applyFont="0" applyFill="0" applyBorder="0" applyAlignment="0" applyProtection="0"/>
    <xf numFmtId="191" fontId="4" fillId="0" borderId="0" applyFont="0" applyFill="0" applyBorder="0" applyAlignment="0" applyProtection="0"/>
    <xf numFmtId="0" fontId="4" fillId="0" borderId="0"/>
    <xf numFmtId="165" fontId="4" fillId="0" borderId="0" applyFont="0" applyFill="0" applyBorder="0" applyAlignment="0" applyProtection="0"/>
    <xf numFmtId="10" fontId="31" fillId="23" borderId="116" applyNumberFormat="0" applyBorder="0" applyAlignment="0" applyProtection="0"/>
    <xf numFmtId="10" fontId="31" fillId="23" borderId="116" applyNumberFormat="0" applyBorder="0" applyAlignment="0" applyProtection="0"/>
    <xf numFmtId="10" fontId="31" fillId="23" borderId="116"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9"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215"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0" fontId="90" fillId="0" borderId="119" applyNumberFormat="0" applyFill="0" applyAlignment="0" applyProtection="0"/>
    <xf numFmtId="0" fontId="87" fillId="16" borderId="118" applyNumberFormat="0" applyAlignment="0" applyProtection="0"/>
    <xf numFmtId="0" fontId="84" fillId="7" borderId="114" applyNumberFormat="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0" fontId="90" fillId="0" borderId="119" applyNumberFormat="0" applyFill="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38" fontId="37" fillId="0" borderId="120" applyNumberFormat="0" applyFont="0" applyFill="0" applyAlignment="0" applyProtection="0"/>
    <xf numFmtId="0" fontId="87" fillId="16" borderId="118" applyNumberFormat="0" applyAlignment="0" applyProtection="0"/>
    <xf numFmtId="0" fontId="15" fillId="25" borderId="117" applyNumberFormat="0" applyFont="0" applyAlignment="0" applyProtection="0"/>
    <xf numFmtId="0" fontId="15" fillId="25" borderId="117" applyNumberFormat="0" applyFon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7" fillId="16" borderId="118" applyNumberFormat="0" applyAlignment="0" applyProtection="0"/>
    <xf numFmtId="0" fontId="84" fillId="7" borderId="114"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184" fontId="15" fillId="0" borderId="116" applyBorder="0">
      <alignment horizontal="right" vertical="center"/>
    </xf>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15" fillId="25" borderId="117" applyNumberFormat="0" applyFont="0" applyAlignment="0" applyProtection="0"/>
    <xf numFmtId="0" fontId="90" fillId="0" borderId="119" applyNumberFormat="0" applyFill="0" applyAlignment="0" applyProtection="0"/>
    <xf numFmtId="0" fontId="84" fillId="7" borderId="114" applyNumberFormat="0" applyAlignment="0" applyProtection="0"/>
    <xf numFmtId="0" fontId="90" fillId="0" borderId="119" applyNumberFormat="0" applyFill="0" applyAlignment="0" applyProtection="0"/>
    <xf numFmtId="202" fontId="15" fillId="0" borderId="115" applyFont="0" applyFill="0" applyBorder="0" applyAlignment="0" applyProtection="0"/>
    <xf numFmtId="0" fontId="104" fillId="0" borderId="119" applyNumberFormat="0" applyFill="0" applyAlignment="0" applyProtection="0">
      <alignment vertical="center"/>
    </xf>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0" fontId="111" fillId="16" borderId="118" applyNumberFormat="0" applyAlignment="0" applyProtection="0">
      <alignment vertical="center"/>
    </xf>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0" fontId="30" fillId="0" borderId="119" applyNumberFormat="0" applyFill="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202" fontId="15" fillId="0" borderId="115" applyFont="0" applyFill="0" applyBorder="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0" fontId="90" fillId="0" borderId="119" applyNumberFormat="0" applyFill="0" applyAlignment="0" applyProtection="0"/>
    <xf numFmtId="0" fontId="87" fillId="16" borderId="118" applyNumberFormat="0" applyAlignment="0" applyProtection="0"/>
    <xf numFmtId="184" fontId="15" fillId="0" borderId="116" applyBorder="0">
      <alignment horizontal="right" vertical="center"/>
    </xf>
    <xf numFmtId="0" fontId="90" fillId="0" borderId="119" applyNumberFormat="0" applyFill="0" applyAlignment="0" applyProtection="0"/>
    <xf numFmtId="0" fontId="87" fillId="16" borderId="118" applyNumberFormat="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0" fontId="90" fillId="0" borderId="119" applyNumberFormat="0" applyFill="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202" fontId="15" fillId="0" borderId="115" applyFont="0" applyFill="0" applyBorder="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90" fillId="0" borderId="119" applyNumberFormat="0" applyFill="0" applyAlignment="0" applyProtection="0"/>
    <xf numFmtId="0" fontId="87" fillId="16" borderId="118" applyNumberFormat="0" applyAlignment="0" applyProtection="0"/>
    <xf numFmtId="0" fontId="15" fillId="25" borderId="117" applyNumberFormat="0" applyFont="0" applyAlignment="0" applyProtection="0"/>
    <xf numFmtId="0" fontId="15" fillId="25" borderId="117" applyNumberFormat="0" applyFon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4" fillId="7" borderId="114" applyNumberFormat="0" applyAlignment="0" applyProtection="0"/>
    <xf numFmtId="0" fontId="87" fillId="16" borderId="118" applyNumberFormat="0" applyAlignment="0" applyProtection="0"/>
    <xf numFmtId="0" fontId="84" fillId="7" borderId="114" applyNumberFormat="0" applyAlignment="0" applyProtection="0"/>
    <xf numFmtId="0" fontId="15" fillId="25" borderId="124" applyNumberFormat="0" applyFont="0" applyAlignment="0" applyProtection="0"/>
    <xf numFmtId="0" fontId="15" fillId="25" borderId="131" applyNumberFormat="0" applyFont="0" applyAlignment="0" applyProtection="0"/>
    <xf numFmtId="184" fontId="15" fillId="0" borderId="130" applyBorder="0">
      <alignment horizontal="right" vertical="center"/>
    </xf>
    <xf numFmtId="0" fontId="84" fillId="7" borderId="135" applyNumberFormat="0" applyAlignment="0" applyProtection="0"/>
    <xf numFmtId="184" fontId="15" fillId="0" borderId="137" applyBorder="0">
      <alignment horizontal="right" vertical="center"/>
    </xf>
    <xf numFmtId="0" fontId="43" fillId="0" borderId="129">
      <alignment horizontal="left" vertical="center"/>
    </xf>
    <xf numFmtId="10" fontId="31" fillId="23" borderId="130" applyNumberFormat="0" applyBorder="0" applyAlignment="0" applyProtection="0"/>
    <xf numFmtId="0" fontId="43" fillId="0" borderId="129">
      <alignment horizontal="left" vertical="center"/>
    </xf>
    <xf numFmtId="10" fontId="31" fillId="23" borderId="130" applyNumberFormat="0" applyBorder="0" applyAlignment="0" applyProtection="0"/>
    <xf numFmtId="0" fontId="15" fillId="25" borderId="131" applyNumberFormat="0" applyFont="0" applyAlignment="0" applyProtection="0"/>
    <xf numFmtId="184" fontId="15" fillId="0" borderId="130" applyBorder="0">
      <alignment horizontal="right" vertical="center"/>
    </xf>
    <xf numFmtId="0" fontId="15" fillId="25" borderId="138" applyNumberFormat="0" applyFont="0" applyAlignment="0" applyProtection="0"/>
    <xf numFmtId="0" fontId="43" fillId="0" borderId="136">
      <alignment horizontal="left" vertical="center"/>
    </xf>
    <xf numFmtId="0" fontId="84" fillId="7" borderId="128" applyNumberFormat="0" applyAlignment="0" applyProtection="0"/>
    <xf numFmtId="0" fontId="43" fillId="0" borderId="129">
      <alignment horizontal="left" vertical="center"/>
    </xf>
    <xf numFmtId="10" fontId="31" fillId="23" borderId="130" applyNumberFormat="0" applyBorder="0" applyAlignment="0" applyProtection="0"/>
    <xf numFmtId="184" fontId="15" fillId="0" borderId="130" applyBorder="0">
      <alignment horizontal="right" vertical="center"/>
    </xf>
    <xf numFmtId="0" fontId="15" fillId="25" borderId="131" applyNumberFormat="0" applyFont="0" applyAlignment="0" applyProtection="0"/>
    <xf numFmtId="0" fontId="43" fillId="0" borderId="129">
      <alignment horizontal="left" vertical="center"/>
    </xf>
    <xf numFmtId="202" fontId="15" fillId="0" borderId="122" applyFont="0" applyFill="0" applyBorder="0" applyAlignment="0" applyProtection="0"/>
    <xf numFmtId="184" fontId="15" fillId="0" borderId="123" applyBorder="0">
      <alignment horizontal="righ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87" fillId="16" borderId="139" applyNumberFormat="0" applyAlignment="0" applyProtection="0"/>
    <xf numFmtId="0" fontId="84" fillId="7" borderId="128" applyNumberFormat="0" applyAlignment="0" applyProtection="0"/>
    <xf numFmtId="0" fontId="43" fillId="0" borderId="129">
      <alignment horizontal="left" vertical="center"/>
    </xf>
    <xf numFmtId="10" fontId="31" fillId="23" borderId="130" applyNumberFormat="0" applyBorder="0" applyAlignment="0" applyProtection="0"/>
    <xf numFmtId="0" fontId="15" fillId="25" borderId="131" applyNumberFormat="0" applyFont="0" applyAlignment="0" applyProtection="0"/>
    <xf numFmtId="184" fontId="15" fillId="0" borderId="130" applyBorder="0">
      <alignment horizontal="right" vertical="center"/>
    </xf>
    <xf numFmtId="0" fontId="81" fillId="16" borderId="121" applyNumberFormat="0" applyAlignment="0" applyProtection="0"/>
    <xf numFmtId="0" fontId="105" fillId="7" borderId="121" applyNumberFormat="0" applyAlignment="0" applyProtection="0">
      <alignment vertical="center"/>
    </xf>
    <xf numFmtId="0" fontId="90" fillId="0" borderId="140" applyNumberFormat="0" applyFill="0" applyAlignment="0" applyProtection="0"/>
    <xf numFmtId="0" fontId="90" fillId="0" borderId="140" applyNumberFormat="0" applyFill="0" applyAlignment="0" applyProtection="0"/>
    <xf numFmtId="0" fontId="90" fillId="0" borderId="126" applyNumberFormat="0" applyFill="0" applyAlignment="0" applyProtection="0"/>
    <xf numFmtId="10" fontId="31" fillId="23" borderId="130" applyNumberFormat="0" applyBorder="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184" fontId="15" fillId="0" borderId="123" applyBorder="0">
      <alignment horizontal="right" vertical="center"/>
    </xf>
    <xf numFmtId="184" fontId="15" fillId="0" borderId="123" applyBorder="0">
      <alignment horizontal="right" vertical="center"/>
    </xf>
    <xf numFmtId="202" fontId="15" fillId="0" borderId="122" applyFont="0" applyFill="0" applyBorder="0" applyAlignment="0" applyProtection="0"/>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0" fontId="58"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3" fillId="0" borderId="0"/>
    <xf numFmtId="0" fontId="15" fillId="25" borderId="124" applyNumberFormat="0" applyFont="0" applyAlignment="0" applyProtection="0"/>
    <xf numFmtId="0" fontId="15" fillId="25" borderId="124" applyNumberFormat="0" applyFont="0" applyAlignment="0" applyProtection="0"/>
    <xf numFmtId="0" fontId="3" fillId="0" borderId="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3" fillId="0" borderId="0"/>
    <xf numFmtId="0" fontId="3" fillId="0" borderId="0"/>
    <xf numFmtId="0" fontId="3" fillId="0" borderId="0"/>
    <xf numFmtId="0" fontId="15" fillId="25" borderId="124" applyNumberFormat="0" applyFont="0" applyAlignment="0" applyProtection="0"/>
    <xf numFmtId="0" fontId="3" fillId="0" borderId="0"/>
    <xf numFmtId="0" fontId="3" fillId="0" borderId="0"/>
    <xf numFmtId="0" fontId="3" fillId="0" borderId="0"/>
    <xf numFmtId="0" fontId="15" fillId="25" borderId="124" applyNumberFormat="0" applyFont="0" applyAlignment="0" applyProtection="0"/>
    <xf numFmtId="0" fontId="3" fillId="0" borderId="0"/>
    <xf numFmtId="0" fontId="3" fillId="0" borderId="0"/>
    <xf numFmtId="0" fontId="3" fillId="0" borderId="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10" fontId="31" fillId="23" borderId="123" applyNumberFormat="0" applyBorder="0" applyAlignment="0" applyProtection="0"/>
    <xf numFmtId="10" fontId="31" fillId="23" borderId="123" applyNumberFormat="0" applyBorder="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21"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43" fillId="0" borderId="136">
      <alignment horizontal="left" vertical="center"/>
    </xf>
    <xf numFmtId="10" fontId="31" fillId="23" borderId="130" applyNumberFormat="0" applyBorder="0" applyAlignment="0" applyProtection="0"/>
    <xf numFmtId="184" fontId="15" fillId="0" borderId="130" applyBorder="0">
      <alignment horizontal="right" vertical="center"/>
    </xf>
    <xf numFmtId="0" fontId="84" fillId="7" borderId="128" applyNumberFormat="0" applyAlignment="0" applyProtection="0"/>
    <xf numFmtId="0" fontId="90" fillId="0" borderId="126" applyNumberFormat="0" applyFill="0" applyAlignment="0" applyProtection="0"/>
    <xf numFmtId="0" fontId="90" fillId="0" borderId="140" applyNumberFormat="0" applyFill="0" applyAlignment="0" applyProtection="0"/>
    <xf numFmtId="0" fontId="43" fillId="0" borderId="136">
      <alignment horizontal="left" vertical="center"/>
    </xf>
    <xf numFmtId="0" fontId="81" fillId="16" borderId="135" applyNumberFormat="0" applyAlignment="0" applyProtection="0"/>
    <xf numFmtId="0" fontId="43" fillId="0" borderId="129">
      <alignment horizontal="left" vertical="center"/>
    </xf>
    <xf numFmtId="0" fontId="87" fillId="16" borderId="139" applyNumberFormat="0" applyAlignment="0" applyProtection="0"/>
    <xf numFmtId="0" fontId="3" fillId="0" borderId="0"/>
    <xf numFmtId="0" fontId="3" fillId="0" borderId="0"/>
    <xf numFmtId="0" fontId="3" fillId="0" borderId="0"/>
    <xf numFmtId="9" fontId="3" fillId="0" borderId="0" applyFont="0" applyFill="0" applyBorder="0" applyAlignment="0" applyProtection="0"/>
    <xf numFmtId="0" fontId="15" fillId="25" borderId="124" applyNumberFormat="0" applyFont="0" applyAlignment="0" applyProtection="0"/>
    <xf numFmtId="0" fontId="3" fillId="0" borderId="0"/>
    <xf numFmtId="43" fontId="3" fillId="0" borderId="0" applyFont="0" applyFill="0" applyBorder="0" applyAlignment="0" applyProtection="0"/>
    <xf numFmtId="0" fontId="15" fillId="25" borderId="124" applyNumberFormat="0" applyFont="0" applyAlignment="0" applyProtection="0"/>
    <xf numFmtId="202" fontId="15" fillId="0" borderId="122" applyFont="0" applyFill="0" applyBorder="0" applyAlignment="0" applyProtection="0"/>
    <xf numFmtId="0" fontId="111" fillId="16" borderId="125" applyNumberFormat="0" applyAlignment="0" applyProtection="0">
      <alignment vertical="center"/>
    </xf>
    <xf numFmtId="202" fontId="15" fillId="0" borderId="122" applyFont="0" applyFill="0" applyBorder="0" applyAlignment="0" applyProtection="0"/>
    <xf numFmtId="0" fontId="15" fillId="25" borderId="124" applyNumberFormat="0" applyFont="0" applyAlignment="0" applyProtection="0"/>
    <xf numFmtId="0" fontId="81" fillId="16" borderId="121" applyNumberFormat="0" applyAlignment="0" applyProtection="0"/>
    <xf numFmtId="0" fontId="90" fillId="0" borderId="126" applyNumberFormat="0" applyFill="0" applyAlignment="0" applyProtection="0"/>
    <xf numFmtId="184" fontId="15" fillId="0" borderId="123" applyBorder="0">
      <alignment horizontal="right" vertical="center"/>
    </xf>
    <xf numFmtId="0" fontId="15" fillId="25" borderId="124" applyNumberFormat="0" applyFont="0" applyAlignment="0" applyProtection="0"/>
    <xf numFmtId="0" fontId="81" fillId="16" borderId="121" applyNumberFormat="0" applyAlignment="0" applyProtection="0"/>
    <xf numFmtId="10" fontId="31" fillId="23" borderId="123" applyNumberFormat="0" applyBorder="0" applyAlignment="0" applyProtection="0"/>
    <xf numFmtId="0" fontId="3" fillId="0" borderId="0"/>
    <xf numFmtId="0" fontId="15" fillId="25" borderId="124" applyNumberFormat="0" applyFont="0" applyAlignment="0" applyProtection="0"/>
    <xf numFmtId="202" fontId="15" fillId="0" borderId="122" applyFont="0" applyFill="0" applyBorder="0" applyAlignment="0" applyProtection="0"/>
    <xf numFmtId="202" fontId="15" fillId="0" borderId="122" applyFont="0" applyFill="0" applyBorder="0" applyAlignment="0" applyProtection="0"/>
    <xf numFmtId="0" fontId="90" fillId="0" borderId="126" applyNumberFormat="0" applyFill="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202" fontId="15" fillId="0" borderId="122" applyFont="0" applyFill="0" applyBorder="0" applyAlignment="0" applyProtection="0"/>
    <xf numFmtId="0" fontId="90" fillId="0" borderId="126" applyNumberFormat="0" applyFill="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0" fontId="58"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202" fontId="15" fillId="0" borderId="122" applyFont="0" applyFill="0" applyBorder="0" applyAlignment="0" applyProtection="0"/>
    <xf numFmtId="0" fontId="90" fillId="0" borderId="126" applyNumberFormat="0" applyFill="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0" fontId="15"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0" fontId="15"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202" fontId="15" fillId="0" borderId="122" applyFont="0" applyFill="0" applyBorder="0" applyAlignment="0" applyProtection="0"/>
    <xf numFmtId="0" fontId="90" fillId="0" borderId="126" applyNumberFormat="0" applyFill="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15" fillId="25" borderId="124" applyNumberFormat="0" applyFont="0" applyAlignment="0" applyProtection="0"/>
    <xf numFmtId="0" fontId="3" fillId="0" borderId="0"/>
    <xf numFmtId="0" fontId="15" fillId="25" borderId="131" applyNumberFormat="0" applyFont="0" applyAlignment="0" applyProtection="0"/>
    <xf numFmtId="184" fontId="15" fillId="0" borderId="130" applyBorder="0">
      <alignment horizontal="right" vertical="center"/>
    </xf>
    <xf numFmtId="0" fontId="84" fillId="7" borderId="128" applyNumberFormat="0" applyAlignment="0" applyProtection="0"/>
    <xf numFmtId="0" fontId="43" fillId="0" borderId="129">
      <alignment horizontal="left" vertical="center"/>
    </xf>
    <xf numFmtId="10" fontId="31" fillId="23" borderId="130" applyNumberFormat="0" applyBorder="0" applyAlignment="0" applyProtection="0"/>
    <xf numFmtId="184" fontId="15" fillId="0" borderId="130" applyBorder="0">
      <alignment horizontal="right" vertical="center"/>
    </xf>
    <xf numFmtId="0" fontId="43" fillId="0" borderId="136">
      <alignment horizontal="left" vertical="center"/>
    </xf>
    <xf numFmtId="0" fontId="43" fillId="0" borderId="129">
      <alignment horizontal="left" vertical="center"/>
    </xf>
    <xf numFmtId="10" fontId="31" fillId="23" borderId="130" applyNumberFormat="0" applyBorder="0" applyAlignment="0" applyProtection="0"/>
    <xf numFmtId="0" fontId="15" fillId="25" borderId="131" applyNumberFormat="0" applyFont="0" applyAlignment="0" applyProtection="0"/>
    <xf numFmtId="184" fontId="15" fillId="0" borderId="130" applyBorder="0">
      <alignment horizontal="right" vertical="center"/>
    </xf>
    <xf numFmtId="0" fontId="84" fillId="7" borderId="128" applyNumberFormat="0" applyAlignment="0" applyProtection="0"/>
    <xf numFmtId="0" fontId="81" fillId="16" borderId="135" applyNumberFormat="0" applyAlignment="0" applyProtection="0"/>
    <xf numFmtId="0" fontId="81" fillId="16" borderId="135" applyNumberFormat="0" applyAlignment="0" applyProtection="0"/>
    <xf numFmtId="0" fontId="15" fillId="25" borderId="131" applyNumberFormat="0" applyFont="0" applyAlignment="0" applyProtection="0"/>
    <xf numFmtId="184" fontId="15" fillId="0" borderId="130" applyBorder="0">
      <alignment horizontal="right" vertical="center"/>
    </xf>
    <xf numFmtId="184" fontId="15" fillId="0" borderId="137" applyBorder="0">
      <alignment horizontal="right" vertical="center"/>
    </xf>
    <xf numFmtId="0" fontId="84" fillId="7" borderId="128" applyNumberFormat="0" applyAlignment="0" applyProtection="0"/>
    <xf numFmtId="0" fontId="43" fillId="0" borderId="129">
      <alignment horizontal="left" vertical="center"/>
    </xf>
    <xf numFmtId="10" fontId="31" fillId="23" borderId="130" applyNumberFormat="0" applyBorder="0" applyAlignment="0" applyProtection="0"/>
    <xf numFmtId="0" fontId="15" fillId="25" borderId="131" applyNumberFormat="0" applyFont="0" applyAlignment="0" applyProtection="0"/>
    <xf numFmtId="184" fontId="15" fillId="0" borderId="137" applyBorder="0">
      <alignment horizontal="right" vertical="center"/>
    </xf>
    <xf numFmtId="0" fontId="43" fillId="0" borderId="129">
      <alignment horizontal="left" vertical="center"/>
    </xf>
    <xf numFmtId="10" fontId="31" fillId="23" borderId="130" applyNumberFormat="0" applyBorder="0" applyAlignment="0" applyProtection="0"/>
    <xf numFmtId="0" fontId="15" fillId="25" borderId="131" applyNumberFormat="0" applyFont="0" applyAlignment="0" applyProtection="0"/>
    <xf numFmtId="184" fontId="15" fillId="0" borderId="130" applyBorder="0">
      <alignment horizontal="right" vertical="center"/>
    </xf>
    <xf numFmtId="0" fontId="81" fillId="16" borderId="135" applyNumberFormat="0" applyAlignment="0" applyProtection="0"/>
    <xf numFmtId="0" fontId="81" fillId="16" borderId="135" applyNumberFormat="0" applyAlignment="0" applyProtection="0"/>
    <xf numFmtId="0" fontId="15" fillId="25" borderId="131" applyNumberFormat="0" applyFont="0" applyAlignment="0" applyProtection="0"/>
    <xf numFmtId="184" fontId="15" fillId="0" borderId="130" applyBorder="0">
      <alignment horizontal="right" vertical="center"/>
    </xf>
    <xf numFmtId="0" fontId="84" fillId="7" borderId="128" applyNumberFormat="0" applyAlignment="0" applyProtection="0"/>
    <xf numFmtId="0" fontId="43" fillId="0" borderId="129">
      <alignment horizontal="left" vertical="center"/>
    </xf>
    <xf numFmtId="10" fontId="31" fillId="23" borderId="130" applyNumberFormat="0" applyBorder="0" applyAlignment="0" applyProtection="0"/>
    <xf numFmtId="0" fontId="15" fillId="25" borderId="131" applyNumberFormat="0" applyFont="0" applyAlignment="0" applyProtection="0"/>
    <xf numFmtId="10" fontId="31" fillId="23" borderId="137" applyNumberFormat="0" applyBorder="0" applyAlignment="0" applyProtection="0"/>
    <xf numFmtId="0" fontId="43" fillId="0" borderId="129">
      <alignment horizontal="left" vertical="center"/>
    </xf>
    <xf numFmtId="10" fontId="31" fillId="23" borderId="130" applyNumberFormat="0" applyBorder="0" applyAlignment="0" applyProtection="0"/>
    <xf numFmtId="184" fontId="15" fillId="0" borderId="130" applyBorder="0">
      <alignment horizontal="right" vertical="center"/>
    </xf>
    <xf numFmtId="0" fontId="15" fillId="25" borderId="131" applyNumberFormat="0" applyFont="0" applyAlignment="0" applyProtection="0"/>
    <xf numFmtId="184" fontId="15" fillId="0" borderId="130" applyBorder="0">
      <alignment horizontal="right" vertical="center"/>
    </xf>
    <xf numFmtId="0" fontId="84" fillId="7" borderId="128" applyNumberFormat="0" applyAlignment="0" applyProtection="0"/>
    <xf numFmtId="0" fontId="43" fillId="0" borderId="129">
      <alignment horizontal="left" vertical="center"/>
    </xf>
    <xf numFmtId="0" fontId="43" fillId="0" borderId="129">
      <alignment horizontal="left" vertical="center"/>
    </xf>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184" fontId="15" fillId="0" borderId="130" applyBorder="0">
      <alignment horizontal="right" vertical="center"/>
    </xf>
    <xf numFmtId="0" fontId="81" fillId="16" borderId="135" applyNumberFormat="0" applyAlignment="0" applyProtection="0"/>
    <xf numFmtId="0" fontId="15" fillId="25" borderId="131" applyNumberFormat="0" applyFont="0" applyAlignment="0" applyProtection="0"/>
    <xf numFmtId="0" fontId="43" fillId="0" borderId="129">
      <alignment horizontal="left" vertical="center"/>
    </xf>
    <xf numFmtId="0" fontId="43" fillId="0" borderId="129">
      <alignment horizontal="left" vertical="center"/>
    </xf>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184" fontId="15" fillId="0" borderId="130" applyBorder="0">
      <alignment horizontal="right" vertical="center"/>
    </xf>
    <xf numFmtId="10" fontId="31" fillId="23" borderId="137" applyNumberFormat="0" applyBorder="0" applyAlignment="0" applyProtection="0"/>
    <xf numFmtId="0" fontId="81" fillId="16" borderId="135" applyNumberFormat="0" applyAlignment="0" applyProtection="0"/>
    <xf numFmtId="0" fontId="15" fillId="25" borderId="131" applyNumberFormat="0" applyFont="0" applyAlignment="0" applyProtection="0"/>
    <xf numFmtId="0" fontId="43" fillId="0" borderId="129">
      <alignment horizontal="left" vertical="center"/>
    </xf>
    <xf numFmtId="0" fontId="81" fillId="16" borderId="128" applyNumberFormat="0" applyAlignment="0" applyProtection="0"/>
    <xf numFmtId="187" fontId="15" fillId="0" borderId="122" applyFont="0" applyFill="0" applyBorder="0" applyAlignment="0" applyProtection="0"/>
    <xf numFmtId="0" fontId="25" fillId="16" borderId="125" applyNumberFormat="0" applyAlignment="0" applyProtection="0"/>
    <xf numFmtId="10" fontId="31" fillId="23" borderId="137" applyNumberFormat="0" applyBorder="0" applyAlignment="0" applyProtection="0"/>
    <xf numFmtId="0" fontId="81" fillId="16" borderId="128" applyNumberFormat="0" applyAlignment="0" applyProtection="0"/>
    <xf numFmtId="0" fontId="111" fillId="16" borderId="125" applyNumberFormat="0" applyAlignment="0" applyProtection="0">
      <alignment vertical="center"/>
    </xf>
    <xf numFmtId="0" fontId="104" fillId="0" borderId="126" applyNumberFormat="0" applyFill="0" applyAlignment="0" applyProtection="0">
      <alignment vertical="center"/>
    </xf>
    <xf numFmtId="0" fontId="97" fillId="16" borderId="121" applyNumberFormat="0" applyAlignment="0" applyProtection="0">
      <alignment vertical="center"/>
    </xf>
    <xf numFmtId="202" fontId="15" fillId="0" borderId="122" applyFont="0" applyFill="0" applyBorder="0" applyAlignment="0" applyProtection="0"/>
    <xf numFmtId="215"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0" fontId="43" fillId="0" borderId="122">
      <alignment horizontal="left" vertical="center"/>
    </xf>
    <xf numFmtId="165" fontId="3" fillId="0" borderId="0" applyFont="0" applyFill="0" applyBorder="0" applyAlignment="0" applyProtection="0"/>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104" fillId="0" borderId="126" applyNumberFormat="0" applyFill="0" applyAlignment="0" applyProtection="0">
      <alignment vertical="center"/>
    </xf>
    <xf numFmtId="0" fontId="15" fillId="25" borderId="124" applyNumberFormat="0" applyFont="0" applyAlignment="0" applyProtection="0">
      <alignment vertical="center"/>
    </xf>
    <xf numFmtId="0" fontId="97" fillId="16" borderId="121" applyNumberFormat="0" applyAlignment="0" applyProtection="0">
      <alignment vertical="center"/>
    </xf>
    <xf numFmtId="0" fontId="90" fillId="0" borderId="126" applyNumberFormat="0" applyFill="0" applyAlignment="0" applyProtection="0"/>
    <xf numFmtId="0" fontId="90" fillId="0" borderId="140" applyNumberFormat="0" applyFill="0" applyAlignment="0" applyProtection="0"/>
    <xf numFmtId="202" fontId="15" fillId="0" borderId="122" applyFont="0" applyFill="0" applyBorder="0" applyAlignment="0" applyProtection="0"/>
    <xf numFmtId="215"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38" fontId="37" fillId="0" borderId="127" applyNumberFormat="0" applyFon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38" fontId="37" fillId="0" borderId="127" applyNumberFormat="0" applyFont="0" applyFill="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4" fillId="7" borderId="13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4" fillId="7" borderId="135" applyNumberFormat="0" applyAlignment="0" applyProtection="0"/>
    <xf numFmtId="0" fontId="87" fillId="16" borderId="139" applyNumberFormat="0" applyAlignment="0" applyProtection="0"/>
    <xf numFmtId="0" fontId="84" fillId="7"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203" fontId="3" fillId="0" borderId="0" applyFont="0" applyFill="0" applyBorder="0" applyAlignment="0" applyProtection="0"/>
    <xf numFmtId="184" fontId="15" fillId="0" borderId="123" applyBorder="0">
      <alignment horizontal="right" vertical="center"/>
    </xf>
    <xf numFmtId="203" fontId="3" fillId="0" borderId="0" applyFont="0" applyFill="0" applyBorder="0" applyAlignment="0" applyProtection="0"/>
    <xf numFmtId="43" fontId="3" fillId="0" borderId="0" applyFont="0" applyFill="0" applyBorder="0" applyAlignment="0" applyProtection="0"/>
    <xf numFmtId="191" fontId="3" fillId="0" borderId="0" applyFont="0" applyFill="0" applyBorder="0" applyAlignment="0" applyProtection="0"/>
    <xf numFmtId="0" fontId="3" fillId="0" borderId="0"/>
    <xf numFmtId="165" fontId="3" fillId="0" borderId="0" applyFont="0" applyFill="0" applyBorder="0" applyAlignment="0" applyProtection="0"/>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3" fillId="0" borderId="0"/>
    <xf numFmtId="0" fontId="3" fillId="0" borderId="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15" fillId="25" borderId="124" applyNumberFormat="0" applyFont="0" applyAlignment="0" applyProtection="0"/>
    <xf numFmtId="0" fontId="15" fillId="25" borderId="124" applyNumberFormat="0" applyFont="0" applyAlignment="0" applyProtection="0"/>
    <xf numFmtId="0" fontId="3" fillId="0" borderId="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169" fontId="3" fillId="0" borderId="0"/>
    <xf numFmtId="0" fontId="3" fillId="0" borderId="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0" fontId="15" fillId="25" borderId="124" applyNumberFormat="0" applyFont="0" applyAlignment="0" applyProtection="0"/>
    <xf numFmtId="184" fontId="15" fillId="0" borderId="130" applyBorder="0">
      <alignment horizontal="right" vertical="center"/>
    </xf>
    <xf numFmtId="0" fontId="25" fillId="16" borderId="132" applyNumberFormat="0" applyAlignment="0" applyProtection="0"/>
    <xf numFmtId="0" fontId="81" fillId="16" borderId="135" applyNumberFormat="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184" fontId="15" fillId="0" borderId="137" applyBorder="0">
      <alignment horizontal="right" vertical="center"/>
    </xf>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81" fillId="16" borderId="128" applyNumberFormat="0" applyAlignment="0" applyProtection="0"/>
    <xf numFmtId="0" fontId="81" fillId="16" borderId="128"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9" fontId="3" fillId="0" borderId="0" applyFont="0" applyFill="0" applyBorder="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9" fontId="3" fillId="0" borderId="0" applyFont="0" applyFill="0" applyBorder="0" applyAlignment="0" applyProtection="0"/>
    <xf numFmtId="0" fontId="84" fillId="7" borderId="135" applyNumberFormat="0" applyAlignment="0" applyProtection="0"/>
    <xf numFmtId="9" fontId="3" fillId="0" borderId="0" applyFont="0" applyFill="0" applyBorder="0" applyAlignment="0" applyProtection="0"/>
    <xf numFmtId="9" fontId="3" fillId="0" borderId="0" applyFont="0" applyFill="0" applyBorder="0" applyAlignment="0" applyProtection="0"/>
    <xf numFmtId="0" fontId="84" fillId="7" borderId="135" applyNumberFormat="0" applyAlignment="0" applyProtection="0"/>
    <xf numFmtId="9" fontId="3" fillId="0" borderId="0" applyFont="0" applyFill="0" applyBorder="0" applyAlignment="0" applyProtection="0"/>
    <xf numFmtId="0" fontId="84" fillId="7" borderId="135" applyNumberFormat="0" applyAlignment="0" applyProtection="0"/>
    <xf numFmtId="0" fontId="84" fillId="7" borderId="135" applyNumberFormat="0" applyAlignment="0" applyProtection="0"/>
    <xf numFmtId="9" fontId="3" fillId="0" borderId="0" applyFont="0" applyFill="0" applyBorder="0" applyAlignment="0" applyProtection="0"/>
    <xf numFmtId="0" fontId="84" fillId="7" borderId="135"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184" fontId="15" fillId="0" borderId="137" applyBorder="0">
      <alignment horizontal="right" vertical="center"/>
    </xf>
    <xf numFmtId="0" fontId="43" fillId="0" borderId="129">
      <alignment horizontal="left" vertical="center"/>
    </xf>
    <xf numFmtId="0" fontId="15" fillId="25" borderId="131" applyNumberFormat="0" applyFont="0" applyAlignment="0" applyProtection="0"/>
    <xf numFmtId="0" fontId="43" fillId="0" borderId="129">
      <alignment horizontal="left" vertical="center"/>
    </xf>
    <xf numFmtId="0" fontId="81" fillId="16" borderId="135" applyNumberFormat="0" applyAlignment="0" applyProtection="0"/>
    <xf numFmtId="0" fontId="15" fillId="25" borderId="131" applyNumberFormat="0" applyFont="0" applyAlignment="0" applyProtection="0"/>
    <xf numFmtId="184" fontId="15" fillId="0" borderId="130" applyBorder="0">
      <alignment horizontal="right" vertical="center"/>
    </xf>
    <xf numFmtId="0" fontId="15" fillId="25" borderId="138" applyNumberFormat="0" applyFont="0" applyAlignment="0" applyProtection="0"/>
    <xf numFmtId="0" fontId="43" fillId="0" borderId="129">
      <alignment horizontal="left" vertical="center"/>
    </xf>
    <xf numFmtId="10" fontId="31" fillId="23" borderId="130" applyNumberFormat="0" applyBorder="0" applyAlignment="0" applyProtection="0"/>
    <xf numFmtId="0" fontId="15" fillId="25" borderId="131" applyNumberFormat="0" applyFont="0" applyAlignment="0" applyProtection="0"/>
    <xf numFmtId="0" fontId="43" fillId="0" borderId="129">
      <alignment horizontal="left" vertical="center"/>
    </xf>
    <xf numFmtId="0" fontId="25" fillId="16" borderId="139" applyNumberFormat="0" applyAlignment="0" applyProtection="0"/>
    <xf numFmtId="0" fontId="43" fillId="0" borderId="129">
      <alignment horizontal="left" vertical="center"/>
    </xf>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184" fontId="15" fillId="0" borderId="130" applyBorder="0">
      <alignment horizontal="right" vertical="center"/>
    </xf>
    <xf numFmtId="10" fontId="31" fillId="23" borderId="130" applyNumberFormat="0" applyBorder="0" applyAlignment="0" applyProtection="0"/>
    <xf numFmtId="0" fontId="15" fillId="25" borderId="131" applyNumberFormat="0" applyFont="0" applyAlignment="0" applyProtection="0"/>
    <xf numFmtId="0" fontId="15" fillId="25" borderId="138" applyNumberFormat="0" applyFont="0" applyAlignment="0" applyProtection="0"/>
    <xf numFmtId="0" fontId="43" fillId="0" borderId="129">
      <alignment horizontal="left" vertical="center"/>
    </xf>
    <xf numFmtId="0" fontId="43" fillId="0" borderId="136">
      <alignment horizontal="left" vertical="center"/>
    </xf>
    <xf numFmtId="0" fontId="43" fillId="0" borderId="129">
      <alignment horizontal="left" vertical="center"/>
    </xf>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184" fontId="15" fillId="0" borderId="130" applyBorder="0">
      <alignment horizontal="right" vertical="center"/>
    </xf>
    <xf numFmtId="184" fontId="15" fillId="0" borderId="137" applyBorder="0">
      <alignment horizontal="right" vertical="center"/>
    </xf>
    <xf numFmtId="0" fontId="81" fillId="16" borderId="135" applyNumberFormat="0" applyAlignment="0" applyProtection="0"/>
    <xf numFmtId="0" fontId="15" fillId="25" borderId="131" applyNumberFormat="0" applyFont="0" applyAlignment="0" applyProtection="0"/>
    <xf numFmtId="184" fontId="15" fillId="0" borderId="137" applyBorder="0">
      <alignment horizontal="right" vertical="center"/>
    </xf>
    <xf numFmtId="0" fontId="43" fillId="0" borderId="129">
      <alignment horizontal="left" vertical="center"/>
    </xf>
    <xf numFmtId="0" fontId="43" fillId="0" borderId="129">
      <alignment horizontal="left" vertical="center"/>
    </xf>
    <xf numFmtId="184" fontId="15" fillId="0" borderId="130" applyBorder="0">
      <alignment horizontal="right" vertical="center"/>
    </xf>
    <xf numFmtId="0" fontId="84" fillId="7" borderId="128" applyNumberFormat="0" applyAlignment="0" applyProtection="0"/>
    <xf numFmtId="0" fontId="81" fillId="16" borderId="135" applyNumberFormat="0" applyAlignment="0" applyProtection="0"/>
    <xf numFmtId="184" fontId="15" fillId="0" borderId="130" applyBorder="0">
      <alignment horizontal="right" vertical="center"/>
    </xf>
    <xf numFmtId="10" fontId="31" fillId="23" borderId="130" applyNumberFormat="0" applyBorder="0" applyAlignment="0" applyProtection="0"/>
    <xf numFmtId="0" fontId="15" fillId="25" borderId="131" applyNumberFormat="0" applyFont="0" applyAlignment="0" applyProtection="0"/>
    <xf numFmtId="10" fontId="31" fillId="23" borderId="137" applyNumberFormat="0" applyBorder="0" applyAlignment="0" applyProtection="0"/>
    <xf numFmtId="0" fontId="43" fillId="0" borderId="129">
      <alignment horizontal="left" vertical="center"/>
    </xf>
    <xf numFmtId="0" fontId="43" fillId="0" borderId="129">
      <alignment horizontal="left" vertical="center"/>
    </xf>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184" fontId="15" fillId="0" borderId="130" applyBorder="0">
      <alignment horizontal="right" vertical="center"/>
    </xf>
    <xf numFmtId="10" fontId="31" fillId="23" borderId="137" applyNumberFormat="0" applyBorder="0" applyAlignment="0" applyProtection="0"/>
    <xf numFmtId="10" fontId="31" fillId="23" borderId="130" applyNumberFormat="0" applyBorder="0" applyAlignment="0" applyProtection="0"/>
    <xf numFmtId="0" fontId="15" fillId="25" borderId="131" applyNumberFormat="0" applyFont="0" applyAlignment="0" applyProtection="0"/>
    <xf numFmtId="0" fontId="43" fillId="0" borderId="129">
      <alignment horizontal="left" vertical="center"/>
    </xf>
    <xf numFmtId="0" fontId="15" fillId="25" borderId="138" applyNumberFormat="0" applyFont="0" applyAlignment="0" applyProtection="0"/>
    <xf numFmtId="10" fontId="31" fillId="23" borderId="130" applyNumberFormat="0" applyBorder="0" applyAlignment="0" applyProtection="0"/>
    <xf numFmtId="0" fontId="15" fillId="25" borderId="131" applyNumberFormat="0" applyFont="0" applyAlignment="0" applyProtection="0"/>
    <xf numFmtId="0" fontId="84" fillId="7" borderId="128" applyNumberFormat="0" applyAlignment="0" applyProtection="0"/>
    <xf numFmtId="0" fontId="81" fillId="16" borderId="135" applyNumberFormat="0" applyAlignment="0" applyProtection="0"/>
    <xf numFmtId="0" fontId="84" fillId="7" borderId="135" applyNumberFormat="0" applyAlignment="0" applyProtection="0"/>
    <xf numFmtId="184" fontId="15" fillId="0" borderId="130" applyBorder="0">
      <alignment horizontal="right" vertical="center"/>
    </xf>
    <xf numFmtId="10" fontId="31" fillId="23" borderId="137" applyNumberFormat="0" applyBorder="0" applyAlignment="0" applyProtection="0"/>
    <xf numFmtId="0" fontId="43" fillId="0" borderId="129">
      <alignment horizontal="left" vertical="center"/>
    </xf>
    <xf numFmtId="10" fontId="31" fillId="23" borderId="130" applyNumberFormat="0" applyBorder="0" applyAlignment="0" applyProtection="0"/>
    <xf numFmtId="0" fontId="15" fillId="25" borderId="131" applyNumberFormat="0" applyFont="0" applyAlignment="0" applyProtection="0"/>
    <xf numFmtId="0" fontId="84" fillId="7" borderId="135" applyNumberFormat="0" applyAlignment="0" applyProtection="0"/>
    <xf numFmtId="0" fontId="84" fillId="7" borderId="135" applyNumberFormat="0" applyAlignment="0" applyProtection="0"/>
    <xf numFmtId="0" fontId="43" fillId="0" borderId="136">
      <alignment horizontal="left" vertical="center"/>
    </xf>
    <xf numFmtId="0" fontId="87" fillId="16" borderId="139" applyNumberFormat="0" applyAlignment="0" applyProtection="0"/>
    <xf numFmtId="0" fontId="90" fillId="0" borderId="140" applyNumberFormat="0" applyFill="0" applyAlignment="0" applyProtection="0"/>
    <xf numFmtId="0" fontId="81" fillId="16" borderId="128" applyNumberFormat="0" applyAlignment="0" applyProtection="0"/>
    <xf numFmtId="0" fontId="87" fillId="16" borderId="139" applyNumberFormat="0" applyAlignment="0" applyProtection="0"/>
    <xf numFmtId="0" fontId="87" fillId="16" borderId="139"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43" fillId="0" borderId="129">
      <alignment horizontal="left" vertical="center"/>
    </xf>
    <xf numFmtId="0" fontId="81" fillId="16" borderId="135" applyNumberFormat="0" applyAlignment="0" applyProtection="0"/>
    <xf numFmtId="0" fontId="15" fillId="25" borderId="124" applyNumberFormat="0" applyFont="0" applyAlignment="0" applyProtection="0"/>
    <xf numFmtId="0" fontId="81" fillId="16" borderId="135" applyNumberFormat="0" applyAlignment="0" applyProtection="0"/>
    <xf numFmtId="184" fontId="15" fillId="0" borderId="137" applyBorder="0">
      <alignment horizontal="right" vertical="center"/>
    </xf>
    <xf numFmtId="10" fontId="31" fillId="23" borderId="137" applyNumberFormat="0" applyBorder="0" applyAlignment="0" applyProtection="0"/>
    <xf numFmtId="0" fontId="15" fillId="25" borderId="138" applyNumberFormat="0" applyFont="0" applyAlignment="0" applyProtection="0"/>
    <xf numFmtId="10" fontId="31" fillId="23" borderId="137" applyNumberFormat="0" applyBorder="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10" fontId="31" fillId="23" borderId="123" applyNumberFormat="0" applyBorder="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1" fillId="16" borderId="128" applyNumberFormat="0" applyAlignment="0" applyProtection="0"/>
    <xf numFmtId="0" fontId="19" fillId="16" borderId="121" applyNumberFormat="0" applyAlignment="0" applyProtection="0"/>
    <xf numFmtId="0" fontId="81" fillId="16" borderId="128"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202" fontId="15" fillId="0" borderId="122" applyFont="0" applyFill="0" applyBorder="0" applyAlignment="0" applyProtection="0"/>
    <xf numFmtId="10" fontId="31" fillId="23" borderId="130" applyNumberFormat="0" applyBorder="0" applyAlignment="0" applyProtection="0"/>
    <xf numFmtId="0" fontId="58" fillId="25" borderId="131" applyNumberFormat="0" applyFont="0" applyAlignment="0" applyProtection="0"/>
    <xf numFmtId="10" fontId="31" fillId="23" borderId="137" applyNumberFormat="0" applyBorder="0" applyAlignment="0" applyProtection="0"/>
    <xf numFmtId="10" fontId="31" fillId="23" borderId="130" applyNumberFormat="0" applyBorder="0" applyAlignment="0" applyProtection="0"/>
    <xf numFmtId="0" fontId="15" fillId="25" borderId="131" applyNumberFormat="0" applyFont="0" applyAlignment="0" applyProtection="0"/>
    <xf numFmtId="10" fontId="31" fillId="23" borderId="137" applyNumberFormat="0" applyBorder="0" applyAlignment="0" applyProtection="0"/>
    <xf numFmtId="0" fontId="43" fillId="0" borderId="129">
      <alignment horizontal="left" vertical="center"/>
    </xf>
    <xf numFmtId="0" fontId="15" fillId="25" borderId="131" applyNumberFormat="0" applyFont="0" applyAlignment="0" applyProtection="0"/>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0" fontId="15" fillId="25" borderId="131" applyNumberFormat="0" applyFont="0" applyAlignment="0" applyProtection="0"/>
    <xf numFmtId="0" fontId="84" fillId="7" borderId="135" applyNumberFormat="0" applyAlignment="0" applyProtection="0"/>
    <xf numFmtId="10" fontId="31" fillId="23" borderId="130" applyNumberFormat="0" applyBorder="0" applyAlignment="0" applyProtection="0"/>
    <xf numFmtId="0" fontId="15" fillId="25" borderId="131" applyNumberFormat="0" applyFont="0" applyAlignment="0" applyProtection="0"/>
    <xf numFmtId="184" fontId="15" fillId="0" borderId="137" applyBorder="0">
      <alignment horizontal="right" vertical="center"/>
    </xf>
    <xf numFmtId="0" fontId="43" fillId="0" borderId="129">
      <alignment horizontal="left" vertical="center"/>
    </xf>
    <xf numFmtId="0" fontId="84" fillId="7" borderId="135" applyNumberFormat="0" applyAlignment="0" applyProtection="0"/>
    <xf numFmtId="0" fontId="81" fillId="16" borderId="135" applyNumberFormat="0" applyAlignment="0" applyProtection="0"/>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0" fontId="15" fillId="25" borderId="131" applyNumberFormat="0" applyFont="0" applyAlignment="0" applyProtection="0"/>
    <xf numFmtId="0" fontId="87" fillId="16" borderId="139" applyNumberFormat="0" applyAlignment="0" applyProtection="0"/>
    <xf numFmtId="0" fontId="87" fillId="16" borderId="139" applyNumberFormat="0" applyAlignment="0" applyProtection="0"/>
    <xf numFmtId="0" fontId="30" fillId="0" borderId="140" applyNumberFormat="0" applyFill="0" applyAlignment="0" applyProtection="0"/>
    <xf numFmtId="0" fontId="30" fillId="0" borderId="126" applyNumberFormat="0" applyFill="0" applyAlignment="0" applyProtection="0"/>
    <xf numFmtId="184" fontId="15" fillId="0" borderId="137" applyBorder="0">
      <alignment horizontal="right" vertical="center"/>
    </xf>
    <xf numFmtId="0" fontId="19" fillId="16" borderId="121" applyNumberFormat="0" applyAlignment="0" applyProtection="0"/>
    <xf numFmtId="0" fontId="105" fillId="7" borderId="121" applyNumberFormat="0" applyAlignment="0" applyProtection="0">
      <alignment vertical="center"/>
    </xf>
    <xf numFmtId="0" fontId="15" fillId="25" borderId="124" applyNumberFormat="0" applyFont="0" applyAlignment="0" applyProtection="0">
      <alignment vertical="center"/>
    </xf>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165" fontId="3" fillId="0" borderId="0" applyFont="0" applyFill="0" applyBorder="0" applyAlignment="0" applyProtection="0"/>
    <xf numFmtId="0" fontId="81" fillId="16" borderId="121" applyNumberFormat="0" applyAlignment="0" applyProtection="0"/>
    <xf numFmtId="0" fontId="43" fillId="0" borderId="122">
      <alignment horizontal="left" vertical="center"/>
    </xf>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8"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90" fillId="0" borderId="126" applyNumberFormat="0" applyFill="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202" fontId="15" fillId="0" borderId="122" applyFont="0" applyFill="0" applyBorder="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0" fontId="90" fillId="0" borderId="126" applyNumberFormat="0" applyFill="0" applyAlignment="0" applyProtection="0"/>
    <xf numFmtId="184" fontId="15" fillId="0" borderId="123" applyBorder="0">
      <alignment horizontal="right" vertical="center"/>
    </xf>
    <xf numFmtId="0" fontId="87" fillId="16" borderId="139"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7" fillId="16" borderId="125" applyNumberFormat="0" applyAlignment="0" applyProtection="0"/>
    <xf numFmtId="0" fontId="84" fillId="7" borderId="135" applyNumberFormat="0" applyAlignment="0" applyProtection="0"/>
    <xf numFmtId="0" fontId="81" fillId="16" borderId="135" applyNumberFormat="0" applyAlignment="0" applyProtection="0"/>
    <xf numFmtId="0" fontId="87" fillId="16" borderId="139" applyNumberFormat="0" applyAlignment="0" applyProtection="0"/>
    <xf numFmtId="0" fontId="81" fillId="16" borderId="135" applyNumberFormat="0" applyAlignment="0" applyProtection="0"/>
    <xf numFmtId="0" fontId="81" fillId="16" borderId="135" applyNumberFormat="0" applyAlignment="0" applyProtection="0"/>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15" fillId="25" borderId="124" applyNumberFormat="0" applyFont="0" applyAlignment="0" applyProtection="0"/>
    <xf numFmtId="0" fontId="46" fillId="25" borderId="124" applyNumberFormat="0" applyFont="0" applyAlignment="0" applyProtection="0"/>
    <xf numFmtId="0" fontId="15" fillId="25" borderId="131" applyNumberFormat="0" applyFont="0" applyAlignment="0" applyProtection="0"/>
    <xf numFmtId="0" fontId="15" fillId="25" borderId="138" applyNumberFormat="0" applyFont="0" applyAlignment="0" applyProtection="0"/>
    <xf numFmtId="0" fontId="43" fillId="0" borderId="136">
      <alignment horizontal="left" vertical="center"/>
    </xf>
    <xf numFmtId="10" fontId="31" fillId="23" borderId="137" applyNumberFormat="0" applyBorder="0" applyAlignment="0" applyProtection="0"/>
    <xf numFmtId="0" fontId="43" fillId="0" borderId="136">
      <alignment horizontal="left" vertical="center"/>
    </xf>
    <xf numFmtId="10" fontId="31" fillId="23" borderId="137" applyNumberFormat="0" applyBorder="0" applyAlignment="0" applyProtection="0"/>
    <xf numFmtId="10" fontId="31" fillId="23" borderId="137" applyNumberFormat="0" applyBorder="0" applyAlignment="0" applyProtection="0"/>
    <xf numFmtId="38" fontId="37" fillId="0" borderId="141" applyNumberFormat="0" applyFont="0" applyFill="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10" fontId="31" fillId="23" borderId="123" applyNumberFormat="0" applyBorder="0" applyAlignment="0" applyProtection="0"/>
    <xf numFmtId="0" fontId="84" fillId="7" borderId="121"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43" fillId="0" borderId="122">
      <alignment horizontal="left" vertical="center"/>
    </xf>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4" fillId="7" borderId="135"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0" fontId="84" fillId="7" borderId="121" applyNumberFormat="0" applyAlignment="0" applyProtection="0"/>
    <xf numFmtId="9" fontId="3" fillId="0" borderId="0" applyFont="0" applyFill="0" applyBorder="0" applyAlignment="0" applyProtection="0"/>
    <xf numFmtId="0" fontId="84" fillId="7" borderId="128" applyNumberFormat="0" applyAlignment="0" applyProtection="0"/>
    <xf numFmtId="0" fontId="87" fillId="16" borderId="132"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1" fillId="16" borderId="121"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15" fillId="25" borderId="138" applyNumberFormat="0" applyFont="0" applyAlignment="0" applyProtection="0"/>
    <xf numFmtId="184" fontId="15" fillId="0" borderId="137" applyBorder="0">
      <alignment horizontal="right" vertical="center"/>
    </xf>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184" fontId="15" fillId="0" borderId="130" applyBorder="0">
      <alignment horizontal="right" vertical="center"/>
    </xf>
    <xf numFmtId="10" fontId="31" fillId="23" borderId="130" applyNumberFormat="0" applyBorder="0" applyAlignment="0" applyProtection="0"/>
    <xf numFmtId="0" fontId="15" fillId="25" borderId="131" applyNumberFormat="0" applyFont="0" applyAlignment="0" applyProtection="0"/>
    <xf numFmtId="0" fontId="43" fillId="0" borderId="129">
      <alignment horizontal="left" vertical="center"/>
    </xf>
    <xf numFmtId="0" fontId="15" fillId="25" borderId="131" applyNumberFormat="0" applyFont="0" applyAlignment="0" applyProtection="0"/>
    <xf numFmtId="0" fontId="81" fillId="16" borderId="135" applyNumberFormat="0" applyAlignment="0" applyProtection="0"/>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0" fontId="15" fillId="25" borderId="131" applyNumberFormat="0" applyFont="0" applyAlignment="0" applyProtection="0"/>
    <xf numFmtId="0" fontId="15" fillId="25" borderId="138" applyNumberFormat="0" applyFont="0" applyAlignment="0" applyProtection="0"/>
    <xf numFmtId="10" fontId="31" fillId="23" borderId="130" applyNumberFormat="0" applyBorder="0" applyAlignment="0" applyProtection="0"/>
    <xf numFmtId="0" fontId="15" fillId="25" borderId="131" applyNumberFormat="0" applyFont="0" applyAlignment="0" applyProtection="0"/>
    <xf numFmtId="0" fontId="84" fillId="7" borderId="135" applyNumberFormat="0" applyAlignment="0" applyProtection="0"/>
    <xf numFmtId="0" fontId="43" fillId="0" borderId="129">
      <alignment horizontal="left" vertical="center"/>
    </xf>
    <xf numFmtId="0" fontId="15" fillId="25" borderId="138" applyNumberFormat="0" applyFont="0" applyAlignment="0" applyProtection="0"/>
    <xf numFmtId="0" fontId="81" fillId="16" borderId="135" applyNumberFormat="0" applyAlignment="0" applyProtection="0"/>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0" fontId="15" fillId="25" borderId="131" applyNumberFormat="0" applyFont="0" applyAlignment="0" applyProtection="0"/>
    <xf numFmtId="184" fontId="15" fillId="0" borderId="137" applyBorder="0">
      <alignment horizontal="right" vertical="center"/>
    </xf>
    <xf numFmtId="10" fontId="31" fillId="23" borderId="130" applyNumberFormat="0" applyBorder="0" applyAlignment="0" applyProtection="0"/>
    <xf numFmtId="0" fontId="15" fillId="25" borderId="131" applyNumberFormat="0" applyFont="0" applyAlignment="0" applyProtection="0"/>
    <xf numFmtId="0" fontId="43" fillId="0" borderId="129">
      <alignment horizontal="left" vertical="center"/>
    </xf>
    <xf numFmtId="0" fontId="15" fillId="25" borderId="131" applyNumberFormat="0" applyFont="0" applyAlignment="0" applyProtection="0"/>
    <xf numFmtId="0" fontId="43" fillId="0" borderId="129">
      <alignment horizontal="left" vertical="center"/>
    </xf>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184" fontId="15" fillId="0" borderId="130" applyBorder="0">
      <alignment horizontal="right" vertical="center"/>
    </xf>
    <xf numFmtId="184" fontId="15" fillId="0" borderId="137" applyBorder="0">
      <alignment horizontal="right" vertical="center"/>
    </xf>
    <xf numFmtId="10" fontId="31" fillId="23" borderId="130" applyNumberFormat="0" applyBorder="0" applyAlignment="0" applyProtection="0"/>
    <xf numFmtId="0" fontId="15" fillId="25" borderId="131" applyNumberFormat="0" applyFont="0" applyAlignment="0" applyProtection="0"/>
    <xf numFmtId="184" fontId="15" fillId="0" borderId="137" applyBorder="0">
      <alignment horizontal="right" vertical="center"/>
    </xf>
    <xf numFmtId="0" fontId="43" fillId="0" borderId="129">
      <alignment horizontal="left" vertical="center"/>
    </xf>
    <xf numFmtId="0" fontId="15" fillId="25" borderId="131" applyNumberFormat="0" applyFont="0" applyAlignment="0" applyProtection="0"/>
    <xf numFmtId="0" fontId="84" fillId="7" borderId="135" applyNumberFormat="0" applyAlignment="0" applyProtection="0"/>
    <xf numFmtId="0" fontId="81" fillId="16" borderId="135" applyNumberFormat="0" applyAlignment="0" applyProtection="0"/>
    <xf numFmtId="184" fontId="15" fillId="0" borderId="130" applyBorder="0">
      <alignment horizontal="right" vertical="center"/>
    </xf>
    <xf numFmtId="0" fontId="84" fillId="7" borderId="128" applyNumberFormat="0" applyAlignment="0" applyProtection="0"/>
    <xf numFmtId="10" fontId="31" fillId="23" borderId="130" applyNumberFormat="0" applyBorder="0" applyAlignment="0" applyProtection="0"/>
    <xf numFmtId="0" fontId="15" fillId="25" borderId="131" applyNumberFormat="0" applyFont="0" applyAlignment="0" applyProtection="0"/>
    <xf numFmtId="0" fontId="43" fillId="0" borderId="129">
      <alignment horizontal="left" vertical="center"/>
    </xf>
    <xf numFmtId="184" fontId="15" fillId="0" borderId="130" applyBorder="0">
      <alignment horizontal="right" vertical="center"/>
    </xf>
    <xf numFmtId="0" fontId="43" fillId="0" borderId="129">
      <alignment horizontal="left" vertical="center"/>
    </xf>
    <xf numFmtId="0" fontId="15" fillId="25" borderId="131" applyNumberFormat="0" applyFont="0" applyAlignment="0" applyProtection="0"/>
    <xf numFmtId="10" fontId="31" fillId="23" borderId="130" applyNumberFormat="0" applyBorder="0" applyAlignment="0" applyProtection="0"/>
    <xf numFmtId="0" fontId="15" fillId="25" borderId="131" applyNumberFormat="0" applyFont="0" applyAlignment="0" applyProtection="0"/>
    <xf numFmtId="10" fontId="31" fillId="23" borderId="137" applyNumberFormat="0" applyBorder="0" applyAlignment="0" applyProtection="0"/>
    <xf numFmtId="0" fontId="84" fillId="7" borderId="135" applyNumberFormat="0" applyAlignment="0" applyProtection="0"/>
    <xf numFmtId="0" fontId="84" fillId="7" borderId="135" applyNumberFormat="0" applyAlignment="0" applyProtection="0"/>
    <xf numFmtId="184" fontId="15" fillId="0" borderId="130" applyBorder="0">
      <alignment horizontal="right" vertical="center"/>
    </xf>
    <xf numFmtId="0" fontId="81" fillId="16" borderId="128" applyNumberFormat="0" applyAlignment="0" applyProtection="0"/>
    <xf numFmtId="0" fontId="87" fillId="16" borderId="139" applyNumberFormat="0" applyAlignment="0" applyProtection="0"/>
    <xf numFmtId="0" fontId="87" fillId="16" borderId="139" applyNumberFormat="0" applyAlignment="0" applyProtection="0"/>
    <xf numFmtId="187" fontId="15" fillId="0" borderId="122" applyFont="0" applyFill="0" applyBorder="0" applyAlignment="0" applyProtection="0"/>
    <xf numFmtId="0" fontId="30" fillId="0" borderId="126" applyNumberFormat="0" applyFill="0" applyAlignment="0" applyProtection="0"/>
    <xf numFmtId="0" fontId="81" fillId="16" borderId="128" applyNumberFormat="0" applyAlignment="0" applyProtection="0"/>
    <xf numFmtId="0" fontId="87" fillId="16" borderId="139" applyNumberFormat="0" applyAlignment="0" applyProtection="0"/>
    <xf numFmtId="0" fontId="87" fillId="16" borderId="139" applyNumberFormat="0" applyAlignment="0" applyProtection="0"/>
    <xf numFmtId="0" fontId="90" fillId="0" borderId="140" applyNumberFormat="0" applyFill="0" applyAlignment="0" applyProtection="0"/>
    <xf numFmtId="0" fontId="19" fillId="16" borderId="128" applyNumberFormat="0" applyAlignment="0" applyProtection="0"/>
    <xf numFmtId="0" fontId="81" fillId="16" borderId="135" applyNumberFormat="0" applyAlignment="0" applyProtection="0"/>
    <xf numFmtId="0" fontId="25" fillId="16" borderId="125" applyNumberFormat="0" applyAlignment="0" applyProtection="0"/>
    <xf numFmtId="0" fontId="84" fillId="7" borderId="135" applyNumberFormat="0" applyAlignment="0" applyProtection="0"/>
    <xf numFmtId="0" fontId="81" fillId="16" borderId="135" applyNumberFormat="0" applyAlignment="0" applyProtection="0"/>
    <xf numFmtId="0" fontId="81" fillId="16" borderId="135" applyNumberFormat="0" applyAlignment="0" applyProtection="0"/>
    <xf numFmtId="184" fontId="15" fillId="0" borderId="123" applyBorder="0">
      <alignment horizontal="right" vertical="center"/>
    </xf>
    <xf numFmtId="0" fontId="30" fillId="0" borderId="133" applyNumberFormat="0" applyFill="0" applyAlignment="0" applyProtection="0"/>
    <xf numFmtId="0" fontId="46" fillId="25" borderId="138" applyNumberFormat="0" applyFont="0" applyAlignment="0" applyProtection="0"/>
    <xf numFmtId="0" fontId="43" fillId="0" borderId="136">
      <alignment horizontal="left" vertical="center"/>
    </xf>
    <xf numFmtId="0" fontId="43" fillId="0" borderId="136">
      <alignment horizontal="left" vertical="center"/>
    </xf>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1" fillId="16" borderId="128" applyNumberFormat="0" applyAlignment="0" applyProtection="0"/>
    <xf numFmtId="0" fontId="81" fillId="16" borderId="128" applyNumberFormat="0" applyAlignment="0" applyProtection="0"/>
    <xf numFmtId="184" fontId="15" fillId="0" borderId="130" applyBorder="0">
      <alignment horizontal="right" vertical="center"/>
    </xf>
    <xf numFmtId="0" fontId="81" fillId="16" borderId="128" applyNumberFormat="0" applyAlignment="0" applyProtection="0"/>
    <xf numFmtId="0" fontId="81" fillId="16" borderId="128" applyNumberFormat="0" applyAlignment="0" applyProtection="0"/>
    <xf numFmtId="0" fontId="43" fillId="0" borderId="122">
      <alignment horizontal="left" vertical="center"/>
    </xf>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4" fillId="7" borderId="135"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7" fillId="16" borderId="132" applyNumberFormat="0" applyAlignment="0" applyProtection="0"/>
    <xf numFmtId="0" fontId="87" fillId="16" borderId="132" applyNumberFormat="0" applyAlignment="0" applyProtection="0"/>
    <xf numFmtId="0" fontId="19" fillId="16" borderId="135" applyNumberFormat="0" applyAlignment="0" applyProtection="0"/>
    <xf numFmtId="202" fontId="15" fillId="0" borderId="122" applyFont="0" applyFill="0" applyBorder="0" applyAlignment="0" applyProtection="0"/>
    <xf numFmtId="184" fontId="15" fillId="0" borderId="123" applyBorder="0">
      <alignment horizontal="right" vertical="center"/>
    </xf>
    <xf numFmtId="0" fontId="3" fillId="0" borderId="0"/>
    <xf numFmtId="0" fontId="3" fillId="0" borderId="0"/>
    <xf numFmtId="0" fontId="15" fillId="25" borderId="124" applyNumberFormat="0" applyFont="0" applyAlignment="0" applyProtection="0"/>
    <xf numFmtId="0" fontId="15" fillId="25" borderId="124"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16" borderId="132" applyNumberFormat="0" applyAlignment="0" applyProtection="0"/>
    <xf numFmtId="184" fontId="15" fillId="0" borderId="130" applyBorder="0">
      <alignment horizontal="right" vertical="center"/>
    </xf>
    <xf numFmtId="0" fontId="81" fillId="16" borderId="128" applyNumberFormat="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0" fontId="90" fillId="0" borderId="126" applyNumberFormat="0" applyFill="0" applyAlignment="0" applyProtection="0"/>
    <xf numFmtId="0" fontId="87" fillId="16" borderId="125" applyNumberFormat="0" applyAlignment="0" applyProtection="0"/>
    <xf numFmtId="0" fontId="15"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10" fontId="31" fillId="23" borderId="123" applyNumberFormat="0" applyBorder="0" applyAlignment="0" applyProtection="0"/>
    <xf numFmtId="0" fontId="43" fillId="0" borderId="122">
      <alignment horizontal="left" vertical="center"/>
    </xf>
    <xf numFmtId="0" fontId="3" fillId="0" borderId="0"/>
    <xf numFmtId="38" fontId="37" fillId="0" borderId="127" applyNumberFormat="0" applyFon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0" fontId="15"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0" fontId="90" fillId="0" borderId="126" applyNumberFormat="0" applyFill="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0" fontId="15"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46"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0" fontId="15"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202" fontId="15" fillId="0" borderId="122" applyFont="0" applyFill="0" applyBorder="0" applyAlignment="0" applyProtection="0"/>
    <xf numFmtId="0" fontId="90" fillId="0" borderId="126" applyNumberFormat="0" applyFill="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0" fontId="90" fillId="0" borderId="126" applyNumberFormat="0" applyFill="0" applyAlignment="0" applyProtection="0"/>
    <xf numFmtId="184" fontId="15" fillId="0" borderId="123" applyBorder="0">
      <alignment horizontal="right" vertical="center"/>
    </xf>
    <xf numFmtId="203" fontId="3" fillId="0" borderId="0" applyFont="0" applyFill="0" applyBorder="0" applyAlignment="0" applyProtection="0"/>
    <xf numFmtId="203" fontId="3" fillId="0" borderId="0" applyFont="0" applyFill="0" applyBorder="0" applyAlignment="0" applyProtection="0"/>
    <xf numFmtId="43" fontId="3" fillId="0" borderId="0" applyFont="0" applyFill="0" applyBorder="0" applyAlignment="0" applyProtection="0"/>
    <xf numFmtId="191" fontId="3" fillId="0" borderId="0" applyFont="0" applyFill="0" applyBorder="0" applyAlignment="0" applyProtection="0"/>
    <xf numFmtId="0" fontId="3" fillId="0" borderId="0"/>
    <xf numFmtId="165" fontId="3" fillId="0" borderId="0" applyFont="0" applyFill="0" applyBorder="0" applyAlignment="0" applyProtection="0"/>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184" fontId="15" fillId="0" borderId="123" applyBorder="0">
      <alignment horizontal="righ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0" fontId="90" fillId="0" borderId="126" applyNumberFormat="0" applyFill="0" applyAlignment="0" applyProtection="0"/>
    <xf numFmtId="0" fontId="81" fillId="16" borderId="135" applyNumberFormat="0" applyAlignment="0" applyProtection="0"/>
    <xf numFmtId="0" fontId="15"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0" fontId="15"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38" fontId="37" fillId="0" borderId="127" applyNumberFormat="0" applyFont="0" applyFill="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0" fontId="15"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0" fontId="15" fillId="25" borderId="124" applyNumberFormat="0" applyFont="0" applyAlignment="0" applyProtection="0"/>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10" fontId="31" fillId="23" borderId="123" applyNumberFormat="0" applyBorder="0" applyAlignment="0" applyProtection="0"/>
    <xf numFmtId="0" fontId="43" fillId="0" borderId="122">
      <alignment horizontal="left" vertical="center"/>
    </xf>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90" fillId="0" borderId="126" applyNumberFormat="0" applyFill="0" applyAlignment="0" applyProtection="0"/>
    <xf numFmtId="0" fontId="87" fillId="16" borderId="125" applyNumberFormat="0" applyAlignment="0" applyProtection="0"/>
    <xf numFmtId="184" fontId="15" fillId="0" borderId="123" applyBorder="0">
      <alignment horizontal="right" vertical="center"/>
    </xf>
    <xf numFmtId="0" fontId="15" fillId="25" borderId="124" applyNumberFormat="0" applyFont="0" applyAlignment="0" applyProtection="0"/>
    <xf numFmtId="0" fontId="43" fillId="0" borderId="122">
      <alignment horizontal="left" vertical="center"/>
    </xf>
    <xf numFmtId="0" fontId="3" fillId="0" borderId="0"/>
    <xf numFmtId="202" fontId="15" fillId="0" borderId="122" applyFont="0" applyFill="0" applyBorder="0" applyAlignment="0" applyProtection="0"/>
    <xf numFmtId="0" fontId="90" fillId="0" borderId="126" applyNumberFormat="0" applyFill="0" applyAlignment="0" applyProtection="0"/>
    <xf numFmtId="184" fontId="15" fillId="0" borderId="123" applyBorder="0">
      <alignment horizontal="right" vertical="center"/>
    </xf>
    <xf numFmtId="0" fontId="15" fillId="25" borderId="124" applyNumberFormat="0" applyFont="0" applyAlignment="0" applyProtection="0"/>
    <xf numFmtId="10" fontId="31" fillId="23" borderId="123" applyNumberFormat="0" applyBorder="0" applyAlignment="0" applyProtection="0"/>
    <xf numFmtId="0" fontId="3" fillId="0" borderId="0"/>
    <xf numFmtId="0" fontId="3" fillId="0" borderId="0"/>
    <xf numFmtId="0" fontId="3" fillId="0" borderId="0"/>
    <xf numFmtId="165" fontId="3" fillId="0" borderId="0" applyFont="0" applyFill="0" applyBorder="0" applyAlignment="0" applyProtection="0"/>
    <xf numFmtId="184" fontId="15" fillId="0" borderId="123" applyBorder="0">
      <alignment horizontal="right" vertical="center"/>
    </xf>
    <xf numFmtId="203" fontId="3" fillId="0" borderId="0" applyFont="0" applyFill="0" applyBorder="0" applyAlignment="0" applyProtection="0"/>
    <xf numFmtId="203" fontId="3" fillId="0" borderId="0" applyFont="0" applyFill="0" applyBorder="0" applyAlignment="0" applyProtection="0"/>
    <xf numFmtId="43" fontId="3" fillId="0" borderId="0" applyFont="0" applyFill="0" applyBorder="0" applyAlignment="0" applyProtection="0"/>
    <xf numFmtId="191" fontId="3" fillId="0" borderId="0" applyFont="0" applyFill="0" applyBorder="0" applyAlignment="0" applyProtection="0"/>
    <xf numFmtId="0" fontId="3" fillId="0" borderId="0"/>
    <xf numFmtId="165" fontId="3" fillId="0" borderId="0" applyFont="0" applyFill="0" applyBorder="0" applyAlignment="0" applyProtection="0"/>
    <xf numFmtId="184" fontId="15" fillId="0" borderId="123" applyBorder="0">
      <alignment horizontal="right" vertical="center"/>
    </xf>
    <xf numFmtId="184" fontId="15" fillId="0" borderId="123" applyBorder="0">
      <alignment horizontal="right" vertical="center"/>
    </xf>
    <xf numFmtId="184" fontId="15" fillId="0" borderId="123" applyBorder="0">
      <alignment horizontal="righ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9"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84" fillId="7" borderId="135" applyNumberFormat="0" applyAlignment="0" applyProtection="0"/>
    <xf numFmtId="0" fontId="43" fillId="0" borderId="136">
      <alignment horizontal="left" vertical="center"/>
    </xf>
    <xf numFmtId="0" fontId="84" fillId="7" borderId="128" applyNumberFormat="0" applyAlignment="0" applyProtection="0"/>
    <xf numFmtId="0" fontId="43" fillId="0" borderId="122">
      <alignment horizontal="left" vertical="center"/>
    </xf>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7" fillId="16" borderId="139" applyNumberFormat="0" applyAlignment="0" applyProtection="0"/>
    <xf numFmtId="0" fontId="81" fillId="16" borderId="128"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10" fontId="31" fillId="23" borderId="137" applyNumberFormat="0" applyBorder="0" applyAlignment="0" applyProtection="0"/>
    <xf numFmtId="184" fontId="15" fillId="0" borderId="137" applyBorder="0">
      <alignment horizontal="right" vertical="center"/>
    </xf>
    <xf numFmtId="10" fontId="31" fillId="23" borderId="130" applyNumberFormat="0" applyBorder="0" applyAlignment="0" applyProtection="0"/>
    <xf numFmtId="0" fontId="87" fillId="16" borderId="139" applyNumberFormat="0" applyAlignment="0" applyProtection="0"/>
    <xf numFmtId="0" fontId="87" fillId="16" borderId="139" applyNumberFormat="0" applyAlignment="0" applyProtection="0"/>
    <xf numFmtId="0" fontId="84" fillId="7" borderId="135" applyNumberFormat="0" applyAlignment="0" applyProtection="0"/>
    <xf numFmtId="202" fontId="15" fillId="0" borderId="122" applyFont="0" applyFill="0" applyBorder="0" applyAlignment="0" applyProtection="0"/>
    <xf numFmtId="0" fontId="84" fillId="7" borderId="128" applyNumberFormat="0" applyAlignment="0" applyProtection="0"/>
    <xf numFmtId="0" fontId="87" fillId="16" borderId="139" applyNumberFormat="0" applyAlignment="0" applyProtection="0"/>
    <xf numFmtId="0" fontId="81" fillId="16" borderId="128" applyNumberFormat="0" applyAlignment="0" applyProtection="0"/>
    <xf numFmtId="187" fontId="15" fillId="0" borderId="129" applyFont="0" applyFill="0" applyBorder="0" applyAlignment="0" applyProtection="0"/>
    <xf numFmtId="0" fontId="15" fillId="25" borderId="138" applyNumberFormat="0" applyFont="0" applyAlignment="0" applyProtection="0"/>
    <xf numFmtId="0" fontId="15" fillId="25" borderId="138" applyNumberFormat="0" applyFont="0" applyAlignment="0" applyProtection="0"/>
    <xf numFmtId="0" fontId="87" fillId="16" borderId="139" applyNumberFormat="0" applyAlignment="0" applyProtection="0"/>
    <xf numFmtId="0" fontId="87" fillId="16" borderId="139" applyNumberFormat="0" applyAlignment="0" applyProtection="0"/>
    <xf numFmtId="0" fontId="81" fillId="16" borderId="128" applyNumberFormat="0" applyAlignment="0" applyProtection="0"/>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0" fontId="15" fillId="25" borderId="138" applyNumberFormat="0" applyFont="0" applyAlignment="0" applyProtection="0"/>
    <xf numFmtId="184" fontId="15" fillId="0" borderId="130" applyBorder="0">
      <alignment horizontal="right" vertical="center"/>
    </xf>
    <xf numFmtId="0" fontId="15" fillId="25" borderId="131" applyNumberFormat="0" applyFont="0" applyAlignment="0" applyProtection="0"/>
    <xf numFmtId="0" fontId="81" fillId="16" borderId="135" applyNumberFormat="0" applyAlignment="0" applyProtection="0"/>
    <xf numFmtId="0" fontId="81" fillId="16" borderId="135" applyNumberFormat="0" applyAlignment="0" applyProtection="0"/>
    <xf numFmtId="0" fontId="84" fillId="7" borderId="128" applyNumberFormat="0" applyAlignment="0" applyProtection="0"/>
    <xf numFmtId="184" fontId="15" fillId="0" borderId="130" applyBorder="0">
      <alignment horizontal="right" vertical="center"/>
    </xf>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43" fillId="0" borderId="136">
      <alignment horizontal="lef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0" fontId="43" fillId="0" borderId="136">
      <alignment horizontal="left" vertical="center"/>
    </xf>
    <xf numFmtId="184" fontId="15" fillId="0" borderId="130" applyBorder="0">
      <alignment horizontal="right" vertical="center"/>
    </xf>
    <xf numFmtId="0" fontId="15" fillId="25" borderId="131" applyNumberFormat="0" applyFont="0" applyAlignment="0" applyProtection="0"/>
    <xf numFmtId="0" fontId="81" fillId="16" borderId="135" applyNumberFormat="0" applyAlignment="0" applyProtection="0"/>
    <xf numFmtId="0" fontId="81" fillId="16" borderId="135" applyNumberFormat="0" applyAlignment="0" applyProtection="0"/>
    <xf numFmtId="0" fontId="84" fillId="7" borderId="135" applyNumberFormat="0" applyAlignment="0" applyProtection="0"/>
    <xf numFmtId="184" fontId="15" fillId="0" borderId="130" applyBorder="0">
      <alignment horizontal="right" vertical="center"/>
    </xf>
    <xf numFmtId="0" fontId="46"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15" fillId="25" borderId="138" applyNumberFormat="0" applyFont="0" applyAlignment="0" applyProtection="0"/>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0" fontId="15" fillId="25" borderId="138" applyNumberFormat="0" applyFont="0" applyAlignment="0" applyProtection="0"/>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43" fillId="0" borderId="136">
      <alignment horizontal="left" vertical="center"/>
    </xf>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0" fontId="15" fillId="25" borderId="138" applyNumberFormat="0" applyFont="0" applyAlignment="0" applyProtection="0"/>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15" fillId="25" borderId="138" applyNumberFormat="0" applyFont="0" applyAlignment="0" applyProtection="0"/>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0" fontId="84" fillId="7" borderId="135" applyNumberFormat="0" applyAlignment="0" applyProtection="0"/>
    <xf numFmtId="184" fontId="15" fillId="0" borderId="130" applyBorder="0">
      <alignment horizontal="right" vertical="center"/>
    </xf>
    <xf numFmtId="0" fontId="15" fillId="25" borderId="131" applyNumberFormat="0" applyFont="0" applyAlignment="0" applyProtection="0"/>
    <xf numFmtId="0" fontId="81" fillId="16" borderId="135" applyNumberFormat="0" applyAlignment="0" applyProtection="0"/>
    <xf numFmtId="0" fontId="81" fillId="16" borderId="135" applyNumberFormat="0" applyAlignment="0" applyProtection="0"/>
    <xf numFmtId="184" fontId="15" fillId="0" borderId="137" applyBorder="0">
      <alignment horizontal="right" vertical="center"/>
    </xf>
    <xf numFmtId="184" fontId="15" fillId="0" borderId="130" applyBorder="0">
      <alignment horizontal="right" vertical="center"/>
    </xf>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10" fontId="31" fillId="23" borderId="137" applyNumberFormat="0" applyBorder="0" applyAlignment="0" applyProtection="0"/>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10" fontId="31" fillId="23" borderId="137" applyNumberFormat="0" applyBorder="0" applyAlignment="0" applyProtection="0"/>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184" fontId="15" fillId="0" borderId="130" applyBorder="0">
      <alignment horizontal="right" vertical="center"/>
    </xf>
    <xf numFmtId="0" fontId="15" fillId="25" borderId="131" applyNumberFormat="0" applyFont="0" applyAlignment="0" applyProtection="0"/>
    <xf numFmtId="0" fontId="81" fillId="16" borderId="135" applyNumberFormat="0" applyAlignment="0" applyProtection="0"/>
    <xf numFmtId="0" fontId="81" fillId="16" borderId="135" applyNumberFormat="0" applyAlignment="0" applyProtection="0"/>
    <xf numFmtId="184" fontId="15" fillId="0" borderId="137" applyBorder="0">
      <alignment horizontal="right" vertical="center"/>
    </xf>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0" fontId="43" fillId="0" borderId="136">
      <alignment horizontal="left" vertical="center"/>
    </xf>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43" fillId="0" borderId="136">
      <alignment horizontal="left" vertical="center"/>
    </xf>
    <xf numFmtId="10" fontId="31" fillId="23" borderId="137" applyNumberFormat="0" applyBorder="0" applyAlignment="0" applyProtection="0"/>
    <xf numFmtId="184" fontId="15" fillId="0" borderId="130" applyBorder="0">
      <alignment horizontal="right" vertical="center"/>
    </xf>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10" fontId="31" fillId="23" borderId="137" applyNumberFormat="0" applyBorder="0" applyAlignment="0" applyProtection="0"/>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84" fillId="7" borderId="128" applyNumberFormat="0" applyAlignment="0" applyProtection="0"/>
    <xf numFmtId="10" fontId="31" fillId="23" borderId="137" applyNumberFormat="0" applyBorder="0" applyAlignment="0" applyProtection="0"/>
    <xf numFmtId="184" fontId="15" fillId="0" borderId="130" applyBorder="0">
      <alignment horizontal="right" vertical="center"/>
    </xf>
    <xf numFmtId="0" fontId="15" fillId="25" borderId="131" applyNumberFormat="0" applyFont="0" applyAlignment="0" applyProtection="0"/>
    <xf numFmtId="10" fontId="31" fillId="23" borderId="130" applyNumberFormat="0" applyBorder="0" applyAlignment="0" applyProtection="0"/>
    <xf numFmtId="0" fontId="43" fillId="0" borderId="129">
      <alignment horizontal="left" vertical="center"/>
    </xf>
    <xf numFmtId="0" fontId="43" fillId="0" borderId="136">
      <alignment horizontal="left" vertical="center"/>
    </xf>
    <xf numFmtId="10" fontId="31" fillId="23" borderId="137" applyNumberFormat="0" applyBorder="0" applyAlignment="0" applyProtection="0"/>
    <xf numFmtId="0" fontId="84" fillId="7"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43" fillId="0" borderId="136">
      <alignment horizontal="left" vertical="center"/>
    </xf>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43" fillId="0" borderId="136">
      <alignment horizontal="left" vertical="center"/>
    </xf>
    <xf numFmtId="0" fontId="15" fillId="25" borderId="138" applyNumberFormat="0" applyFont="0" applyAlignment="0" applyProtection="0"/>
    <xf numFmtId="0" fontId="15" fillId="25" borderId="138" applyNumberFormat="0" applyFont="0" applyAlignment="0" applyProtection="0"/>
    <xf numFmtId="0" fontId="81" fillId="16" borderId="135" applyNumberFormat="0" applyAlignment="0" applyProtection="0"/>
    <xf numFmtId="0" fontId="87" fillId="16" borderId="139" applyNumberFormat="0" applyAlignment="0" applyProtection="0"/>
    <xf numFmtId="0" fontId="87" fillId="16" borderId="139" applyNumberFormat="0" applyAlignment="0" applyProtection="0"/>
    <xf numFmtId="0" fontId="84" fillId="7" borderId="135" applyNumberFormat="0" applyAlignment="0" applyProtection="0"/>
    <xf numFmtId="0" fontId="84" fillId="7" borderId="128" applyNumberFormat="0" applyAlignment="0" applyProtection="0"/>
    <xf numFmtId="0" fontId="81" fillId="16" borderId="135" applyNumberFormat="0" applyAlignment="0" applyProtection="0"/>
    <xf numFmtId="38" fontId="37" fillId="0" borderId="134" applyNumberFormat="0" applyFon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38" fontId="37" fillId="0" borderId="134" applyNumberFormat="0" applyFont="0" applyFill="0" applyAlignment="0" applyProtection="0"/>
    <xf numFmtId="0" fontId="90" fillId="0" borderId="133" applyNumberFormat="0" applyFill="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15"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0" fontId="97" fillId="16" borderId="128" applyNumberFormat="0" applyAlignment="0" applyProtection="0">
      <alignment vertical="center"/>
    </xf>
    <xf numFmtId="0" fontId="15" fillId="25" borderId="131" applyNumberFormat="0" applyFont="0" applyAlignment="0" applyProtection="0">
      <alignment vertical="center"/>
    </xf>
    <xf numFmtId="0" fontId="104" fillId="0" borderId="133" applyNumberFormat="0" applyFill="0" applyAlignment="0" applyProtection="0">
      <alignment vertical="center"/>
    </xf>
    <xf numFmtId="0" fontId="105" fillId="7" borderId="128" applyNumberFormat="0" applyAlignment="0" applyProtection="0">
      <alignment vertical="center"/>
    </xf>
    <xf numFmtId="0" fontId="15" fillId="0" borderId="0"/>
    <xf numFmtId="0" fontId="111" fillId="16" borderId="132" applyNumberFormat="0" applyAlignment="0" applyProtection="0">
      <alignment vertical="center"/>
    </xf>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1" fillId="16" borderId="128" applyNumberFormat="0" applyAlignment="0" applyProtection="0"/>
    <xf numFmtId="0" fontId="84" fillId="7" borderId="135"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84" fillId="7" borderId="128" applyNumberFormat="0" applyAlignment="0" applyProtection="0"/>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0" fontId="43" fillId="0" borderId="129">
      <alignment horizontal="left" vertical="center"/>
    </xf>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10" fontId="31" fillId="23" borderId="130" applyNumberFormat="0" applyBorder="0" applyAlignment="0" applyProtection="0"/>
    <xf numFmtId="0" fontId="46"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15" fillId="25" borderId="131" applyNumberFormat="0" applyFont="0" applyAlignment="0" applyProtection="0"/>
    <xf numFmtId="0" fontId="58" fillId="25" borderId="131" applyNumberFormat="0" applyFont="0" applyAlignment="0" applyProtection="0"/>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184" fontId="15" fillId="0" borderId="130" applyBorder="0">
      <alignment horizontal="right" vertical="center"/>
    </xf>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0" fontId="87" fillId="16" borderId="132" applyNumberFormat="0" applyAlignment="0" applyProtection="0"/>
    <xf numFmtId="38" fontId="37" fillId="0" borderId="134" applyNumberFormat="0" applyFon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0" fontId="90" fillId="0" borderId="133" applyNumberFormat="0" applyFill="0" applyAlignment="0" applyProtection="0"/>
    <xf numFmtId="38" fontId="37" fillId="0" borderId="134" applyNumberFormat="0" applyFont="0" applyFill="0" applyAlignment="0" applyProtection="0"/>
    <xf numFmtId="0" fontId="90" fillId="0" borderId="133" applyNumberFormat="0" applyFill="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15"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202" fontId="15" fillId="0" borderId="129" applyFont="0" applyFill="0" applyBorder="0" applyAlignment="0" applyProtection="0"/>
    <xf numFmtId="0" fontId="97" fillId="16" borderId="128" applyNumberFormat="0" applyAlignment="0" applyProtection="0">
      <alignment vertical="center"/>
    </xf>
    <xf numFmtId="0" fontId="15" fillId="25" borderId="131" applyNumberFormat="0" applyFont="0" applyAlignment="0" applyProtection="0">
      <alignment vertical="center"/>
    </xf>
    <xf numFmtId="0" fontId="104" fillId="0" borderId="133" applyNumberFormat="0" applyFill="0" applyAlignment="0" applyProtection="0">
      <alignment vertical="center"/>
    </xf>
    <xf numFmtId="0" fontId="105" fillId="7" borderId="128" applyNumberFormat="0" applyAlignment="0" applyProtection="0">
      <alignment vertical="center"/>
    </xf>
    <xf numFmtId="0" fontId="111" fillId="16" borderId="132" applyNumberFormat="0" applyAlignment="0" applyProtection="0">
      <alignment vertical="center"/>
    </xf>
    <xf numFmtId="0" fontId="19" fillId="16" borderId="128" applyNumberFormat="0" applyAlignment="0" applyProtection="0"/>
    <xf numFmtId="0" fontId="81" fillId="16" borderId="135" applyNumberFormat="0" applyAlignment="0" applyProtection="0"/>
    <xf numFmtId="0" fontId="25" fillId="16" borderId="132" applyNumberFormat="0" applyAlignment="0" applyProtection="0"/>
    <xf numFmtId="0" fontId="30" fillId="0" borderId="133" applyNumberFormat="0" applyFill="0" applyAlignment="0" applyProtection="0"/>
    <xf numFmtId="187" fontId="15" fillId="0" borderId="129" applyFont="0" applyFill="0" applyBorder="0" applyAlignment="0" applyProtection="0"/>
    <xf numFmtId="0" fontId="81" fillId="16" borderId="135" applyNumberFormat="0" applyAlignment="0" applyProtection="0"/>
    <xf numFmtId="184" fontId="15" fillId="0" borderId="137" applyBorder="0">
      <alignment horizontal="right" vertical="center"/>
    </xf>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0" fontId="43" fillId="0" borderId="129">
      <alignment horizontal="left" vertical="center"/>
    </xf>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43" fillId="0" borderId="136">
      <alignment horizontal="left" vertical="center"/>
    </xf>
    <xf numFmtId="202" fontId="15" fillId="0" borderId="129" applyFont="0" applyFill="0" applyBorder="0" applyAlignment="0" applyProtection="0"/>
    <xf numFmtId="0" fontId="84" fillId="7" borderId="135" applyNumberFormat="0" applyAlignment="0" applyProtection="0"/>
    <xf numFmtId="0" fontId="81" fillId="16" borderId="135" applyNumberFormat="0" applyAlignment="0" applyProtection="0"/>
    <xf numFmtId="187" fontId="15" fillId="0" borderId="136" applyFont="0" applyFill="0" applyBorder="0" applyAlignment="0" applyProtection="0"/>
    <xf numFmtId="0" fontId="81" fillId="16" borderId="135" applyNumberFormat="0" applyAlignment="0" applyProtection="0"/>
    <xf numFmtId="0" fontId="58"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184" fontId="15" fillId="0" borderId="137" applyBorder="0">
      <alignment horizontal="right" vertical="center"/>
    </xf>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184" fontId="15" fillId="0" borderId="137" applyBorder="0">
      <alignment horizontal="right" vertical="center"/>
    </xf>
    <xf numFmtId="0" fontId="15" fillId="25" borderId="138" applyNumberFormat="0" applyFont="0" applyAlignment="0" applyProtection="0"/>
    <xf numFmtId="0" fontId="15" fillId="25" borderId="138" applyNumberFormat="0" applyFont="0" applyAlignment="0" applyProtection="0"/>
    <xf numFmtId="10" fontId="31" fillId="23" borderId="137" applyNumberFormat="0" applyBorder="0" applyAlignment="0" applyProtection="0"/>
    <xf numFmtId="0" fontId="43" fillId="0" borderId="136">
      <alignment horizontal="left" vertical="center"/>
    </xf>
    <xf numFmtId="0" fontId="84" fillId="7"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10" fontId="31" fillId="23" borderId="137" applyNumberFormat="0" applyBorder="0" applyAlignment="0" applyProtection="0"/>
    <xf numFmtId="0" fontId="84" fillId="7" borderId="135" applyNumberFormat="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38" fontId="37" fillId="0" borderId="141" applyNumberFormat="0" applyFont="0" applyFill="0" applyAlignment="0" applyProtection="0"/>
    <xf numFmtId="0" fontId="90" fillId="0" borderId="140" applyNumberFormat="0" applyFill="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15"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0" fontId="97" fillId="16" borderId="135" applyNumberFormat="0" applyAlignment="0" applyProtection="0">
      <alignment vertical="center"/>
    </xf>
    <xf numFmtId="0" fontId="15" fillId="25" borderId="138" applyNumberFormat="0" applyFont="0" applyAlignment="0" applyProtection="0">
      <alignment vertical="center"/>
    </xf>
    <xf numFmtId="0" fontId="104" fillId="0" borderId="140" applyNumberFormat="0" applyFill="0" applyAlignment="0" applyProtection="0">
      <alignment vertical="center"/>
    </xf>
    <xf numFmtId="0" fontId="105" fillId="7" borderId="135" applyNumberFormat="0" applyAlignment="0" applyProtection="0">
      <alignment vertical="center"/>
    </xf>
    <xf numFmtId="0" fontId="15" fillId="0" borderId="0"/>
    <xf numFmtId="0" fontId="111" fillId="16" borderId="139" applyNumberFormat="0" applyAlignment="0" applyProtection="0">
      <alignment vertical="center"/>
    </xf>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1" fillId="16"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84" fillId="7" borderId="135" applyNumberFormat="0" applyAlignment="0" applyProtection="0"/>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0" fontId="43" fillId="0" borderId="136">
      <alignment horizontal="left" vertical="center"/>
    </xf>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10" fontId="31" fillId="23" borderId="137" applyNumberFormat="0" applyBorder="0" applyAlignment="0" applyProtection="0"/>
    <xf numFmtId="0" fontId="46"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15" fillId="25" borderId="138" applyNumberFormat="0" applyFont="0" applyAlignment="0" applyProtection="0"/>
    <xf numFmtId="0" fontId="58" fillId="25" borderId="138" applyNumberFormat="0" applyFont="0" applyAlignment="0" applyProtection="0"/>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184" fontId="15" fillId="0" borderId="137" applyBorder="0">
      <alignment horizontal="right" vertical="center"/>
    </xf>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0" fontId="87" fillId="16" borderId="139" applyNumberFormat="0" applyAlignment="0" applyProtection="0"/>
    <xf numFmtId="38" fontId="37" fillId="0" borderId="141" applyNumberFormat="0" applyFon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0" fontId="90" fillId="0" borderId="140" applyNumberFormat="0" applyFill="0" applyAlignment="0" applyProtection="0"/>
    <xf numFmtId="38" fontId="37" fillId="0" borderId="141" applyNumberFormat="0" applyFont="0" applyFill="0" applyAlignment="0" applyProtection="0"/>
    <xf numFmtId="0" fontId="90" fillId="0" borderId="140" applyNumberFormat="0" applyFill="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15"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202" fontId="15" fillId="0" borderId="136" applyFont="0" applyFill="0" applyBorder="0" applyAlignment="0" applyProtection="0"/>
    <xf numFmtId="0" fontId="97" fillId="16" borderId="135" applyNumberFormat="0" applyAlignment="0" applyProtection="0">
      <alignment vertical="center"/>
    </xf>
    <xf numFmtId="0" fontId="15" fillId="25" borderId="138" applyNumberFormat="0" applyFont="0" applyAlignment="0" applyProtection="0">
      <alignment vertical="center"/>
    </xf>
    <xf numFmtId="0" fontId="104" fillId="0" borderId="140" applyNumberFormat="0" applyFill="0" applyAlignment="0" applyProtection="0">
      <alignment vertical="center"/>
    </xf>
    <xf numFmtId="0" fontId="105" fillId="7" borderId="135" applyNumberFormat="0" applyAlignment="0" applyProtection="0">
      <alignment vertical="center"/>
    </xf>
    <xf numFmtId="0" fontId="111" fillId="16" borderId="139" applyNumberFormat="0" applyAlignment="0" applyProtection="0">
      <alignment vertical="center"/>
    </xf>
    <xf numFmtId="0" fontId="19" fillId="16" borderId="135" applyNumberFormat="0" applyAlignment="0" applyProtection="0"/>
    <xf numFmtId="0" fontId="25" fillId="16" borderId="139" applyNumberFormat="0" applyAlignment="0" applyProtection="0"/>
    <xf numFmtId="0" fontId="30" fillId="0" borderId="140" applyNumberFormat="0" applyFill="0" applyAlignment="0" applyProtection="0"/>
    <xf numFmtId="187" fontId="15" fillId="0" borderId="136" applyFont="0" applyFill="0" applyBorder="0" applyAlignment="0" applyProtection="0"/>
    <xf numFmtId="0" fontId="43" fillId="0" borderId="136">
      <alignment horizontal="left" vertical="center"/>
    </xf>
    <xf numFmtId="202" fontId="15" fillId="0" borderId="136" applyFont="0" applyFill="0" applyBorder="0" applyAlignment="0" applyProtection="0"/>
    <xf numFmtId="218" fontId="15" fillId="0" borderId="0"/>
    <xf numFmtId="0" fontId="2" fillId="0" borderId="0"/>
    <xf numFmtId="0" fontId="1" fillId="0" borderId="0"/>
    <xf numFmtId="9" fontId="1" fillId="0" borderId="0" applyFont="0" applyFill="0" applyBorder="0" applyAlignment="0" applyProtection="0"/>
    <xf numFmtId="220" fontId="1" fillId="0" borderId="0" applyFont="0" applyFill="0" applyBorder="0" applyAlignment="0" applyProtection="0"/>
    <xf numFmtId="0" fontId="150" fillId="0" borderId="0"/>
  </cellStyleXfs>
  <cellXfs count="546">
    <xf numFmtId="0" fontId="0" fillId="0" borderId="0" xfId="0"/>
    <xf numFmtId="0" fontId="0" fillId="0" borderId="0" xfId="0" applyAlignment="1">
      <alignment vertical="center" wrapText="1"/>
    </xf>
    <xf numFmtId="0" fontId="15" fillId="0" borderId="0" xfId="0" applyFont="1" applyAlignment="1">
      <alignment vertical="center" wrapText="1"/>
    </xf>
    <xf numFmtId="0" fontId="59" fillId="0" borderId="0" xfId="0" applyFont="1" applyAlignment="1">
      <alignment vertical="center" wrapText="1"/>
    </xf>
    <xf numFmtId="0" fontId="0" fillId="0" borderId="0" xfId="0" applyAlignment="1">
      <alignment wrapText="1"/>
    </xf>
    <xf numFmtId="0" fontId="57" fillId="0" borderId="0" xfId="0" applyFont="1" applyAlignment="1">
      <alignment vertical="center" wrapText="1"/>
    </xf>
    <xf numFmtId="0" fontId="65" fillId="0" borderId="0" xfId="99" applyFont="1"/>
    <xf numFmtId="0" fontId="57" fillId="0" borderId="0" xfId="0" applyFont="1" applyAlignment="1">
      <alignment horizontal="left" vertical="center" wrapText="1"/>
    </xf>
    <xf numFmtId="0" fontId="63" fillId="0" borderId="0" xfId="99" applyFont="1"/>
    <xf numFmtId="10" fontId="65" fillId="0" borderId="0" xfId="99" applyNumberFormat="1" applyFont="1" applyAlignment="1">
      <alignment horizontal="center"/>
    </xf>
    <xf numFmtId="0" fontId="57" fillId="0" borderId="0" xfId="0" applyFont="1" applyAlignment="1">
      <alignment horizontal="left" vertical="center"/>
    </xf>
    <xf numFmtId="0" fontId="67" fillId="0" borderId="0" xfId="0" applyFont="1" applyAlignment="1">
      <alignment vertical="center"/>
    </xf>
    <xf numFmtId="0" fontId="67" fillId="0" borderId="0" xfId="0" applyFont="1" applyAlignment="1">
      <alignment horizontal="center" vertical="center"/>
    </xf>
    <xf numFmtId="0" fontId="73" fillId="32" borderId="40" xfId="133" applyFont="1" applyFill="1" applyBorder="1" applyAlignment="1">
      <alignment horizontal="center" vertical="center" wrapText="1"/>
    </xf>
    <xf numFmtId="0" fontId="73" fillId="32" borderId="41" xfId="133" applyFont="1" applyFill="1" applyBorder="1" applyAlignment="1">
      <alignment horizontal="center" vertical="center" wrapText="1"/>
    </xf>
    <xf numFmtId="0" fontId="73" fillId="32" borderId="45" xfId="133" applyFont="1" applyFill="1" applyBorder="1" applyAlignment="1">
      <alignment horizontal="center" vertical="center" wrapText="1"/>
    </xf>
    <xf numFmtId="0" fontId="73" fillId="32" borderId="44" xfId="133" applyFont="1" applyFill="1" applyBorder="1" applyAlignment="1">
      <alignment horizontal="center" vertical="center" wrapText="1"/>
    </xf>
    <xf numFmtId="0" fontId="73" fillId="32" borderId="49" xfId="133" applyFont="1" applyFill="1" applyBorder="1" applyAlignment="1">
      <alignment horizontal="center" vertical="center" wrapText="1"/>
    </xf>
    <xf numFmtId="189" fontId="74" fillId="0" borderId="0" xfId="63" applyNumberFormat="1" applyFont="1" applyFill="1" applyBorder="1" applyAlignment="1">
      <alignment horizontal="center" vertical="center"/>
    </xf>
    <xf numFmtId="0" fontId="73" fillId="32" borderId="25" xfId="133" applyFont="1" applyFill="1" applyBorder="1" applyAlignment="1">
      <alignment horizontal="center" vertical="center" wrapText="1"/>
    </xf>
    <xf numFmtId="0" fontId="73" fillId="32" borderId="17" xfId="133" applyFont="1" applyFill="1" applyBorder="1" applyAlignment="1">
      <alignment horizontal="center" vertical="center" wrapText="1"/>
    </xf>
    <xf numFmtId="0" fontId="73" fillId="32" borderId="38" xfId="133" applyFont="1" applyFill="1" applyBorder="1" applyAlignment="1">
      <alignment horizontal="center" vertical="center" wrapText="1"/>
    </xf>
    <xf numFmtId="0" fontId="73" fillId="0" borderId="0" xfId="133" applyFont="1" applyAlignment="1">
      <alignment horizontal="center" vertical="center" wrapText="1"/>
    </xf>
    <xf numFmtId="0" fontId="65" fillId="0" borderId="0" xfId="133" applyFont="1" applyAlignment="1">
      <alignment horizontal="center" vertical="center"/>
    </xf>
    <xf numFmtId="0" fontId="65" fillId="0" borderId="52" xfId="133" applyFont="1" applyBorder="1" applyAlignment="1">
      <alignment horizontal="center" vertical="center"/>
    </xf>
    <xf numFmtId="0" fontId="65" fillId="0" borderId="50" xfId="133" applyFont="1" applyBorder="1" applyAlignment="1">
      <alignment horizontal="center" vertical="center"/>
    </xf>
    <xf numFmtId="0" fontId="65" fillId="0" borderId="51" xfId="133" applyFont="1" applyBorder="1" applyAlignment="1">
      <alignment horizontal="center" vertical="center"/>
    </xf>
    <xf numFmtId="0" fontId="68" fillId="33" borderId="31" xfId="133" applyFont="1" applyFill="1" applyBorder="1" applyAlignment="1">
      <alignment horizontal="center" vertical="center"/>
    </xf>
    <xf numFmtId="0" fontId="74" fillId="33" borderId="29" xfId="133" applyFont="1" applyFill="1" applyBorder="1" applyAlignment="1">
      <alignment horizontal="center" vertical="center"/>
    </xf>
    <xf numFmtId="0" fontId="70" fillId="33" borderId="32" xfId="133" applyFont="1" applyFill="1" applyBorder="1" applyAlignment="1">
      <alignment horizontal="center" vertical="center"/>
    </xf>
    <xf numFmtId="0" fontId="73" fillId="32" borderId="30" xfId="133" applyFont="1" applyFill="1" applyBorder="1" applyAlignment="1">
      <alignment horizontal="center" vertical="center" wrapText="1"/>
    </xf>
    <xf numFmtId="0" fontId="0" fillId="0" borderId="7" xfId="0" applyBorder="1"/>
    <xf numFmtId="0" fontId="0" fillId="0" borderId="56" xfId="0" applyBorder="1"/>
    <xf numFmtId="0" fontId="0" fillId="0" borderId="28" xfId="0" applyBorder="1"/>
    <xf numFmtId="0" fontId="0" fillId="0" borderId="1" xfId="0" applyBorder="1"/>
    <xf numFmtId="0" fontId="0" fillId="0" borderId="10" xfId="0" applyBorder="1"/>
    <xf numFmtId="0" fontId="78" fillId="34" borderId="7" xfId="0" applyFont="1" applyFill="1" applyBorder="1" applyAlignment="1">
      <alignment vertical="center"/>
    </xf>
    <xf numFmtId="0" fontId="78" fillId="34" borderId="56" xfId="0" applyFont="1" applyFill="1" applyBorder="1" applyAlignment="1">
      <alignment vertical="center"/>
    </xf>
    <xf numFmtId="0" fontId="73" fillId="32" borderId="5" xfId="133" applyFont="1" applyFill="1" applyBorder="1" applyAlignment="1">
      <alignment horizontal="center" vertical="center" wrapText="1"/>
    </xf>
    <xf numFmtId="0" fontId="65" fillId="0" borderId="57" xfId="133" applyFont="1" applyBorder="1" applyAlignment="1">
      <alignment horizontal="center" vertical="center"/>
    </xf>
    <xf numFmtId="0" fontId="74" fillId="33" borderId="42" xfId="133" applyFont="1" applyFill="1" applyBorder="1" applyAlignment="1">
      <alignment horizontal="center" vertical="center"/>
    </xf>
    <xf numFmtId="0" fontId="73" fillId="32" borderId="26" xfId="133" applyFont="1" applyFill="1" applyBorder="1" applyAlignment="1">
      <alignment horizontal="center" vertical="center" wrapText="1"/>
    </xf>
    <xf numFmtId="0" fontId="0" fillId="0" borderId="17" xfId="0" applyBorder="1"/>
    <xf numFmtId="0" fontId="72" fillId="0" borderId="56" xfId="0" applyFont="1" applyBorder="1" applyAlignment="1">
      <alignment horizontal="center" vertical="center"/>
    </xf>
    <xf numFmtId="0" fontId="73" fillId="0" borderId="56" xfId="133" applyFont="1" applyBorder="1" applyAlignment="1">
      <alignment horizontal="center" vertical="center" wrapText="1"/>
    </xf>
    <xf numFmtId="0" fontId="65" fillId="0" borderId="56" xfId="133" applyFont="1" applyBorder="1" applyAlignment="1">
      <alignment horizontal="center" vertical="center"/>
    </xf>
    <xf numFmtId="189" fontId="74" fillId="0" borderId="56" xfId="63" applyNumberFormat="1" applyFont="1" applyFill="1" applyBorder="1" applyAlignment="1">
      <alignment horizontal="center" vertical="center"/>
    </xf>
    <xf numFmtId="0" fontId="0" fillId="35" borderId="56" xfId="0" applyFill="1" applyBorder="1"/>
    <xf numFmtId="0" fontId="0" fillId="35" borderId="7" xfId="0" applyFill="1" applyBorder="1"/>
    <xf numFmtId="10" fontId="62" fillId="29" borderId="28" xfId="99" applyNumberFormat="1" applyFont="1" applyFill="1" applyBorder="1" applyAlignment="1">
      <alignment horizontal="center" vertical="center"/>
    </xf>
    <xf numFmtId="9" fontId="64" fillId="36" borderId="72" xfId="0" applyNumberFormat="1" applyFont="1" applyFill="1" applyBorder="1" applyAlignment="1">
      <alignment horizontal="center" vertical="center"/>
    </xf>
    <xf numFmtId="9" fontId="64" fillId="37" borderId="72" xfId="0" applyNumberFormat="1" applyFont="1" applyFill="1" applyBorder="1" applyAlignment="1">
      <alignment horizontal="center" vertical="center"/>
    </xf>
    <xf numFmtId="0" fontId="67" fillId="0" borderId="0" xfId="0" applyFont="1" applyAlignment="1" applyProtection="1">
      <alignment horizontal="center" vertical="center"/>
      <protection locked="0"/>
    </xf>
    <xf numFmtId="0" fontId="67" fillId="0" borderId="0" xfId="0" applyFont="1" applyAlignment="1" applyProtection="1">
      <alignment vertical="center"/>
      <protection locked="0"/>
    </xf>
    <xf numFmtId="0" fontId="64" fillId="37" borderId="20" xfId="0" applyFont="1" applyFill="1" applyBorder="1" applyAlignment="1">
      <alignment horizontal="center" vertical="center"/>
    </xf>
    <xf numFmtId="9" fontId="64" fillId="36" borderId="21" xfId="0" applyNumberFormat="1" applyFont="1" applyFill="1" applyBorder="1" applyAlignment="1">
      <alignment horizontal="center" vertical="center"/>
    </xf>
    <xf numFmtId="0" fontId="67" fillId="30" borderId="18" xfId="0" applyFont="1" applyFill="1" applyBorder="1" applyAlignment="1">
      <alignment horizontal="center" vertical="center"/>
    </xf>
    <xf numFmtId="0" fontId="67" fillId="30" borderId="27" xfId="0" applyFont="1" applyFill="1" applyBorder="1" applyAlignment="1">
      <alignment horizontal="center" vertical="center"/>
    </xf>
    <xf numFmtId="0" fontId="121" fillId="30" borderId="0" xfId="0" applyFont="1" applyFill="1" applyAlignment="1">
      <alignment horizontal="right"/>
    </xf>
    <xf numFmtId="0" fontId="122" fillId="30" borderId="0" xfId="98" applyFont="1" applyFill="1" applyAlignment="1">
      <alignment horizontal="left" vertical="center"/>
    </xf>
    <xf numFmtId="0" fontId="121" fillId="30" borderId="1" xfId="98" applyFont="1" applyFill="1" applyBorder="1" applyAlignment="1">
      <alignment horizontal="right"/>
    </xf>
    <xf numFmtId="14" fontId="122" fillId="30" borderId="1" xfId="98" applyNumberFormat="1" applyFont="1" applyFill="1" applyBorder="1" applyAlignment="1">
      <alignment horizontal="left" vertical="center"/>
    </xf>
    <xf numFmtId="0" fontId="123" fillId="30" borderId="18" xfId="0" applyFont="1" applyFill="1" applyBorder="1" applyAlignment="1">
      <alignment horizontal="left" vertical="center"/>
    </xf>
    <xf numFmtId="0" fontId="65" fillId="30" borderId="0" xfId="99" applyFont="1" applyFill="1"/>
    <xf numFmtId="10" fontId="62" fillId="29" borderId="73" xfId="99" applyNumberFormat="1" applyFont="1" applyFill="1" applyBorder="1" applyAlignment="1">
      <alignment horizontal="center" vertical="center"/>
    </xf>
    <xf numFmtId="10" fontId="62" fillId="29" borderId="74" xfId="99" applyNumberFormat="1" applyFont="1" applyFill="1" applyBorder="1" applyAlignment="1">
      <alignment horizontal="center" vertical="center"/>
    </xf>
    <xf numFmtId="14" fontId="122" fillId="30" borderId="0" xfId="98" applyNumberFormat="1" applyFont="1" applyFill="1" applyAlignment="1">
      <alignment horizontal="left" vertical="center"/>
    </xf>
    <xf numFmtId="10" fontId="65" fillId="30" borderId="0" xfId="99" applyNumberFormat="1" applyFont="1" applyFill="1" applyAlignment="1">
      <alignment horizontal="center"/>
    </xf>
    <xf numFmtId="0" fontId="67" fillId="39" borderId="0" xfId="0" applyFont="1" applyFill="1" applyAlignment="1">
      <alignment horizontal="center" vertical="center"/>
    </xf>
    <xf numFmtId="0" fontId="67" fillId="40" borderId="0" xfId="0" applyFont="1" applyFill="1" applyAlignment="1">
      <alignment horizontal="center" vertical="center"/>
    </xf>
    <xf numFmtId="0" fontId="121" fillId="30" borderId="0" xfId="98" applyFont="1" applyFill="1" applyAlignment="1">
      <alignment horizontal="right"/>
    </xf>
    <xf numFmtId="0" fontId="62" fillId="0" borderId="75" xfId="99" applyFont="1" applyBorder="1" applyAlignment="1">
      <alignment horizontal="center" wrapText="1"/>
    </xf>
    <xf numFmtId="9" fontId="64" fillId="27" borderId="21" xfId="0" applyNumberFormat="1" applyFont="1" applyFill="1" applyBorder="1" applyAlignment="1">
      <alignment horizontal="center" vertical="center"/>
    </xf>
    <xf numFmtId="9" fontId="64" fillId="27" borderId="72" xfId="0" applyNumberFormat="1" applyFont="1" applyFill="1" applyBorder="1" applyAlignment="1">
      <alignment horizontal="center" vertical="center"/>
    </xf>
    <xf numFmtId="0" fontId="64" fillId="36" borderId="20" xfId="0" applyFont="1" applyFill="1" applyBorder="1" applyAlignment="1">
      <alignment horizontal="right" vertical="center"/>
    </xf>
    <xf numFmtId="0" fontId="64" fillId="27" borderId="20" xfId="0" applyFont="1" applyFill="1" applyBorder="1" applyAlignment="1">
      <alignment horizontal="right" vertical="center"/>
    </xf>
    <xf numFmtId="0" fontId="64" fillId="36" borderId="71" xfId="0" applyFont="1" applyFill="1" applyBorder="1" applyAlignment="1">
      <alignment horizontal="right" vertical="center"/>
    </xf>
    <xf numFmtId="0" fontId="64" fillId="37" borderId="20" xfId="0" applyFont="1" applyFill="1" applyBorder="1" applyAlignment="1">
      <alignment horizontal="right" vertical="center"/>
    </xf>
    <xf numFmtId="0" fontId="0" fillId="0" borderId="76" xfId="0" applyBorder="1" applyProtection="1">
      <protection locked="0"/>
    </xf>
    <xf numFmtId="0" fontId="67" fillId="0" borderId="76" xfId="0" applyFont="1" applyBorder="1" applyAlignment="1" applyProtection="1">
      <alignment horizontal="center" vertical="center"/>
      <protection locked="0"/>
    </xf>
    <xf numFmtId="0" fontId="0" fillId="0" borderId="77" xfId="0" applyBorder="1" applyProtection="1">
      <protection locked="0"/>
    </xf>
    <xf numFmtId="0" fontId="67" fillId="0" borderId="77" xfId="0" applyFont="1" applyBorder="1" applyAlignment="1" applyProtection="1">
      <alignment horizontal="center" vertical="center"/>
      <protection locked="0"/>
    </xf>
    <xf numFmtId="0" fontId="0" fillId="0" borderId="77" xfId="0" applyBorder="1"/>
    <xf numFmtId="0" fontId="67" fillId="0" borderId="77" xfId="0" applyFont="1" applyBorder="1" applyAlignment="1">
      <alignment horizontal="center" vertical="center"/>
    </xf>
    <xf numFmtId="0" fontId="64" fillId="30" borderId="47" xfId="0" applyFont="1" applyFill="1" applyBorder="1" applyAlignment="1" applyProtection="1">
      <alignment vertical="center"/>
      <protection locked="0"/>
    </xf>
    <xf numFmtId="0" fontId="64" fillId="30" borderId="47" xfId="0" applyFont="1" applyFill="1" applyBorder="1" applyAlignment="1" applyProtection="1">
      <alignment horizontal="left" vertical="center"/>
      <protection locked="0"/>
    </xf>
    <xf numFmtId="10" fontId="64" fillId="30" borderId="55" xfId="0" applyNumberFormat="1" applyFont="1" applyFill="1" applyBorder="1" applyAlignment="1" applyProtection="1">
      <alignment horizontal="center" vertical="center"/>
      <protection locked="0"/>
    </xf>
    <xf numFmtId="0" fontId="64" fillId="29" borderId="29" xfId="0" applyFont="1" applyFill="1" applyBorder="1" applyAlignment="1" applyProtection="1">
      <alignment vertical="center"/>
      <protection locked="0"/>
    </xf>
    <xf numFmtId="0" fontId="64" fillId="29" borderId="29" xfId="0" applyFont="1" applyFill="1" applyBorder="1" applyAlignment="1" applyProtection="1">
      <alignment horizontal="left" vertical="center"/>
      <protection locked="0"/>
    </xf>
    <xf numFmtId="0" fontId="64" fillId="29" borderId="29" xfId="0" applyFont="1" applyFill="1" applyBorder="1" applyAlignment="1" applyProtection="1">
      <alignment horizontal="center" vertical="center"/>
      <protection locked="0"/>
    </xf>
    <xf numFmtId="10" fontId="64" fillId="29" borderId="32" xfId="0" applyNumberFormat="1" applyFont="1" applyFill="1" applyBorder="1" applyAlignment="1" applyProtection="1">
      <alignment horizontal="center" vertical="center"/>
      <protection locked="0"/>
    </xf>
    <xf numFmtId="0" fontId="67" fillId="0" borderId="29" xfId="0" applyFont="1" applyBorder="1" applyAlignment="1" applyProtection="1">
      <alignment vertical="center"/>
      <protection locked="0"/>
    </xf>
    <xf numFmtId="0" fontId="67" fillId="0" borderId="29" xfId="0" applyFont="1" applyBorder="1" applyAlignment="1" applyProtection="1">
      <alignment horizontal="left" vertical="center"/>
      <protection locked="0"/>
    </xf>
    <xf numFmtId="0" fontId="67" fillId="0" borderId="29" xfId="0" applyFont="1" applyBorder="1" applyAlignment="1" applyProtection="1">
      <alignment horizontal="center" vertical="center"/>
      <protection locked="0"/>
    </xf>
    <xf numFmtId="10" fontId="67" fillId="0" borderId="32" xfId="109" applyNumberFormat="1" applyFont="1" applyFill="1" applyBorder="1" applyAlignment="1" applyProtection="1">
      <alignment horizontal="center" vertical="center"/>
      <protection locked="0"/>
    </xf>
    <xf numFmtId="10" fontId="64" fillId="29" borderId="31" xfId="0" applyNumberFormat="1" applyFont="1" applyFill="1" applyBorder="1" applyAlignment="1" applyProtection="1">
      <alignment horizontal="center" vertical="center"/>
      <protection locked="0"/>
    </xf>
    <xf numFmtId="0" fontId="67" fillId="0" borderId="31" xfId="109" applyNumberFormat="1" applyFont="1" applyFill="1" applyBorder="1" applyAlignment="1" applyProtection="1">
      <alignment horizontal="center" vertical="center"/>
      <protection locked="0"/>
    </xf>
    <xf numFmtId="10" fontId="67" fillId="38" borderId="32" xfId="109" applyNumberFormat="1" applyFont="1" applyFill="1" applyBorder="1" applyAlignment="1" applyProtection="1">
      <alignment horizontal="center" vertical="center"/>
      <protection locked="0"/>
    </xf>
    <xf numFmtId="9" fontId="67" fillId="38" borderId="31" xfId="109" applyFont="1" applyFill="1" applyBorder="1" applyAlignment="1" applyProtection="1">
      <alignment horizontal="center" vertical="center"/>
      <protection locked="0"/>
    </xf>
    <xf numFmtId="9" fontId="67" fillId="38" borderId="32" xfId="109" applyFont="1" applyFill="1" applyBorder="1" applyAlignment="1" applyProtection="1">
      <alignment horizontal="center" vertical="center"/>
      <protection locked="0"/>
    </xf>
    <xf numFmtId="0" fontId="64" fillId="22" borderId="78" xfId="0" applyFont="1" applyFill="1" applyBorder="1" applyAlignment="1">
      <alignment horizontal="center" vertical="center" wrapText="1"/>
    </xf>
    <xf numFmtId="0" fontId="64" fillId="22" borderId="79" xfId="0" applyFont="1" applyFill="1" applyBorder="1" applyAlignment="1">
      <alignment horizontal="center" vertical="center" wrapText="1"/>
    </xf>
    <xf numFmtId="14" fontId="64" fillId="30" borderId="80" xfId="0" applyNumberFormat="1" applyFont="1" applyFill="1" applyBorder="1" applyAlignment="1" applyProtection="1">
      <alignment horizontal="center" vertical="center"/>
      <protection locked="0"/>
    </xf>
    <xf numFmtId="14" fontId="64" fillId="29" borderId="31" xfId="0" applyNumberFormat="1" applyFont="1" applyFill="1" applyBorder="1" applyAlignment="1" applyProtection="1">
      <alignment horizontal="center" vertical="center"/>
      <protection locked="0"/>
    </xf>
    <xf numFmtId="14" fontId="64" fillId="29" borderId="81" xfId="0" applyNumberFormat="1" applyFont="1" applyFill="1" applyBorder="1" applyAlignment="1" applyProtection="1">
      <alignment horizontal="center" vertical="center"/>
      <protection locked="0"/>
    </xf>
    <xf numFmtId="14" fontId="67" fillId="0" borderId="81" xfId="0" applyNumberFormat="1" applyFont="1" applyBorder="1" applyAlignment="1" applyProtection="1">
      <alignment horizontal="center" vertical="center"/>
      <protection locked="0"/>
    </xf>
    <xf numFmtId="0" fontId="64" fillId="22" borderId="82" xfId="0" applyFont="1" applyFill="1" applyBorder="1" applyAlignment="1">
      <alignment horizontal="center" vertical="center" wrapText="1"/>
    </xf>
    <xf numFmtId="14" fontId="64" fillId="30" borderId="83" xfId="0" applyNumberFormat="1" applyFont="1" applyFill="1" applyBorder="1" applyAlignment="1" applyProtection="1">
      <alignment horizontal="center" vertical="center"/>
      <protection locked="0"/>
    </xf>
    <xf numFmtId="14" fontId="64" fillId="29" borderId="84" xfId="0" applyNumberFormat="1" applyFont="1" applyFill="1" applyBorder="1" applyAlignment="1" applyProtection="1">
      <alignment horizontal="center" vertical="center"/>
      <protection locked="0"/>
    </xf>
    <xf numFmtId="0" fontId="64" fillId="22" borderId="85" xfId="0" applyFont="1" applyFill="1" applyBorder="1" applyAlignment="1">
      <alignment horizontal="center" vertical="center" wrapText="1"/>
    </xf>
    <xf numFmtId="14" fontId="64" fillId="29" borderId="32" xfId="0" applyNumberFormat="1" applyFont="1" applyFill="1" applyBorder="1" applyAlignment="1" applyProtection="1">
      <alignment horizontal="center" vertical="center"/>
      <protection locked="0"/>
    </xf>
    <xf numFmtId="10" fontId="64" fillId="29" borderId="39" xfId="0" applyNumberFormat="1" applyFont="1" applyFill="1" applyBorder="1" applyAlignment="1" applyProtection="1">
      <alignment horizontal="center" vertical="center"/>
      <protection locked="0"/>
    </xf>
    <xf numFmtId="10" fontId="64" fillId="29" borderId="29" xfId="0" applyNumberFormat="1" applyFont="1" applyFill="1" applyBorder="1" applyAlignment="1" applyProtection="1">
      <alignment horizontal="center" vertical="center"/>
      <protection locked="0"/>
    </xf>
    <xf numFmtId="9" fontId="67" fillId="38" borderId="39" xfId="0" applyNumberFormat="1" applyFont="1" applyFill="1" applyBorder="1" applyAlignment="1">
      <alignment horizontal="center" vertical="center"/>
    </xf>
    <xf numFmtId="0" fontId="64" fillId="29" borderId="77" xfId="0" applyFont="1" applyFill="1" applyBorder="1" applyAlignment="1" applyProtection="1">
      <alignment vertical="center"/>
      <protection locked="0"/>
    </xf>
    <xf numFmtId="0" fontId="64" fillId="29" borderId="33" xfId="0" applyFont="1" applyFill="1" applyBorder="1" applyAlignment="1" applyProtection="1">
      <alignment vertical="center"/>
      <protection locked="0"/>
    </xf>
    <xf numFmtId="0" fontId="67" fillId="0" borderId="77" xfId="0" applyFont="1" applyBorder="1" applyAlignment="1" applyProtection="1">
      <alignment vertical="center"/>
      <protection locked="0"/>
    </xf>
    <xf numFmtId="0" fontId="67" fillId="0" borderId="33" xfId="0" applyFont="1" applyBorder="1" applyAlignment="1" applyProtection="1">
      <alignment vertical="center"/>
      <protection locked="0"/>
    </xf>
    <xf numFmtId="14" fontId="67" fillId="38" borderId="81" xfId="0" applyNumberFormat="1" applyFont="1" applyFill="1" applyBorder="1" applyAlignment="1" applyProtection="1">
      <alignment horizontal="center" vertical="center"/>
      <protection locked="0"/>
    </xf>
    <xf numFmtId="10" fontId="72" fillId="30" borderId="74" xfId="99" applyNumberFormat="1" applyFont="1" applyFill="1" applyBorder="1" applyAlignment="1">
      <alignment horizontal="center" vertical="center"/>
    </xf>
    <xf numFmtId="10" fontId="72" fillId="30" borderId="28" xfId="99" applyNumberFormat="1" applyFont="1" applyFill="1" applyBorder="1" applyAlignment="1">
      <alignment horizontal="center" vertical="center"/>
    </xf>
    <xf numFmtId="10" fontId="72" fillId="30" borderId="73" xfId="99" applyNumberFormat="1" applyFont="1" applyFill="1" applyBorder="1" applyAlignment="1">
      <alignment horizontal="center" vertical="center"/>
    </xf>
    <xf numFmtId="0" fontId="129" fillId="0" borderId="0" xfId="99" applyFont="1" applyAlignment="1">
      <alignment horizontal="right" vertical="center"/>
    </xf>
    <xf numFmtId="10" fontId="72" fillId="30" borderId="61" xfId="109" applyNumberFormat="1" applyFont="1" applyFill="1" applyBorder="1" applyAlignment="1">
      <alignment horizontal="center" vertical="center"/>
    </xf>
    <xf numFmtId="10" fontId="67" fillId="39" borderId="0" xfId="0" applyNumberFormat="1" applyFont="1" applyFill="1" applyAlignment="1">
      <alignment horizontal="center" vertical="center"/>
    </xf>
    <xf numFmtId="14" fontId="129" fillId="39" borderId="0" xfId="99" applyNumberFormat="1" applyFont="1" applyFill="1" applyAlignment="1">
      <alignment horizontal="center" vertical="center"/>
    </xf>
    <xf numFmtId="0" fontId="67" fillId="28" borderId="29" xfId="0" applyFont="1" applyFill="1" applyBorder="1" applyAlignment="1" applyProtection="1">
      <alignment vertical="center"/>
      <protection locked="0"/>
    </xf>
    <xf numFmtId="10" fontId="67" fillId="40" borderId="0" xfId="0" applyNumberFormat="1" applyFont="1" applyFill="1" applyAlignment="1">
      <alignment horizontal="center" vertical="center"/>
    </xf>
    <xf numFmtId="14" fontId="67" fillId="28" borderId="81" xfId="0" applyNumberFormat="1" applyFont="1" applyFill="1" applyBorder="1" applyAlignment="1" applyProtection="1">
      <alignment horizontal="center" vertical="center"/>
      <protection locked="0"/>
    </xf>
    <xf numFmtId="14" fontId="67" fillId="42" borderId="81" xfId="0" applyNumberFormat="1" applyFont="1" applyFill="1" applyBorder="1" applyAlignment="1" applyProtection="1">
      <alignment horizontal="center" vertical="center"/>
      <protection locked="0"/>
    </xf>
    <xf numFmtId="10" fontId="65" fillId="0" borderId="0" xfId="99" applyNumberFormat="1" applyFont="1"/>
    <xf numFmtId="10" fontId="65" fillId="0" borderId="136" xfId="99" applyNumberFormat="1" applyFont="1" applyBorder="1" applyAlignment="1">
      <alignment horizontal="center"/>
    </xf>
    <xf numFmtId="0" fontId="121" fillId="0" borderId="136" xfId="98" applyFont="1" applyBorder="1" applyAlignment="1">
      <alignment horizontal="right"/>
    </xf>
    <xf numFmtId="14" fontId="124" fillId="0" borderId="136" xfId="98" applyNumberFormat="1" applyFont="1" applyBorder="1" applyAlignment="1">
      <alignment horizontal="center" vertical="center"/>
    </xf>
    <xf numFmtId="0" fontId="65" fillId="0" borderId="136" xfId="99" applyFont="1" applyBorder="1"/>
    <xf numFmtId="49" fontId="62" fillId="22" borderId="144" xfId="0" applyNumberFormat="1" applyFont="1" applyFill="1" applyBorder="1" applyAlignment="1">
      <alignment horizontal="center" vertical="center" wrapText="1"/>
    </xf>
    <xf numFmtId="49" fontId="62" fillId="22" borderId="137" xfId="0" applyNumberFormat="1" applyFont="1" applyFill="1" applyBorder="1" applyAlignment="1">
      <alignment horizontal="center" vertical="center" wrapText="1"/>
    </xf>
    <xf numFmtId="49" fontId="62" fillId="22" borderId="145" xfId="0" applyNumberFormat="1" applyFont="1" applyFill="1" applyBorder="1" applyAlignment="1">
      <alignment horizontal="center" vertical="center" wrapText="1"/>
    </xf>
    <xf numFmtId="49" fontId="62" fillId="22" borderId="147" xfId="0" applyNumberFormat="1" applyFont="1" applyFill="1" applyBorder="1" applyAlignment="1">
      <alignment horizontal="center" vertical="center" wrapText="1"/>
    </xf>
    <xf numFmtId="217" fontId="64" fillId="27" borderId="137" xfId="0" applyNumberFormat="1" applyFont="1" applyFill="1" applyBorder="1" applyAlignment="1">
      <alignment horizontal="center" vertical="center"/>
    </xf>
    <xf numFmtId="0" fontId="72" fillId="30" borderId="144" xfId="99" applyFont="1" applyFill="1" applyBorder="1" applyAlignment="1">
      <alignment horizontal="left" vertical="center" indent="1"/>
    </xf>
    <xf numFmtId="10" fontId="72" fillId="30" borderId="144" xfId="99" applyNumberFormat="1" applyFont="1" applyFill="1" applyBorder="1" applyAlignment="1">
      <alignment horizontal="center" vertical="center"/>
    </xf>
    <xf numFmtId="10" fontId="72" fillId="30" borderId="146" xfId="99" applyNumberFormat="1" applyFont="1" applyFill="1" applyBorder="1" applyAlignment="1">
      <alignment horizontal="center" vertical="center"/>
    </xf>
    <xf numFmtId="10" fontId="64" fillId="29" borderId="137" xfId="0" applyNumberFormat="1" applyFont="1" applyFill="1" applyBorder="1" applyAlignment="1" applyProtection="1">
      <alignment horizontal="center" vertical="center"/>
      <protection locked="0"/>
    </xf>
    <xf numFmtId="0" fontId="65" fillId="29" borderId="144" xfId="99" applyFont="1" applyFill="1" applyBorder="1" applyAlignment="1">
      <alignment horizontal="left" vertical="center" indent="1"/>
    </xf>
    <xf numFmtId="10" fontId="62" fillId="29" borderId="144" xfId="99" applyNumberFormat="1" applyFont="1" applyFill="1" applyBorder="1" applyAlignment="1">
      <alignment horizontal="center" vertical="center"/>
    </xf>
    <xf numFmtId="10" fontId="62" fillId="29" borderId="146" xfId="99" applyNumberFormat="1" applyFont="1" applyFill="1" applyBorder="1" applyAlignment="1">
      <alignment horizontal="center" vertical="center"/>
    </xf>
    <xf numFmtId="0" fontId="65" fillId="0" borderId="144" xfId="99" applyFont="1" applyBorder="1" applyAlignment="1">
      <alignment horizontal="left" vertical="center" indent="1"/>
    </xf>
    <xf numFmtId="189" fontId="66" fillId="0" borderId="137" xfId="63" applyNumberFormat="1" applyFont="1" applyFill="1" applyBorder="1" applyAlignment="1">
      <alignment horizontal="center" vertical="center" wrapText="1"/>
    </xf>
    <xf numFmtId="10" fontId="62" fillId="0" borderId="145" xfId="99" applyNumberFormat="1" applyFont="1" applyBorder="1" applyAlignment="1">
      <alignment horizontal="center" vertical="center" wrapText="1"/>
    </xf>
    <xf numFmtId="10" fontId="62" fillId="0" borderId="148" xfId="99" applyNumberFormat="1" applyFont="1" applyBorder="1" applyAlignment="1">
      <alignment horizontal="center" vertical="center" wrapText="1"/>
    </xf>
    <xf numFmtId="10" fontId="62" fillId="0" borderId="142" xfId="99" applyNumberFormat="1" applyFont="1" applyBorder="1" applyAlignment="1">
      <alignment horizontal="center" vertical="center" wrapText="1"/>
    </xf>
    <xf numFmtId="10" fontId="62" fillId="0" borderId="146" xfId="99" applyNumberFormat="1" applyFont="1" applyBorder="1" applyAlignment="1">
      <alignment horizontal="center" vertical="center" wrapText="1"/>
    </xf>
    <xf numFmtId="10" fontId="62" fillId="0" borderId="147" xfId="99" applyNumberFormat="1" applyFont="1" applyBorder="1" applyAlignment="1">
      <alignment horizontal="center" vertical="center" wrapText="1"/>
    </xf>
    <xf numFmtId="9" fontId="67" fillId="0" borderId="137" xfId="0" applyNumberFormat="1" applyFont="1" applyBorder="1" applyAlignment="1">
      <alignment horizontal="center" vertical="center"/>
    </xf>
    <xf numFmtId="49" fontId="62" fillId="22" borderId="142" xfId="0" applyNumberFormat="1" applyFont="1" applyFill="1" applyBorder="1" applyAlignment="1">
      <alignment horizontal="center" vertical="center"/>
    </xf>
    <xf numFmtId="49" fontId="62" fillId="22" borderId="136" xfId="0" applyNumberFormat="1" applyFont="1" applyFill="1" applyBorder="1" applyAlignment="1">
      <alignment horizontal="center" vertical="center"/>
    </xf>
    <xf numFmtId="49" fontId="62" fillId="22" borderId="143" xfId="0" applyNumberFormat="1" applyFont="1" applyFill="1" applyBorder="1" applyAlignment="1">
      <alignment horizontal="center" vertical="center"/>
    </xf>
    <xf numFmtId="49" fontId="62" fillId="22" borderId="142" xfId="0" applyNumberFormat="1" applyFont="1" applyFill="1" applyBorder="1" applyAlignment="1">
      <alignment horizontal="left" vertical="center" indent="1"/>
    </xf>
    <xf numFmtId="0" fontId="62" fillId="0" borderId="142" xfId="99" applyFont="1" applyBorder="1" applyAlignment="1">
      <alignment horizontal="left" vertical="center" indent="2"/>
    </xf>
    <xf numFmtId="0" fontId="62" fillId="0" borderId="136" xfId="99" applyFont="1" applyBorder="1" applyAlignment="1">
      <alignment vertical="center"/>
    </xf>
    <xf numFmtId="9" fontId="62" fillId="0" borderId="143" xfId="109" applyFont="1" applyFill="1" applyBorder="1" applyAlignment="1">
      <alignment horizontal="center" vertical="center"/>
    </xf>
    <xf numFmtId="49" fontId="126" fillId="22" borderId="136" xfId="0" applyNumberFormat="1" applyFont="1" applyFill="1" applyBorder="1" applyAlignment="1">
      <alignment horizontal="center" vertical="center" textRotation="90" shrinkToFit="1"/>
    </xf>
    <xf numFmtId="49" fontId="126" fillId="22" borderId="149" xfId="0" applyNumberFormat="1" applyFont="1" applyFill="1" applyBorder="1" applyAlignment="1">
      <alignment horizontal="center" vertical="center" textRotation="90" shrinkToFit="1"/>
    </xf>
    <xf numFmtId="49" fontId="64" fillId="22" borderId="150" xfId="0" applyNumberFormat="1" applyFont="1" applyFill="1" applyBorder="1" applyAlignment="1">
      <alignment horizontal="center" vertical="center" shrinkToFit="1"/>
    </xf>
    <xf numFmtId="49" fontId="64" fillId="22" borderId="150" xfId="0" applyNumberFormat="1" applyFont="1" applyFill="1" applyBorder="1" applyAlignment="1">
      <alignment horizontal="center" vertical="center" wrapText="1"/>
    </xf>
    <xf numFmtId="0" fontId="64" fillId="22" borderId="151" xfId="0" applyFont="1" applyFill="1" applyBorder="1" applyAlignment="1">
      <alignment horizontal="center" vertical="center"/>
    </xf>
    <xf numFmtId="0" fontId="64" fillId="22" borderId="152" xfId="0" applyFont="1" applyFill="1" applyBorder="1" applyAlignment="1">
      <alignment horizontal="center" vertical="center"/>
    </xf>
    <xf numFmtId="0" fontId="64" fillId="22" borderId="152" xfId="0" applyFont="1" applyFill="1" applyBorder="1" applyAlignment="1">
      <alignment horizontal="center" vertical="center" wrapText="1"/>
    </xf>
    <xf numFmtId="0" fontId="64" fillId="22" borderId="151" xfId="0" applyFont="1" applyFill="1" applyBorder="1" applyAlignment="1">
      <alignment horizontal="center" vertical="center" wrapText="1"/>
    </xf>
    <xf numFmtId="216" fontId="64" fillId="27" borderId="153" xfId="0" applyNumberFormat="1" applyFont="1" applyFill="1" applyBorder="1" applyAlignment="1">
      <alignment horizontal="center" vertical="center"/>
    </xf>
    <xf numFmtId="216" fontId="64" fillId="27" borderId="150" xfId="0" applyNumberFormat="1" applyFont="1" applyFill="1" applyBorder="1" applyAlignment="1">
      <alignment horizontal="center" vertical="center"/>
    </xf>
    <xf numFmtId="216" fontId="128" fillId="27" borderId="150" xfId="0" applyNumberFormat="1" applyFont="1" applyFill="1" applyBorder="1" applyAlignment="1">
      <alignment horizontal="center" vertical="center"/>
    </xf>
    <xf numFmtId="0" fontId="64" fillId="30" borderId="154" xfId="0" applyFont="1" applyFill="1" applyBorder="1" applyAlignment="1" applyProtection="1">
      <alignment vertical="center"/>
      <protection locked="0"/>
    </xf>
    <xf numFmtId="10" fontId="64" fillId="30" borderId="155" xfId="0" applyNumberFormat="1" applyFont="1" applyFill="1" applyBorder="1" applyAlignment="1" applyProtection="1">
      <alignment horizontal="center" vertical="center"/>
      <protection locked="0"/>
    </xf>
    <xf numFmtId="14" fontId="64" fillId="30" borderId="155" xfId="0" applyNumberFormat="1" applyFont="1" applyFill="1" applyBorder="1" applyAlignment="1" applyProtection="1">
      <alignment horizontal="center" vertical="center"/>
      <protection locked="0"/>
    </xf>
    <xf numFmtId="10" fontId="64" fillId="30" borderId="156" xfId="99" applyNumberFormat="1" applyFont="1" applyFill="1" applyBorder="1" applyAlignment="1" applyProtection="1">
      <alignment horizontal="center" vertical="center"/>
      <protection locked="0"/>
    </xf>
    <xf numFmtId="0" fontId="0" fillId="0" borderId="157" xfId="0" applyBorder="1"/>
    <xf numFmtId="0" fontId="76" fillId="0" borderId="142" xfId="0" applyFont="1" applyBorder="1" applyAlignment="1">
      <alignment vertical="center"/>
    </xf>
    <xf numFmtId="0" fontId="77" fillId="0" borderId="136" xfId="0" applyFont="1" applyBorder="1"/>
    <xf numFmtId="0" fontId="76" fillId="0" borderId="143" xfId="0" applyFont="1" applyBorder="1" applyAlignment="1">
      <alignment vertical="center"/>
    </xf>
    <xf numFmtId="0" fontId="0" fillId="0" borderId="158" xfId="0" applyBorder="1"/>
    <xf numFmtId="0" fontId="15" fillId="0" borderId="0" xfId="0" applyFont="1"/>
    <xf numFmtId="0" fontId="130" fillId="0" borderId="0" xfId="0" applyFont="1"/>
    <xf numFmtId="49" fontId="62" fillId="27" borderId="144" xfId="0" applyNumberFormat="1" applyFont="1" applyFill="1" applyBorder="1" applyAlignment="1">
      <alignment horizontal="center" vertical="center" wrapText="1"/>
    </xf>
    <xf numFmtId="49" fontId="62" fillId="27" borderId="146" xfId="0" applyNumberFormat="1" applyFont="1" applyFill="1" applyBorder="1" applyAlignment="1">
      <alignment horizontal="center" vertical="center" wrapText="1"/>
    </xf>
    <xf numFmtId="0" fontId="121" fillId="30" borderId="0" xfId="0" applyFont="1" applyFill="1" applyAlignment="1"/>
    <xf numFmtId="218" fontId="47" fillId="0" borderId="0" xfId="11892" applyFont="1" applyAlignment="1">
      <alignment vertical="center"/>
    </xf>
    <xf numFmtId="218" fontId="47" fillId="0" borderId="22" xfId="11892" applyFont="1" applyBorder="1" applyAlignment="1">
      <alignment horizontal="right" vertical="center"/>
    </xf>
    <xf numFmtId="218" fontId="47" fillId="0" borderId="23" xfId="11892" applyFont="1" applyBorder="1" applyAlignment="1">
      <alignment horizontal="right" vertical="center"/>
    </xf>
    <xf numFmtId="218" fontId="47" fillId="0" borderId="23" xfId="11892" applyFont="1" applyBorder="1" applyAlignment="1">
      <alignment vertical="center"/>
    </xf>
    <xf numFmtId="218" fontId="35" fillId="0" borderId="24" xfId="11892" applyFont="1" applyBorder="1" applyAlignment="1">
      <alignment horizontal="center" vertical="center" wrapText="1"/>
    </xf>
    <xf numFmtId="218" fontId="47" fillId="0" borderId="18" xfId="11892" applyFont="1" applyBorder="1" applyAlignment="1">
      <alignment vertical="center"/>
    </xf>
    <xf numFmtId="14" fontId="35" fillId="0" borderId="27" xfId="11892" applyNumberFormat="1" applyFont="1" applyBorder="1" applyAlignment="1">
      <alignment horizontal="center" vertical="center" wrapText="1"/>
    </xf>
    <xf numFmtId="218" fontId="47" fillId="43" borderId="136" xfId="11892" applyFont="1" applyFill="1" applyBorder="1" applyAlignment="1">
      <alignment vertical="center"/>
    </xf>
    <xf numFmtId="218" fontId="47" fillId="43" borderId="159" xfId="11892" applyFont="1" applyFill="1" applyBorder="1" applyAlignment="1">
      <alignment vertical="center"/>
    </xf>
    <xf numFmtId="218" fontId="48" fillId="0" borderId="0" xfId="11892" applyFont="1" applyAlignment="1">
      <alignment vertical="center"/>
    </xf>
    <xf numFmtId="218" fontId="43" fillId="0" borderId="160" xfId="11892" applyFont="1" applyBorder="1" applyAlignment="1">
      <alignment horizontal="left" vertical="center"/>
    </xf>
    <xf numFmtId="218" fontId="43" fillId="41" borderId="18" xfId="11892" applyFont="1" applyFill="1" applyBorder="1" applyAlignment="1">
      <alignment horizontal="left" vertical="center"/>
    </xf>
    <xf numFmtId="218" fontId="47" fillId="41" borderId="27" xfId="11892" applyFont="1" applyFill="1" applyBorder="1" applyAlignment="1">
      <alignment horizontal="left" vertical="center"/>
    </xf>
    <xf numFmtId="218" fontId="132" fillId="0" borderId="18" xfId="11892" applyFont="1" applyBorder="1" applyAlignment="1">
      <alignment horizontal="left" vertical="center"/>
    </xf>
    <xf numFmtId="218" fontId="47" fillId="41" borderId="27" xfId="11892" applyFont="1" applyFill="1" applyBorder="1" applyAlignment="1">
      <alignment horizontal="center" vertical="center"/>
    </xf>
    <xf numFmtId="218" fontId="15" fillId="0" borderId="27" xfId="11892" quotePrefix="1" applyBorder="1" applyAlignment="1">
      <alignment horizontal="left" vertical="center"/>
    </xf>
    <xf numFmtId="218" fontId="132" fillId="41" borderId="18" xfId="11892" applyFont="1" applyFill="1" applyBorder="1" applyAlignment="1">
      <alignment vertical="center" wrapText="1"/>
    </xf>
    <xf numFmtId="218" fontId="47" fillId="41" borderId="18" xfId="11892" applyFont="1" applyFill="1" applyBorder="1" applyAlignment="1">
      <alignment horizontal="center" vertical="center"/>
    </xf>
    <xf numFmtId="218" fontId="132" fillId="41" borderId="27" xfId="11892" applyFont="1" applyFill="1" applyBorder="1" applyAlignment="1">
      <alignment vertical="center" wrapText="1"/>
    </xf>
    <xf numFmtId="218" fontId="47" fillId="41" borderId="0" xfId="11892" applyFont="1" applyFill="1" applyAlignment="1">
      <alignment vertical="center"/>
    </xf>
    <xf numFmtId="218" fontId="47" fillId="41" borderId="18" xfId="11892" applyFont="1" applyFill="1" applyBorder="1" applyAlignment="1">
      <alignment horizontal="left" vertical="center"/>
    </xf>
    <xf numFmtId="218" fontId="47" fillId="0" borderId="27" xfId="11892" applyFont="1" applyBorder="1" applyAlignment="1">
      <alignment vertical="center"/>
    </xf>
    <xf numFmtId="0" fontId="142" fillId="0" borderId="29" xfId="0" applyFont="1" applyBorder="1" applyAlignment="1">
      <alignment horizontal="center"/>
    </xf>
    <xf numFmtId="0" fontId="142" fillId="0" borderId="37" xfId="0" applyFont="1" applyBorder="1" applyAlignment="1">
      <alignment horizontal="center"/>
    </xf>
    <xf numFmtId="218" fontId="43" fillId="41" borderId="176" xfId="11892" applyFont="1" applyFill="1" applyBorder="1" applyAlignment="1">
      <alignment horizontal="left" vertical="center"/>
    </xf>
    <xf numFmtId="0" fontId="137" fillId="41" borderId="173" xfId="11894" applyFont="1" applyFill="1" applyBorder="1" applyAlignment="1">
      <alignment horizontal="left" vertical="center" wrapText="1" indent="1" readingOrder="1"/>
    </xf>
    <xf numFmtId="186" fontId="138" fillId="41" borderId="174" xfId="11894" applyNumberFormat="1" applyFont="1" applyFill="1" applyBorder="1" applyAlignment="1">
      <alignment horizontal="center" vertical="center"/>
    </xf>
    <xf numFmtId="218" fontId="132" fillId="41" borderId="18" xfId="11892" applyFont="1" applyFill="1" applyBorder="1" applyAlignment="1">
      <alignment horizontal="left" vertical="center"/>
    </xf>
    <xf numFmtId="168" fontId="133" fillId="0" borderId="177" xfId="11895" applyNumberFormat="1" applyFont="1" applyFill="1" applyBorder="1" applyAlignment="1">
      <alignment horizontal="right" vertical="center" wrapText="1" readingOrder="1"/>
    </xf>
    <xf numFmtId="168" fontId="133" fillId="0" borderId="178" xfId="11895" applyNumberFormat="1" applyFont="1" applyFill="1" applyBorder="1" applyAlignment="1">
      <alignment horizontal="right" vertical="center" wrapText="1" readingOrder="1"/>
    </xf>
    <xf numFmtId="168" fontId="143" fillId="0" borderId="178" xfId="11895" applyNumberFormat="1" applyFont="1" applyFill="1" applyBorder="1" applyAlignment="1">
      <alignment horizontal="right" vertical="center" wrapText="1" readingOrder="1"/>
    </xf>
    <xf numFmtId="186" fontId="144" fillId="41" borderId="178" xfId="11894" applyNumberFormat="1" applyFont="1" applyFill="1" applyBorder="1" applyAlignment="1">
      <alignment horizontal="center" vertical="center" wrapText="1"/>
    </xf>
    <xf numFmtId="0" fontId="140" fillId="41" borderId="177" xfId="11894" applyFont="1" applyFill="1" applyBorder="1" applyAlignment="1">
      <alignment horizontal="left" vertical="center" wrapText="1" indent="1" readingOrder="1"/>
    </xf>
    <xf numFmtId="221" fontId="133" fillId="0" borderId="178" xfId="11896" applyNumberFormat="1" applyFont="1" applyFill="1" applyBorder="1" applyAlignment="1">
      <alignment horizontal="center" vertical="center" wrapText="1" readingOrder="1"/>
    </xf>
    <xf numFmtId="222" fontId="133" fillId="0" borderId="178" xfId="11896" applyNumberFormat="1" applyFont="1" applyFill="1" applyBorder="1" applyAlignment="1">
      <alignment horizontal="center" vertical="center" wrapText="1" readingOrder="1"/>
    </xf>
    <xf numFmtId="218" fontId="132" fillId="41" borderId="161" xfId="11892" applyFont="1" applyFill="1" applyBorder="1" applyAlignment="1">
      <alignment vertical="center" wrapText="1"/>
    </xf>
    <xf numFmtId="0" fontId="139" fillId="0" borderId="18" xfId="11894" applyFont="1" applyBorder="1" applyAlignment="1">
      <alignment horizontal="left" vertical="center" wrapText="1" readingOrder="1"/>
    </xf>
    <xf numFmtId="218" fontId="43" fillId="41" borderId="18" xfId="11892" applyFont="1" applyFill="1" applyBorder="1" applyAlignment="1">
      <alignment horizontal="left" vertical="top"/>
    </xf>
    <xf numFmtId="218" fontId="47" fillId="43" borderId="179" xfId="11892" applyFont="1" applyFill="1" applyBorder="1" applyAlignment="1">
      <alignment vertical="center"/>
    </xf>
    <xf numFmtId="218" fontId="135" fillId="41" borderId="18" xfId="11892" applyFont="1" applyFill="1" applyBorder="1" applyAlignment="1">
      <alignment vertical="center"/>
    </xf>
    <xf numFmtId="218" fontId="135" fillId="41" borderId="27" xfId="11892" applyFont="1" applyFill="1" applyBorder="1" applyAlignment="1">
      <alignment vertical="center"/>
    </xf>
    <xf numFmtId="218" fontId="132" fillId="41" borderId="27" xfId="11892" applyFont="1" applyFill="1" applyBorder="1" applyAlignment="1">
      <alignment vertical="center"/>
    </xf>
    <xf numFmtId="218" fontId="43" fillId="41" borderId="18" xfId="11892" applyFont="1" applyFill="1" applyBorder="1" applyAlignment="1">
      <alignment vertical="center"/>
    </xf>
    <xf numFmtId="218" fontId="43" fillId="41" borderId="27" xfId="11892" applyFont="1" applyFill="1" applyBorder="1" applyAlignment="1">
      <alignment vertical="center"/>
    </xf>
    <xf numFmtId="167" fontId="47" fillId="41" borderId="27" xfId="11892" applyNumberFormat="1" applyFont="1" applyFill="1" applyBorder="1" applyAlignment="1">
      <alignment vertical="center"/>
    </xf>
    <xf numFmtId="218" fontId="130" fillId="0" borderId="18" xfId="11892" applyFont="1" applyBorder="1" applyAlignment="1">
      <alignment vertical="top" wrapText="1"/>
    </xf>
    <xf numFmtId="218" fontId="15" fillId="0" borderId="18" xfId="11892" applyBorder="1" applyAlignment="1">
      <alignment vertical="top" wrapText="1"/>
    </xf>
    <xf numFmtId="167" fontId="130" fillId="0" borderId="27" xfId="11892" applyNumberFormat="1" applyFont="1" applyBorder="1" applyAlignment="1">
      <alignment vertical="top" wrapText="1"/>
    </xf>
    <xf numFmtId="0" fontId="1" fillId="0" borderId="0" xfId="11894"/>
    <xf numFmtId="0" fontId="0" fillId="0" borderId="175" xfId="0" applyBorder="1"/>
    <xf numFmtId="0" fontId="0" fillId="0" borderId="0" xfId="0" applyBorder="1"/>
    <xf numFmtId="0" fontId="0" fillId="35" borderId="175" xfId="0" applyFill="1" applyBorder="1"/>
    <xf numFmtId="0" fontId="0" fillId="35" borderId="0" xfId="0" applyFill="1" applyBorder="1"/>
    <xf numFmtId="0" fontId="78" fillId="34" borderId="0" xfId="0" applyFont="1" applyFill="1" applyBorder="1" applyAlignment="1">
      <alignment vertical="center"/>
    </xf>
    <xf numFmtId="0" fontId="15" fillId="0" borderId="0" xfId="0" applyFont="1" applyBorder="1"/>
    <xf numFmtId="0" fontId="69" fillId="0" borderId="0" xfId="133" applyFont="1" applyBorder="1" applyAlignment="1">
      <alignment horizontal="right" vertical="center"/>
    </xf>
    <xf numFmtId="0" fontId="72" fillId="0" borderId="0" xfId="0" applyFont="1" applyBorder="1" applyAlignment="1">
      <alignment horizontal="center" vertical="center"/>
    </xf>
    <xf numFmtId="0" fontId="73" fillId="0" borderId="0" xfId="133" applyFont="1" applyBorder="1" applyAlignment="1">
      <alignment horizontal="center" vertical="center" wrapText="1"/>
    </xf>
    <xf numFmtId="0" fontId="68" fillId="33" borderId="183" xfId="133" applyFont="1" applyFill="1" applyBorder="1" applyAlignment="1">
      <alignment horizontal="center" vertical="center"/>
    </xf>
    <xf numFmtId="0" fontId="74" fillId="33" borderId="180" xfId="133" applyFont="1" applyFill="1" applyBorder="1" applyAlignment="1">
      <alignment horizontal="center" vertical="center"/>
    </xf>
    <xf numFmtId="0" fontId="74" fillId="33" borderId="184" xfId="133" applyFont="1" applyFill="1" applyBorder="1" applyAlignment="1">
      <alignment horizontal="center" vertical="center"/>
    </xf>
    <xf numFmtId="0" fontId="70" fillId="33" borderId="181" xfId="133" applyFont="1" applyFill="1" applyBorder="1" applyAlignment="1">
      <alignment horizontal="center" vertical="center"/>
    </xf>
    <xf numFmtId="0" fontId="74" fillId="0" borderId="187" xfId="133" applyFont="1" applyBorder="1" applyAlignment="1">
      <alignment horizontal="center" vertical="center"/>
    </xf>
    <xf numFmtId="0" fontId="68" fillId="33" borderId="35" xfId="133" applyFont="1" applyFill="1" applyBorder="1" applyAlignment="1">
      <alignment horizontal="center" vertical="center"/>
    </xf>
    <xf numFmtId="0" fontId="74" fillId="33" borderId="36" xfId="133" applyFont="1" applyFill="1" applyBorder="1" applyAlignment="1">
      <alignment horizontal="center" vertical="center"/>
    </xf>
    <xf numFmtId="0" fontId="74" fillId="33" borderId="58" xfId="133" applyFont="1" applyFill="1" applyBorder="1" applyAlignment="1">
      <alignment horizontal="center" vertical="center"/>
    </xf>
    <xf numFmtId="0" fontId="70" fillId="33" borderId="43" xfId="133" applyFont="1" applyFill="1" applyBorder="1" applyAlignment="1">
      <alignment horizontal="center" vertical="center"/>
    </xf>
    <xf numFmtId="0" fontId="69" fillId="32" borderId="19" xfId="133" applyFont="1" applyFill="1" applyBorder="1" applyAlignment="1">
      <alignment horizontal="center" vertical="center" wrapText="1"/>
    </xf>
    <xf numFmtId="0" fontId="68" fillId="33" borderId="188" xfId="133" applyFont="1" applyFill="1" applyBorder="1" applyAlignment="1">
      <alignment horizontal="center" vertical="center"/>
    </xf>
    <xf numFmtId="0" fontId="68" fillId="33" borderId="189" xfId="133" applyFont="1" applyFill="1" applyBorder="1" applyAlignment="1">
      <alignment horizontal="center" vertical="center"/>
    </xf>
    <xf numFmtId="218" fontId="47" fillId="0" borderId="0" xfId="11892" applyFont="1" applyBorder="1" applyAlignment="1">
      <alignment vertical="center"/>
    </xf>
    <xf numFmtId="0" fontId="139" fillId="0" borderId="0" xfId="11894" applyFont="1" applyBorder="1" applyAlignment="1">
      <alignment horizontal="center" vertical="center" wrapText="1" readingOrder="1"/>
    </xf>
    <xf numFmtId="0" fontId="1" fillId="0" borderId="0" xfId="11894" applyBorder="1" applyAlignment="1">
      <alignment horizontal="center" vertical="center"/>
    </xf>
    <xf numFmtId="0" fontId="146" fillId="0" borderId="0" xfId="11894" applyFont="1" applyFill="1" applyBorder="1" applyAlignment="1">
      <alignment horizontal="center" vertical="center"/>
    </xf>
    <xf numFmtId="218" fontId="43" fillId="0" borderId="0" xfId="11892" applyFont="1" applyBorder="1" applyAlignment="1">
      <alignment horizontal="centerContinuous" vertical="center"/>
    </xf>
    <xf numFmtId="218" fontId="47" fillId="0" borderId="0" xfId="11892" applyFont="1" applyBorder="1" applyAlignment="1">
      <alignment horizontal="right" vertical="center"/>
    </xf>
    <xf numFmtId="15" fontId="133" fillId="41" borderId="0" xfId="11894" applyNumberFormat="1" applyFont="1" applyFill="1" applyBorder="1" applyAlignment="1">
      <alignment horizontal="right" vertical="center" wrapText="1"/>
    </xf>
    <xf numFmtId="218" fontId="130" fillId="0" borderId="0" xfId="11892" applyFont="1" applyBorder="1" applyAlignment="1">
      <alignment horizontal="center"/>
    </xf>
    <xf numFmtId="218" fontId="47" fillId="0" borderId="0" xfId="11892" applyFont="1" applyBorder="1" applyAlignment="1">
      <alignment horizontal="right" vertical="center" indent="1"/>
    </xf>
    <xf numFmtId="218" fontId="47" fillId="0" borderId="0" xfId="11892" applyFont="1" applyBorder="1" applyAlignment="1">
      <alignment horizontal="left" vertical="center"/>
    </xf>
    <xf numFmtId="218" fontId="47" fillId="41" borderId="0" xfId="11892" applyFont="1" applyFill="1" applyBorder="1" applyAlignment="1">
      <alignment horizontal="left" vertical="center"/>
    </xf>
    <xf numFmtId="218" fontId="43" fillId="41" borderId="0" xfId="11892" applyFont="1" applyFill="1" applyBorder="1" applyAlignment="1">
      <alignment horizontal="left" vertical="center"/>
    </xf>
    <xf numFmtId="218" fontId="132" fillId="41" borderId="0" xfId="11892" applyFont="1" applyFill="1" applyBorder="1" applyAlignment="1">
      <alignment horizontal="left" vertical="center"/>
    </xf>
    <xf numFmtId="218" fontId="46" fillId="0" borderId="0" xfId="11892" applyFont="1" applyBorder="1" applyAlignment="1">
      <alignment vertical="top" wrapText="1"/>
    </xf>
    <xf numFmtId="0" fontId="136" fillId="34" borderId="192" xfId="11894" applyFont="1" applyFill="1" applyBorder="1" applyAlignment="1">
      <alignment horizontal="left" vertical="center" wrapText="1" readingOrder="1"/>
    </xf>
    <xf numFmtId="0" fontId="136" fillId="34" borderId="193" xfId="11894" applyFont="1" applyFill="1" applyBorder="1" applyAlignment="1">
      <alignment vertical="center" readingOrder="1"/>
    </xf>
    <xf numFmtId="0" fontId="136" fillId="34" borderId="193" xfId="11894" applyFont="1" applyFill="1" applyBorder="1" applyAlignment="1">
      <alignment horizontal="center" vertical="center" wrapText="1" readingOrder="1"/>
    </xf>
    <xf numFmtId="0" fontId="136" fillId="34" borderId="194" xfId="11894" applyFont="1" applyFill="1" applyBorder="1" applyAlignment="1">
      <alignment horizontal="center" vertical="center" wrapText="1" readingOrder="1"/>
    </xf>
    <xf numFmtId="15" fontId="133" fillId="0" borderId="182" xfId="11894" applyNumberFormat="1" applyFont="1" applyBorder="1" applyAlignment="1">
      <alignment horizontal="center" vertical="center" wrapText="1" readingOrder="1"/>
    </xf>
    <xf numFmtId="0" fontId="137" fillId="41" borderId="195" xfId="11894" applyFont="1" applyFill="1" applyBorder="1" applyAlignment="1">
      <alignment horizontal="left" vertical="center" wrapText="1" indent="1" readingOrder="1"/>
    </xf>
    <xf numFmtId="218" fontId="47" fillId="41" borderId="0" xfId="11892" applyFont="1" applyFill="1" applyBorder="1" applyAlignment="1">
      <alignment horizontal="center" vertical="center"/>
    </xf>
    <xf numFmtId="218" fontId="15" fillId="0" borderId="0" xfId="11892" applyBorder="1" applyAlignment="1">
      <alignment vertical="center"/>
    </xf>
    <xf numFmtId="218" fontId="132" fillId="0" borderId="0" xfId="11892" applyFont="1" applyBorder="1" applyAlignment="1">
      <alignment vertical="center"/>
    </xf>
    <xf numFmtId="0" fontId="139" fillId="34" borderId="195" xfId="11894" applyFont="1" applyFill="1" applyBorder="1" applyAlignment="1">
      <alignment horizontal="center" vertical="center" wrapText="1" readingOrder="1"/>
    </xf>
    <xf numFmtId="219" fontId="47" fillId="41" borderId="0" xfId="11892" applyNumberFormat="1" applyFont="1" applyFill="1" applyBorder="1" applyAlignment="1">
      <alignment horizontal="center" vertical="center"/>
    </xf>
    <xf numFmtId="0" fontId="47" fillId="0" borderId="0" xfId="11892" applyNumberFormat="1" applyFont="1" applyBorder="1" applyAlignment="1">
      <alignment vertical="center"/>
    </xf>
    <xf numFmtId="218" fontId="47" fillId="0" borderId="0" xfId="11892" applyFont="1" applyBorder="1" applyAlignment="1">
      <alignment horizontal="left" vertical="center" indent="1"/>
    </xf>
    <xf numFmtId="218" fontId="15" fillId="0" borderId="0" xfId="11892" quotePrefix="1" applyBorder="1" applyAlignment="1">
      <alignment vertical="center"/>
    </xf>
    <xf numFmtId="218" fontId="132" fillId="41" borderId="0" xfId="11892" applyFont="1" applyFill="1" applyBorder="1" applyAlignment="1">
      <alignment vertical="center" wrapText="1"/>
    </xf>
    <xf numFmtId="0" fontId="140" fillId="41" borderId="0" xfId="11894" applyFont="1" applyFill="1" applyBorder="1" applyAlignment="1">
      <alignment horizontal="left" vertical="center" wrapText="1" indent="1" readingOrder="1"/>
    </xf>
    <xf numFmtId="17" fontId="133" fillId="41" borderId="0" xfId="11894" applyNumberFormat="1" applyFont="1" applyFill="1" applyBorder="1" applyAlignment="1">
      <alignment horizontal="center" vertical="center" wrapText="1" readingOrder="1"/>
    </xf>
    <xf numFmtId="17" fontId="133" fillId="41" borderId="0" xfId="11894" applyNumberFormat="1" applyFont="1" applyFill="1" applyBorder="1" applyAlignment="1">
      <alignment horizontal="center" vertical="center" wrapText="1"/>
    </xf>
    <xf numFmtId="17" fontId="141" fillId="41" borderId="0" xfId="11894" applyNumberFormat="1" applyFont="1" applyFill="1" applyBorder="1" applyAlignment="1">
      <alignment horizontal="center" vertical="center" wrapText="1"/>
    </xf>
    <xf numFmtId="218" fontId="15" fillId="0" borderId="0" xfId="11892" quotePrefix="1" applyBorder="1" applyAlignment="1">
      <alignment horizontal="left" vertical="center"/>
    </xf>
    <xf numFmtId="0" fontId="71" fillId="0" borderId="18" xfId="11894" applyFont="1" applyFill="1" applyBorder="1" applyAlignment="1">
      <alignment vertical="center"/>
    </xf>
    <xf numFmtId="0" fontId="71" fillId="0" borderId="18" xfId="11894" applyFont="1" applyBorder="1" applyAlignment="1">
      <alignment vertical="center"/>
    </xf>
    <xf numFmtId="14" fontId="1" fillId="0" borderId="0" xfId="11894" applyNumberFormat="1" applyBorder="1" applyAlignment="1">
      <alignment horizontal="center" vertical="center"/>
    </xf>
    <xf numFmtId="218" fontId="43" fillId="41" borderId="0" xfId="11892" applyFont="1" applyFill="1" applyBorder="1" applyAlignment="1">
      <alignment horizontal="right" vertical="center"/>
    </xf>
    <xf numFmtId="218" fontId="135" fillId="41" borderId="0" xfId="11892" applyFont="1" applyFill="1" applyBorder="1" applyAlignment="1">
      <alignment vertical="center"/>
    </xf>
    <xf numFmtId="218" fontId="135" fillId="41" borderId="0" xfId="11892" applyFont="1" applyFill="1" applyBorder="1" applyAlignment="1">
      <alignment vertical="center" wrapText="1"/>
    </xf>
    <xf numFmtId="218" fontId="132" fillId="41" borderId="0" xfId="11892" applyFont="1" applyFill="1" applyBorder="1" applyAlignment="1">
      <alignment vertical="center"/>
    </xf>
    <xf numFmtId="218" fontId="132" fillId="41" borderId="0" xfId="11892" applyFont="1" applyFill="1" applyBorder="1" applyAlignment="1">
      <alignment horizontal="center" vertical="center"/>
    </xf>
    <xf numFmtId="218" fontId="132" fillId="41" borderId="0" xfId="11892" applyFont="1" applyFill="1" applyBorder="1" applyAlignment="1">
      <alignment horizontal="center" vertical="center" wrapText="1"/>
    </xf>
    <xf numFmtId="218" fontId="43" fillId="41" borderId="0" xfId="11892" applyFont="1" applyFill="1" applyBorder="1" applyAlignment="1">
      <alignment vertical="center"/>
    </xf>
    <xf numFmtId="167" fontId="47" fillId="41" borderId="0" xfId="11892" applyNumberFormat="1" applyFont="1" applyFill="1" applyBorder="1" applyAlignment="1">
      <alignment vertical="center"/>
    </xf>
    <xf numFmtId="167" fontId="47" fillId="41" borderId="0" xfId="11892" applyNumberFormat="1" applyFont="1" applyFill="1" applyBorder="1" applyAlignment="1">
      <alignment horizontal="center" vertical="center" wrapText="1"/>
    </xf>
    <xf numFmtId="218" fontId="47" fillId="41" borderId="0" xfId="11892" applyFont="1" applyFill="1" applyBorder="1" applyAlignment="1">
      <alignment vertical="center"/>
    </xf>
    <xf numFmtId="218" fontId="15" fillId="0" borderId="0" xfId="11892" applyBorder="1" applyAlignment="1">
      <alignment vertical="top" wrapText="1"/>
    </xf>
    <xf numFmtId="167" fontId="130" fillId="0" borderId="0" xfId="11892" applyNumberFormat="1" applyFont="1" applyBorder="1" applyAlignment="1">
      <alignment vertical="top" wrapText="1"/>
    </xf>
    <xf numFmtId="218" fontId="47" fillId="0" borderId="17" xfId="11892" applyFont="1" applyBorder="1" applyAlignment="1">
      <alignment vertical="center"/>
    </xf>
    <xf numFmtId="10" fontId="0" fillId="0" borderId="0" xfId="109" applyNumberFormat="1" applyFont="1"/>
    <xf numFmtId="15" fontId="133" fillId="0" borderId="137" xfId="11894" applyNumberFormat="1" applyFont="1" applyBorder="1" applyAlignment="1">
      <alignment horizontal="center" vertical="center" wrapText="1" readingOrder="1"/>
    </xf>
    <xf numFmtId="186" fontId="138" fillId="41" borderId="137" xfId="11894" applyNumberFormat="1" applyFont="1" applyFill="1" applyBorder="1" applyAlignment="1">
      <alignment horizontal="center" vertical="center"/>
    </xf>
    <xf numFmtId="0" fontId="139" fillId="34" borderId="137" xfId="11894" applyFont="1" applyFill="1" applyBorder="1" applyAlignment="1">
      <alignment horizontal="center" vertical="center" wrapText="1" readingOrder="1"/>
    </xf>
    <xf numFmtId="0" fontId="145" fillId="34" borderId="137" xfId="11894" applyFont="1" applyFill="1" applyBorder="1" applyAlignment="1">
      <alignment horizontal="center" vertical="center" wrapText="1" readingOrder="1"/>
    </xf>
    <xf numFmtId="0" fontId="139" fillId="44" borderId="137" xfId="11894" applyFont="1" applyFill="1" applyBorder="1" applyAlignment="1">
      <alignment horizontal="center" vertical="center" wrapText="1" readingOrder="1"/>
    </xf>
    <xf numFmtId="218" fontId="132" fillId="41" borderId="25" xfId="11892" applyFont="1" applyFill="1" applyBorder="1" applyAlignment="1">
      <alignment horizontal="left" vertical="center"/>
    </xf>
    <xf numFmtId="218" fontId="132" fillId="41" borderId="17" xfId="11892" applyFont="1" applyFill="1" applyBorder="1" applyAlignment="1">
      <alignment horizontal="center" vertical="center"/>
    </xf>
    <xf numFmtId="167" fontId="130" fillId="0" borderId="17" xfId="11892" applyNumberFormat="1" applyFont="1" applyBorder="1" applyAlignment="1">
      <alignment vertical="top" wrapText="1"/>
    </xf>
    <xf numFmtId="218" fontId="132" fillId="41" borderId="17" xfId="11892" applyFont="1" applyFill="1" applyBorder="1" applyAlignment="1">
      <alignment horizontal="left" vertical="center"/>
    </xf>
    <xf numFmtId="167" fontId="130" fillId="0" borderId="26" xfId="11892" applyNumberFormat="1" applyFont="1" applyBorder="1" applyAlignment="1">
      <alignment vertical="top" wrapText="1"/>
    </xf>
    <xf numFmtId="189" fontId="74" fillId="0" borderId="0" xfId="63" applyNumberFormat="1" applyFont="1" applyFill="1" applyBorder="1" applyAlignment="1">
      <alignment vertical="center"/>
    </xf>
    <xf numFmtId="189" fontId="74" fillId="33" borderId="31" xfId="63" applyNumberFormat="1" applyFont="1" applyFill="1" applyBorder="1" applyAlignment="1">
      <alignment vertical="center"/>
    </xf>
    <xf numFmtId="189" fontId="74" fillId="33" borderId="34" xfId="63" applyNumberFormat="1" applyFont="1" applyFill="1" applyBorder="1" applyAlignment="1">
      <alignment vertical="center"/>
    </xf>
    <xf numFmtId="189" fontId="74" fillId="33" borderId="33" xfId="63" applyNumberFormat="1" applyFont="1" applyFill="1" applyBorder="1" applyAlignment="1">
      <alignment vertical="center"/>
    </xf>
    <xf numFmtId="189" fontId="74" fillId="33" borderId="29" xfId="63" applyNumberFormat="1" applyFont="1" applyFill="1" applyBorder="1" applyAlignment="1">
      <alignment vertical="center"/>
    </xf>
    <xf numFmtId="189" fontId="74" fillId="33" borderId="32" xfId="63" applyNumberFormat="1" applyFont="1" applyFill="1" applyBorder="1" applyAlignment="1">
      <alignment vertical="center"/>
    </xf>
    <xf numFmtId="9" fontId="74" fillId="33" borderId="31" xfId="109" applyFont="1" applyFill="1" applyBorder="1" applyAlignment="1">
      <alignment vertical="center"/>
    </xf>
    <xf numFmtId="9" fontId="74" fillId="33" borderId="34" xfId="109" applyFont="1" applyFill="1" applyBorder="1" applyAlignment="1">
      <alignment vertical="center"/>
    </xf>
    <xf numFmtId="9" fontId="74" fillId="33" borderId="33" xfId="109" applyFont="1" applyFill="1" applyBorder="1" applyAlignment="1">
      <alignment vertical="center"/>
    </xf>
    <xf numFmtId="9" fontId="74" fillId="33" borderId="32" xfId="109" applyFont="1" applyFill="1" applyBorder="1" applyAlignment="1">
      <alignment vertical="center"/>
    </xf>
    <xf numFmtId="189" fontId="74" fillId="33" borderId="35" xfId="63" applyNumberFormat="1" applyFont="1" applyFill="1" applyBorder="1" applyAlignment="1">
      <alignment vertical="center"/>
    </xf>
    <xf numFmtId="189" fontId="74" fillId="33" borderId="190" xfId="63" applyNumberFormat="1" applyFont="1" applyFill="1" applyBorder="1" applyAlignment="1">
      <alignment vertical="center"/>
    </xf>
    <xf numFmtId="189" fontId="74" fillId="33" borderId="46" xfId="63" applyNumberFormat="1" applyFont="1" applyFill="1" applyBorder="1" applyAlignment="1">
      <alignment vertical="center"/>
    </xf>
    <xf numFmtId="189" fontId="74" fillId="33" borderId="36" xfId="63" applyNumberFormat="1" applyFont="1" applyFill="1" applyBorder="1" applyAlignment="1">
      <alignment vertical="center"/>
    </xf>
    <xf numFmtId="189" fontId="74" fillId="33" borderId="43" xfId="63" applyNumberFormat="1" applyFont="1" applyFill="1" applyBorder="1" applyAlignment="1">
      <alignment vertical="center"/>
    </xf>
    <xf numFmtId="9" fontId="74" fillId="33" borderId="35" xfId="109" applyFont="1" applyFill="1" applyBorder="1" applyAlignment="1">
      <alignment vertical="center"/>
    </xf>
    <xf numFmtId="9" fontId="74" fillId="33" borderId="190" xfId="109" applyFont="1" applyFill="1" applyBorder="1" applyAlignment="1">
      <alignment vertical="center"/>
    </xf>
    <xf numFmtId="9" fontId="74" fillId="33" borderId="46" xfId="109" applyFont="1" applyFill="1" applyBorder="1" applyAlignment="1">
      <alignment vertical="center"/>
    </xf>
    <xf numFmtId="9" fontId="74" fillId="33" borderId="43" xfId="109" applyFont="1" applyFill="1" applyBorder="1" applyAlignment="1">
      <alignment vertical="center"/>
    </xf>
    <xf numFmtId="1" fontId="65" fillId="0" borderId="50" xfId="133" applyNumberFormat="1" applyFont="1" applyBorder="1" applyAlignment="1">
      <alignment horizontal="center" vertical="center"/>
    </xf>
    <xf numFmtId="1" fontId="65" fillId="0" borderId="53" xfId="133" applyNumberFormat="1" applyFont="1" applyFill="1" applyBorder="1" applyAlignment="1">
      <alignment horizontal="center" vertical="center"/>
    </xf>
    <xf numFmtId="1" fontId="65" fillId="0" borderId="54" xfId="133" applyNumberFormat="1" applyFont="1" applyBorder="1" applyAlignment="1">
      <alignment horizontal="center" vertical="center"/>
    </xf>
    <xf numFmtId="1" fontId="65" fillId="0" borderId="51" xfId="133" applyNumberFormat="1" applyFont="1" applyBorder="1" applyAlignment="1">
      <alignment horizontal="center" vertical="center"/>
    </xf>
    <xf numFmtId="1" fontId="65" fillId="0" borderId="52" xfId="133" applyNumberFormat="1" applyFont="1" applyBorder="1" applyAlignment="1">
      <alignment horizontal="center" vertical="center"/>
    </xf>
    <xf numFmtId="1" fontId="65" fillId="0" borderId="0" xfId="133" applyNumberFormat="1" applyFont="1" applyBorder="1" applyAlignment="1">
      <alignment horizontal="center" vertical="center"/>
    </xf>
    <xf numFmtId="1" fontId="65" fillId="0" borderId="50" xfId="109" applyNumberFormat="1" applyFont="1" applyFill="1" applyBorder="1" applyAlignment="1">
      <alignment horizontal="center" vertical="center"/>
    </xf>
    <xf numFmtId="1" fontId="65" fillId="0" borderId="53" xfId="109" applyNumberFormat="1" applyFont="1" applyFill="1" applyBorder="1" applyAlignment="1">
      <alignment horizontal="center" vertical="center"/>
    </xf>
    <xf numFmtId="1" fontId="65" fillId="0" borderId="54" xfId="109" applyNumberFormat="1" applyFont="1" applyFill="1" applyBorder="1" applyAlignment="1">
      <alignment horizontal="center" vertical="center"/>
    </xf>
    <xf numFmtId="1" fontId="65" fillId="0" borderId="52" xfId="109" applyNumberFormat="1" applyFont="1" applyFill="1" applyBorder="1" applyAlignment="1">
      <alignment horizontal="center" vertical="center"/>
    </xf>
    <xf numFmtId="1" fontId="74" fillId="33" borderId="183" xfId="63" applyNumberFormat="1" applyFont="1" applyFill="1" applyBorder="1" applyAlignment="1">
      <alignment horizontal="center" vertical="center"/>
    </xf>
    <xf numFmtId="1" fontId="74" fillId="33" borderId="185" xfId="63" applyNumberFormat="1" applyFont="1" applyFill="1" applyBorder="1" applyAlignment="1">
      <alignment horizontal="center" vertical="center"/>
    </xf>
    <xf numFmtId="1" fontId="74" fillId="33" borderId="186" xfId="63" applyNumberFormat="1" applyFont="1" applyFill="1" applyBorder="1" applyAlignment="1">
      <alignment horizontal="center" vertical="center"/>
    </xf>
    <xf numFmtId="1" fontId="74" fillId="33" borderId="180" xfId="63" applyNumberFormat="1" applyFont="1" applyFill="1" applyBorder="1" applyAlignment="1">
      <alignment horizontal="center" vertical="center"/>
    </xf>
    <xf numFmtId="1" fontId="74" fillId="33" borderId="181" xfId="63" applyNumberFormat="1" applyFont="1" applyFill="1" applyBorder="1" applyAlignment="1">
      <alignment horizontal="center" vertical="center"/>
    </xf>
    <xf numFmtId="1" fontId="74" fillId="0" borderId="0" xfId="63" applyNumberFormat="1" applyFont="1" applyFill="1" applyBorder="1" applyAlignment="1">
      <alignment horizontal="center" vertical="center"/>
    </xf>
    <xf numFmtId="1" fontId="74" fillId="33" borderId="186" xfId="109" applyNumberFormat="1" applyFont="1" applyFill="1" applyBorder="1" applyAlignment="1">
      <alignment horizontal="center" vertical="center"/>
    </xf>
    <xf numFmtId="1" fontId="74" fillId="33" borderId="181" xfId="109" applyNumberFormat="1" applyFont="1" applyFill="1" applyBorder="1" applyAlignment="1">
      <alignment horizontal="center" vertical="center"/>
    </xf>
    <xf numFmtId="1" fontId="74" fillId="33" borderId="31" xfId="63" applyNumberFormat="1" applyFont="1" applyFill="1" applyBorder="1" applyAlignment="1">
      <alignment horizontal="center" vertical="center"/>
    </xf>
    <xf numFmtId="1" fontId="74" fillId="33" borderId="34" xfId="63" applyNumberFormat="1" applyFont="1" applyFill="1" applyBorder="1" applyAlignment="1">
      <alignment horizontal="center" vertical="center"/>
    </xf>
    <xf numFmtId="1" fontId="74" fillId="33" borderId="33" xfId="63" applyNumberFormat="1" applyFont="1" applyFill="1" applyBorder="1" applyAlignment="1">
      <alignment horizontal="center" vertical="center"/>
    </xf>
    <xf numFmtId="1" fontId="74" fillId="33" borderId="29" xfId="63" applyNumberFormat="1" applyFont="1" applyFill="1" applyBorder="1" applyAlignment="1">
      <alignment horizontal="center" vertical="center"/>
    </xf>
    <xf numFmtId="1" fontId="74" fillId="33" borderId="32" xfId="63" applyNumberFormat="1" applyFont="1" applyFill="1" applyBorder="1" applyAlignment="1">
      <alignment horizontal="center" vertical="center"/>
    </xf>
    <xf numFmtId="1" fontId="74" fillId="33" borderId="31" xfId="109" applyNumberFormat="1" applyFont="1" applyFill="1" applyBorder="1" applyAlignment="1">
      <alignment horizontal="center" vertical="center"/>
    </xf>
    <xf numFmtId="1" fontId="74" fillId="33" borderId="34" xfId="109" applyNumberFormat="1" applyFont="1" applyFill="1" applyBorder="1" applyAlignment="1">
      <alignment horizontal="center" vertical="center"/>
    </xf>
    <xf numFmtId="1" fontId="74" fillId="33" borderId="33" xfId="109" applyNumberFormat="1" applyFont="1" applyFill="1" applyBorder="1" applyAlignment="1">
      <alignment horizontal="center" vertical="center"/>
    </xf>
    <xf numFmtId="1" fontId="74" fillId="33" borderId="32" xfId="109" applyNumberFormat="1" applyFont="1" applyFill="1" applyBorder="1" applyAlignment="1">
      <alignment horizontal="center" vertical="center"/>
    </xf>
    <xf numFmtId="0" fontId="151" fillId="45" borderId="22" xfId="11897" applyFont="1" applyFill="1" applyBorder="1"/>
    <xf numFmtId="0" fontId="152" fillId="45" borderId="23" xfId="11897" applyFont="1" applyFill="1" applyBorder="1"/>
    <xf numFmtId="0" fontId="152" fillId="45" borderId="23" xfId="11897" applyFont="1" applyFill="1" applyBorder="1" applyAlignment="1">
      <alignment horizontal="left"/>
    </xf>
    <xf numFmtId="0" fontId="151" fillId="45" borderId="23" xfId="11897" applyFont="1" applyFill="1" applyBorder="1" applyAlignment="1">
      <alignment horizontal="center"/>
    </xf>
    <xf numFmtId="0" fontId="152" fillId="45" borderId="23" xfId="11897" applyFont="1" applyFill="1" applyBorder="1" applyAlignment="1">
      <alignment horizontal="center"/>
    </xf>
    <xf numFmtId="0" fontId="152" fillId="45" borderId="24" xfId="11897" applyFont="1" applyFill="1" applyBorder="1" applyAlignment="1">
      <alignment horizontal="left"/>
    </xf>
    <xf numFmtId="0" fontId="150" fillId="0" borderId="0" xfId="11897"/>
    <xf numFmtId="0" fontId="151" fillId="45" borderId="25" xfId="11897" applyFont="1" applyFill="1" applyBorder="1"/>
    <xf numFmtId="0" fontId="152" fillId="45" borderId="196" xfId="11897" applyFont="1" applyFill="1" applyBorder="1"/>
    <xf numFmtId="0" fontId="152" fillId="45" borderId="196" xfId="11897" applyFont="1" applyFill="1" applyBorder="1" applyAlignment="1">
      <alignment horizontal="left"/>
    </xf>
    <xf numFmtId="0" fontId="151" fillId="45" borderId="196" xfId="11897" applyFont="1" applyFill="1" applyBorder="1" applyAlignment="1">
      <alignment horizontal="center"/>
    </xf>
    <xf numFmtId="0" fontId="152" fillId="45" borderId="196" xfId="11897" applyFont="1" applyFill="1" applyBorder="1" applyAlignment="1">
      <alignment horizontal="center"/>
    </xf>
    <xf numFmtId="0" fontId="152" fillId="45" borderId="197" xfId="11897" applyFont="1" applyFill="1" applyBorder="1" applyAlignment="1">
      <alignment horizontal="left"/>
    </xf>
    <xf numFmtId="0" fontId="151" fillId="45" borderId="0" xfId="11897" applyFont="1" applyFill="1"/>
    <xf numFmtId="0" fontId="152" fillId="45" borderId="0" xfId="11897" applyFont="1" applyFill="1"/>
    <xf numFmtId="0" fontId="152" fillId="45" borderId="0" xfId="11897" applyFont="1" applyFill="1" applyAlignment="1">
      <alignment horizontal="left"/>
    </xf>
    <xf numFmtId="0" fontId="151" fillId="45" borderId="0" xfId="11897" applyFont="1" applyFill="1" applyAlignment="1">
      <alignment horizontal="center"/>
    </xf>
    <xf numFmtId="0" fontId="152" fillId="45" borderId="0" xfId="11897" applyFont="1" applyFill="1" applyAlignment="1">
      <alignment horizontal="center"/>
    </xf>
    <xf numFmtId="0" fontId="151" fillId="0" borderId="0" xfId="11897" applyFont="1"/>
    <xf numFmtId="0" fontId="152" fillId="0" borderId="0" xfId="11897" applyFont="1"/>
    <xf numFmtId="0" fontId="151" fillId="0" borderId="0" xfId="11897" applyFont="1" applyAlignment="1">
      <alignment horizontal="center"/>
    </xf>
    <xf numFmtId="0" fontId="151" fillId="0" borderId="198" xfId="11897" applyFont="1" applyBorder="1"/>
    <xf numFmtId="0" fontId="151" fillId="0" borderId="198" xfId="11897" applyFont="1" applyBorder="1" applyAlignment="1">
      <alignment horizontal="center"/>
    </xf>
    <xf numFmtId="0" fontId="143" fillId="0" borderId="199" xfId="11897" applyFont="1" applyBorder="1" applyAlignment="1">
      <alignment horizontal="center" vertical="center" wrapText="1"/>
    </xf>
    <xf numFmtId="15" fontId="143" fillId="0" borderId="200" xfId="11897" applyNumberFormat="1" applyFont="1" applyBorder="1" applyAlignment="1">
      <alignment horizontal="center"/>
    </xf>
    <xf numFmtId="0" fontId="143" fillId="0" borderId="202" xfId="11897" applyFont="1" applyBorder="1" applyAlignment="1">
      <alignment horizontal="center" vertical="center"/>
    </xf>
    <xf numFmtId="0" fontId="143" fillId="0" borderId="203" xfId="11897" applyFont="1" applyBorder="1" applyAlignment="1">
      <alignment horizontal="center" vertical="center"/>
    </xf>
    <xf numFmtId="0" fontId="143" fillId="0" borderId="199" xfId="11897" applyFont="1" applyBorder="1"/>
    <xf numFmtId="0" fontId="143" fillId="0" borderId="202" xfId="11897" applyFont="1" applyBorder="1"/>
    <xf numFmtId="0" fontId="143" fillId="0" borderId="202" xfId="11897" applyFont="1" applyBorder="1" applyAlignment="1">
      <alignment horizontal="center"/>
    </xf>
    <xf numFmtId="0" fontId="143" fillId="0" borderId="0" xfId="11897" applyFont="1"/>
    <xf numFmtId="0" fontId="143" fillId="0" borderId="0" xfId="11897" applyFont="1" applyAlignment="1">
      <alignment horizontal="center"/>
    </xf>
    <xf numFmtId="0" fontId="151" fillId="45" borderId="23" xfId="11897" applyFont="1" applyFill="1" applyBorder="1"/>
    <xf numFmtId="0" fontId="151" fillId="45" borderId="196" xfId="11897" applyFont="1" applyFill="1" applyBorder="1"/>
    <xf numFmtId="0" fontId="143" fillId="0" borderId="201" xfId="11897" applyFont="1" applyBorder="1" applyAlignment="1">
      <alignment horizontal="center" vertical="center" wrapText="1"/>
    </xf>
    <xf numFmtId="167" fontId="47" fillId="41" borderId="0" xfId="11892" applyNumberFormat="1" applyFont="1" applyFill="1" applyBorder="1" applyAlignment="1">
      <alignment horizontal="center" vertical="center"/>
    </xf>
    <xf numFmtId="167" fontId="47" fillId="41" borderId="27" xfId="11892" applyNumberFormat="1" applyFont="1" applyFill="1" applyBorder="1" applyAlignment="1">
      <alignment horizontal="center" vertical="center"/>
    </xf>
    <xf numFmtId="15" fontId="153" fillId="41" borderId="0" xfId="11894" applyNumberFormat="1" applyFont="1" applyFill="1" applyBorder="1" applyAlignment="1">
      <alignment horizontal="right" vertical="center" wrapText="1"/>
    </xf>
    <xf numFmtId="10" fontId="62" fillId="29" borderId="61" xfId="109" applyNumberFormat="1" applyFont="1" applyFill="1" applyBorder="1" applyAlignment="1">
      <alignment horizontal="center" vertical="center"/>
    </xf>
    <xf numFmtId="0" fontId="65" fillId="0" borderId="56" xfId="99" applyFont="1" applyBorder="1"/>
    <xf numFmtId="0" fontId="65" fillId="0" borderId="204" xfId="99" applyFont="1" applyBorder="1"/>
    <xf numFmtId="0" fontId="63" fillId="0" borderId="204" xfId="99" applyFont="1" applyBorder="1"/>
    <xf numFmtId="0" fontId="67" fillId="0" borderId="136" xfId="0" applyFont="1" applyBorder="1" applyAlignment="1">
      <alignment vertical="center"/>
    </xf>
    <xf numFmtId="0" fontId="67" fillId="30" borderId="22" xfId="0" applyFont="1" applyFill="1" applyBorder="1" applyAlignment="1">
      <alignment vertical="center"/>
    </xf>
    <xf numFmtId="0" fontId="67" fillId="30" borderId="23" xfId="0" applyFont="1" applyFill="1" applyBorder="1" applyAlignment="1">
      <alignment vertical="center"/>
    </xf>
    <xf numFmtId="0" fontId="123" fillId="30" borderId="23" xfId="0" applyFont="1" applyFill="1" applyBorder="1" applyAlignment="1">
      <alignment horizontal="center" vertical="center"/>
    </xf>
    <xf numFmtId="0" fontId="67" fillId="0" borderId="23" xfId="0" applyFont="1" applyBorder="1" applyAlignment="1">
      <alignment vertical="center"/>
    </xf>
    <xf numFmtId="0" fontId="121" fillId="30" borderId="23" xfId="0" applyFont="1" applyFill="1" applyBorder="1" applyAlignment="1">
      <alignment horizontal="right"/>
    </xf>
    <xf numFmtId="0" fontId="122" fillId="30" borderId="23" xfId="98" applyFont="1" applyFill="1" applyBorder="1" applyAlignment="1">
      <alignment horizontal="left" vertical="center"/>
    </xf>
    <xf numFmtId="0" fontId="67" fillId="30" borderId="23" xfId="0" applyFont="1" applyFill="1" applyBorder="1" applyAlignment="1">
      <alignment horizontal="center" vertical="center"/>
    </xf>
    <xf numFmtId="0" fontId="127" fillId="30" borderId="22" xfId="0" applyFont="1" applyFill="1" applyBorder="1" applyAlignment="1">
      <alignment horizontal="left" vertical="center"/>
    </xf>
    <xf numFmtId="0" fontId="67" fillId="30" borderId="24" xfId="0" applyFont="1" applyFill="1" applyBorder="1" applyAlignment="1">
      <alignment horizontal="center" vertical="center"/>
    </xf>
    <xf numFmtId="0" fontId="67" fillId="30" borderId="22" xfId="0" applyFont="1" applyFill="1" applyBorder="1" applyAlignment="1">
      <alignment horizontal="center" vertical="center"/>
    </xf>
    <xf numFmtId="0" fontId="123" fillId="30" borderId="22" xfId="0" applyFont="1" applyFill="1" applyBorder="1" applyAlignment="1">
      <alignment horizontal="center" vertical="center"/>
    </xf>
    <xf numFmtId="0" fontId="123" fillId="30" borderId="71" xfId="0" applyFont="1" applyFill="1" applyBorder="1" applyAlignment="1">
      <alignment horizontal="center" vertical="center"/>
    </xf>
    <xf numFmtId="9" fontId="125" fillId="30" borderId="72" xfId="0" applyNumberFormat="1" applyFont="1" applyFill="1" applyBorder="1" applyAlignment="1">
      <alignment horizontal="center" vertical="center"/>
    </xf>
    <xf numFmtId="0" fontId="67" fillId="30" borderId="72" xfId="0" applyFont="1" applyFill="1" applyBorder="1" applyAlignment="1">
      <alignment horizontal="center" vertical="center"/>
    </xf>
    <xf numFmtId="9" fontId="125" fillId="30" borderId="24" xfId="0" applyNumberFormat="1" applyFont="1" applyFill="1" applyBorder="1" applyAlignment="1">
      <alignment horizontal="center" vertical="center"/>
    </xf>
    <xf numFmtId="0" fontId="67" fillId="30" borderId="18" xfId="0" applyFont="1" applyFill="1" applyBorder="1" applyAlignment="1">
      <alignment vertical="center"/>
    </xf>
    <xf numFmtId="0" fontId="67" fillId="30" borderId="0" xfId="0" applyFont="1" applyFill="1" applyBorder="1" applyAlignment="1">
      <alignment vertical="center"/>
    </xf>
    <xf numFmtId="0" fontId="123" fillId="30" borderId="0" xfId="0" applyFont="1" applyFill="1" applyBorder="1" applyAlignment="1">
      <alignment horizontal="center" vertical="center"/>
    </xf>
    <xf numFmtId="0" fontId="67" fillId="0" borderId="0" xfId="0" applyFont="1" applyBorder="1" applyAlignment="1">
      <alignment vertical="center"/>
    </xf>
    <xf numFmtId="0" fontId="121" fillId="30" borderId="0" xfId="0" applyFont="1" applyFill="1" applyBorder="1" applyAlignment="1">
      <alignment horizontal="right"/>
    </xf>
    <xf numFmtId="0" fontId="122" fillId="30" borderId="0" xfId="98" applyFont="1" applyFill="1" applyBorder="1" applyAlignment="1">
      <alignment horizontal="left" vertical="center"/>
    </xf>
    <xf numFmtId="0" fontId="125" fillId="30" borderId="0" xfId="0" applyFont="1" applyFill="1" applyBorder="1" applyAlignment="1">
      <alignment horizontal="center" vertical="center"/>
    </xf>
    <xf numFmtId="0" fontId="67" fillId="30" borderId="0" xfId="0" applyFont="1" applyFill="1" applyBorder="1" applyAlignment="1">
      <alignment horizontal="center" vertical="center"/>
    </xf>
    <xf numFmtId="14" fontId="64" fillId="0" borderId="0" xfId="0" applyNumberFormat="1" applyFont="1" applyBorder="1" applyAlignment="1">
      <alignment horizontal="right" vertical="center"/>
    </xf>
    <xf numFmtId="14" fontId="67" fillId="38" borderId="205" xfId="0" applyNumberFormat="1" applyFont="1" applyFill="1" applyBorder="1" applyAlignment="1" applyProtection="1">
      <alignment horizontal="center" vertical="center"/>
      <protection locked="0"/>
    </xf>
    <xf numFmtId="14" fontId="67" fillId="38" borderId="32" xfId="0" applyNumberFormat="1" applyFont="1" applyFill="1" applyBorder="1" applyAlignment="1" applyProtection="1">
      <alignment horizontal="center" vertical="center"/>
      <protection locked="0"/>
    </xf>
    <xf numFmtId="14" fontId="64" fillId="29" borderId="206" xfId="0" applyNumberFormat="1" applyFont="1" applyFill="1" applyBorder="1" applyAlignment="1" applyProtection="1">
      <alignment horizontal="center" vertical="center"/>
      <protection locked="0"/>
    </xf>
    <xf numFmtId="14" fontId="67" fillId="38" borderId="29" xfId="0" applyNumberFormat="1" applyFont="1" applyFill="1" applyBorder="1" applyAlignment="1" applyProtection="1">
      <alignment horizontal="center" vertical="center"/>
      <protection locked="0"/>
    </xf>
    <xf numFmtId="14" fontId="64" fillId="30" borderId="207" xfId="0" applyNumberFormat="1" applyFont="1" applyFill="1" applyBorder="1" applyAlignment="1" applyProtection="1">
      <alignment horizontal="center" vertical="center"/>
      <protection locked="0"/>
    </xf>
    <xf numFmtId="14" fontId="64" fillId="30" borderId="181" xfId="0" applyNumberFormat="1" applyFont="1" applyFill="1" applyBorder="1" applyAlignment="1" applyProtection="1">
      <alignment horizontal="center" vertical="center"/>
      <protection locked="0"/>
    </xf>
    <xf numFmtId="0" fontId="67" fillId="0" borderId="208" xfId="0" applyFont="1" applyBorder="1" applyAlignment="1" applyProtection="1">
      <alignment vertical="center"/>
      <protection locked="0"/>
    </xf>
    <xf numFmtId="0" fontId="67" fillId="0" borderId="46" xfId="0" applyFont="1" applyBorder="1" applyAlignment="1" applyProtection="1">
      <alignment vertical="center"/>
      <protection locked="0"/>
    </xf>
    <xf numFmtId="0" fontId="67" fillId="0" borderId="36" xfId="0" applyFont="1" applyBorder="1" applyAlignment="1" applyProtection="1">
      <alignment vertical="center"/>
      <protection locked="0"/>
    </xf>
    <xf numFmtId="0" fontId="67" fillId="0" borderId="36" xfId="0" applyFont="1" applyBorder="1" applyAlignment="1" applyProtection="1">
      <alignment horizontal="left" vertical="center"/>
      <protection locked="0"/>
    </xf>
    <xf numFmtId="0" fontId="67" fillId="0" borderId="36" xfId="0" applyFont="1" applyBorder="1" applyAlignment="1" applyProtection="1">
      <alignment horizontal="center" vertical="center"/>
      <protection locked="0"/>
    </xf>
    <xf numFmtId="0" fontId="142" fillId="0" borderId="209" xfId="0" applyFont="1" applyBorder="1" applyAlignment="1">
      <alignment horizontal="center"/>
    </xf>
    <xf numFmtId="0" fontId="142" fillId="0" borderId="36" xfId="0" applyFont="1" applyBorder="1" applyAlignment="1">
      <alignment horizontal="center"/>
    </xf>
    <xf numFmtId="10" fontId="67" fillId="0" borderId="43" xfId="109" applyNumberFormat="1" applyFont="1" applyFill="1" applyBorder="1" applyAlignment="1" applyProtection="1">
      <alignment horizontal="center" vertical="center"/>
      <protection locked="0"/>
    </xf>
    <xf numFmtId="0" fontId="67" fillId="0" borderId="35" xfId="109" applyNumberFormat="1" applyFont="1" applyFill="1" applyBorder="1" applyAlignment="1" applyProtection="1">
      <alignment horizontal="center" vertical="center"/>
      <protection locked="0"/>
    </xf>
    <xf numFmtId="10" fontId="67" fillId="38" borderId="43" xfId="109" applyNumberFormat="1" applyFont="1" applyFill="1" applyBorder="1" applyAlignment="1" applyProtection="1">
      <alignment horizontal="center" vertical="center"/>
      <protection locked="0"/>
    </xf>
    <xf numFmtId="9" fontId="67" fillId="38" borderId="35" xfId="109" applyFont="1" applyFill="1" applyBorder="1" applyAlignment="1" applyProtection="1">
      <alignment horizontal="center" vertical="center"/>
      <protection locked="0"/>
    </xf>
    <xf numFmtId="9" fontId="67" fillId="38" borderId="43" xfId="109" applyFont="1" applyFill="1" applyBorder="1" applyAlignment="1" applyProtection="1">
      <alignment horizontal="center" vertical="center"/>
      <protection locked="0"/>
    </xf>
    <xf numFmtId="14" fontId="67" fillId="38" borderId="210" xfId="0" applyNumberFormat="1" applyFont="1" applyFill="1" applyBorder="1" applyAlignment="1" applyProtection="1">
      <alignment horizontal="center" vertical="center"/>
      <protection locked="0"/>
    </xf>
    <xf numFmtId="14" fontId="67" fillId="38" borderId="43" xfId="0" applyNumberFormat="1" applyFont="1" applyFill="1" applyBorder="1" applyAlignment="1" applyProtection="1">
      <alignment horizontal="center" vertical="center"/>
      <protection locked="0"/>
    </xf>
    <xf numFmtId="14" fontId="67" fillId="38" borderId="36" xfId="0" applyNumberFormat="1" applyFont="1" applyFill="1" applyBorder="1" applyAlignment="1" applyProtection="1">
      <alignment horizontal="center" vertical="center"/>
      <protection locked="0"/>
    </xf>
    <xf numFmtId="49" fontId="126" fillId="22" borderId="179" xfId="0" applyNumberFormat="1" applyFont="1" applyFill="1" applyBorder="1" applyAlignment="1">
      <alignment horizontal="center" vertical="center" textRotation="90" shrinkToFit="1"/>
    </xf>
    <xf numFmtId="0" fontId="64" fillId="30" borderId="211" xfId="0" applyFont="1" applyFill="1" applyBorder="1" applyAlignment="1" applyProtection="1">
      <alignment vertical="center"/>
      <protection locked="0"/>
    </xf>
    <xf numFmtId="0" fontId="64" fillId="30" borderId="186" xfId="0" applyFont="1" applyFill="1" applyBorder="1" applyAlignment="1" applyProtection="1">
      <alignment vertical="center"/>
      <protection locked="0"/>
    </xf>
    <xf numFmtId="0" fontId="64" fillId="30" borderId="180" xfId="0" applyFont="1" applyFill="1" applyBorder="1" applyAlignment="1" applyProtection="1">
      <alignment vertical="center"/>
      <protection locked="0"/>
    </xf>
    <xf numFmtId="0" fontId="64" fillId="29" borderId="205" xfId="0" applyFont="1" applyFill="1" applyBorder="1" applyAlignment="1" applyProtection="1">
      <alignment vertical="center"/>
      <protection locked="0"/>
    </xf>
    <xf numFmtId="0" fontId="67" fillId="0" borderId="205" xfId="0" applyFont="1" applyBorder="1" applyAlignment="1" applyProtection="1">
      <alignment vertical="center"/>
      <protection locked="0"/>
    </xf>
    <xf numFmtId="0" fontId="67" fillId="0" borderId="210" xfId="0" applyFont="1" applyBorder="1" applyAlignment="1" applyProtection="1">
      <alignment vertical="center"/>
      <protection locked="0"/>
    </xf>
    <xf numFmtId="9" fontId="74" fillId="33" borderId="183" xfId="109" applyFont="1" applyFill="1" applyBorder="1" applyAlignment="1">
      <alignment horizontal="center" vertical="center"/>
    </xf>
    <xf numFmtId="9" fontId="74" fillId="33" borderId="185" xfId="109" applyFont="1" applyFill="1" applyBorder="1" applyAlignment="1">
      <alignment horizontal="center" vertical="center"/>
    </xf>
    <xf numFmtId="218" fontId="131" fillId="0" borderId="18" xfId="11892" applyFont="1" applyBorder="1" applyAlignment="1">
      <alignment horizontal="center" vertical="top"/>
    </xf>
    <xf numFmtId="218" fontId="131" fillId="0" borderId="0" xfId="11892" applyFont="1" applyBorder="1" applyAlignment="1">
      <alignment horizontal="center" vertical="top"/>
    </xf>
    <xf numFmtId="218" fontId="131" fillId="0" borderId="27" xfId="11892" applyFont="1" applyBorder="1" applyAlignment="1">
      <alignment horizontal="center" vertical="top"/>
    </xf>
    <xf numFmtId="167" fontId="47" fillId="41" borderId="0" xfId="11892" applyNumberFormat="1" applyFont="1" applyFill="1" applyBorder="1" applyAlignment="1">
      <alignment horizontal="center" vertical="center"/>
    </xf>
    <xf numFmtId="167" fontId="47" fillId="41" borderId="27" xfId="11892" applyNumberFormat="1" applyFont="1" applyFill="1" applyBorder="1" applyAlignment="1">
      <alignment horizontal="center" vertical="center"/>
    </xf>
    <xf numFmtId="167" fontId="130" fillId="0" borderId="0" xfId="11892" applyNumberFormat="1" applyFont="1" applyBorder="1" applyAlignment="1">
      <alignment horizontal="left" vertical="top" wrapText="1"/>
    </xf>
    <xf numFmtId="218" fontId="15" fillId="0" borderId="0" xfId="11892" quotePrefix="1" applyBorder="1" applyAlignment="1">
      <alignment horizontal="left" vertical="center"/>
    </xf>
    <xf numFmtId="0" fontId="147" fillId="0" borderId="179" xfId="11894" applyFont="1" applyBorder="1" applyAlignment="1">
      <alignment horizontal="left" vertical="top" wrapText="1" readingOrder="1"/>
    </xf>
    <xf numFmtId="0" fontId="147" fillId="0" borderId="136" xfId="11894" applyFont="1" applyBorder="1" applyAlignment="1">
      <alignment horizontal="left" vertical="top" wrapText="1" readingOrder="1"/>
    </xf>
    <xf numFmtId="0" fontId="147" fillId="0" borderId="143" xfId="11894" applyFont="1" applyBorder="1" applyAlignment="1">
      <alignment horizontal="left" vertical="top" wrapText="1" readingOrder="1"/>
    </xf>
    <xf numFmtId="0" fontId="147" fillId="41" borderId="142" xfId="11894" applyFont="1" applyFill="1" applyBorder="1" applyAlignment="1">
      <alignment horizontal="left" vertical="top" wrapText="1" readingOrder="1"/>
    </xf>
    <xf numFmtId="0" fontId="147" fillId="41" borderId="136" xfId="11894" applyFont="1" applyFill="1" applyBorder="1" applyAlignment="1">
      <alignment horizontal="left" vertical="top" wrapText="1" readingOrder="1"/>
    </xf>
    <xf numFmtId="0" fontId="147" fillId="41" borderId="159" xfId="11894" applyFont="1" applyFill="1" applyBorder="1" applyAlignment="1">
      <alignment horizontal="left" vertical="top" wrapText="1" readingOrder="1"/>
    </xf>
    <xf numFmtId="0" fontId="15" fillId="0" borderId="137" xfId="11894" applyFont="1" applyBorder="1" applyAlignment="1">
      <alignment vertical="top" wrapText="1" readingOrder="1"/>
    </xf>
    <xf numFmtId="0" fontId="15" fillId="0" borderId="142" xfId="11894" applyFont="1" applyBorder="1" applyAlignment="1">
      <alignment vertical="top" wrapText="1" readingOrder="1"/>
    </xf>
    <xf numFmtId="0" fontId="15" fillId="0" borderId="136" xfId="11894" applyFont="1" applyBorder="1" applyAlignment="1">
      <alignment vertical="top" wrapText="1" readingOrder="1"/>
    </xf>
    <xf numFmtId="0" fontId="15" fillId="0" borderId="143" xfId="11894" applyFont="1" applyBorder="1" applyAlignment="1">
      <alignment vertical="top" wrapText="1" readingOrder="1"/>
    </xf>
    <xf numFmtId="0" fontId="15" fillId="0" borderId="137" xfId="11894" applyFont="1" applyBorder="1" applyAlignment="1">
      <alignment horizontal="left" vertical="top" wrapText="1" readingOrder="1"/>
    </xf>
    <xf numFmtId="0" fontId="15" fillId="0" borderId="28" xfId="11894" applyFont="1" applyBorder="1" applyAlignment="1">
      <alignment horizontal="center" vertical="center" wrapText="1" readingOrder="1"/>
    </xf>
    <xf numFmtId="0" fontId="15" fillId="0" borderId="10" xfId="11894" applyFont="1" applyBorder="1" applyAlignment="1">
      <alignment horizontal="center" vertical="center" wrapText="1" readingOrder="1"/>
    </xf>
    <xf numFmtId="0" fontId="139" fillId="44" borderId="137" xfId="11894" applyFont="1" applyFill="1" applyBorder="1" applyAlignment="1">
      <alignment horizontal="center" vertical="center" wrapText="1" readingOrder="1"/>
    </xf>
    <xf numFmtId="0" fontId="15" fillId="0" borderId="28" xfId="11894" applyFont="1" applyBorder="1" applyAlignment="1">
      <alignment horizontal="left" vertical="top" wrapText="1" readingOrder="1"/>
    </xf>
    <xf numFmtId="0" fontId="15" fillId="0" borderId="1" xfId="11894" applyFont="1" applyBorder="1" applyAlignment="1">
      <alignment horizontal="left" vertical="top" wrapText="1" readingOrder="1"/>
    </xf>
    <xf numFmtId="0" fontId="15" fillId="0" borderId="10" xfId="11894" applyFont="1" applyBorder="1" applyAlignment="1">
      <alignment horizontal="left" vertical="top" wrapText="1" readingOrder="1"/>
    </xf>
    <xf numFmtId="49" fontId="46" fillId="0" borderId="161" xfId="11892" applyNumberFormat="1" applyFont="1" applyBorder="1" applyAlignment="1">
      <alignment horizontal="left" vertical="top" wrapText="1"/>
    </xf>
    <xf numFmtId="49" fontId="46" fillId="0" borderId="162" xfId="11892" applyNumberFormat="1" applyFont="1" applyBorder="1" applyAlignment="1">
      <alignment horizontal="left" vertical="top" wrapText="1"/>
    </xf>
    <xf numFmtId="49" fontId="46" fillId="0" borderId="163" xfId="11892" applyNumberFormat="1" applyFont="1" applyBorder="1" applyAlignment="1">
      <alignment horizontal="left" vertical="top" wrapText="1"/>
    </xf>
    <xf numFmtId="49" fontId="46" fillId="0" borderId="18" xfId="11892" applyNumberFormat="1" applyFont="1" applyBorder="1" applyAlignment="1">
      <alignment horizontal="left" vertical="top" wrapText="1"/>
    </xf>
    <xf numFmtId="49" fontId="46" fillId="0" borderId="0" xfId="11892" applyNumberFormat="1" applyFont="1" applyBorder="1" applyAlignment="1">
      <alignment horizontal="left" vertical="top" wrapText="1"/>
    </xf>
    <xf numFmtId="49" fontId="46" fillId="0" borderId="166" xfId="11892" applyNumberFormat="1" applyFont="1" applyBorder="1" applyAlignment="1">
      <alignment horizontal="left" vertical="top" wrapText="1"/>
    </xf>
    <xf numFmtId="49" fontId="46" fillId="0" borderId="168" xfId="11892" applyNumberFormat="1" applyFont="1" applyBorder="1" applyAlignment="1">
      <alignment horizontal="left" vertical="top" wrapText="1"/>
    </xf>
    <xf numFmtId="49" fontId="46" fillId="0" borderId="169" xfId="11892" applyNumberFormat="1" applyFont="1" applyBorder="1" applyAlignment="1">
      <alignment horizontal="left" vertical="top" wrapText="1"/>
    </xf>
    <xf numFmtId="49" fontId="46" fillId="0" borderId="170" xfId="11892" applyNumberFormat="1" applyFont="1" applyBorder="1" applyAlignment="1">
      <alignment horizontal="left" vertical="top" wrapText="1"/>
    </xf>
    <xf numFmtId="49" fontId="46" fillId="0" borderId="164" xfId="11892" quotePrefix="1" applyNumberFormat="1" applyFont="1" applyBorder="1" applyAlignment="1">
      <alignment horizontal="left" vertical="top" wrapText="1"/>
    </xf>
    <xf numFmtId="49" fontId="46" fillId="0" borderId="162" xfId="11892" quotePrefix="1" applyNumberFormat="1" applyFont="1" applyBorder="1" applyAlignment="1">
      <alignment horizontal="left" vertical="top" wrapText="1"/>
    </xf>
    <xf numFmtId="49" fontId="46" fillId="0" borderId="165" xfId="11892" quotePrefix="1" applyNumberFormat="1" applyFont="1" applyBorder="1" applyAlignment="1">
      <alignment horizontal="left" vertical="top" wrapText="1"/>
    </xf>
    <xf numFmtId="49" fontId="46" fillId="0" borderId="167" xfId="11892" quotePrefix="1" applyNumberFormat="1" applyFont="1" applyBorder="1" applyAlignment="1">
      <alignment horizontal="left" vertical="top" wrapText="1"/>
    </xf>
    <xf numFmtId="49" fontId="46" fillId="0" borderId="0" xfId="11892" quotePrefix="1" applyNumberFormat="1" applyFont="1" applyBorder="1" applyAlignment="1">
      <alignment horizontal="left" vertical="top" wrapText="1"/>
    </xf>
    <xf numFmtId="49" fontId="46" fillId="0" borderId="27" xfId="11892" quotePrefix="1" applyNumberFormat="1" applyFont="1" applyBorder="1" applyAlignment="1">
      <alignment horizontal="left" vertical="top" wrapText="1"/>
    </xf>
    <xf numFmtId="49" fontId="46" fillId="0" borderId="171" xfId="11892" quotePrefix="1" applyNumberFormat="1" applyFont="1" applyBorder="1" applyAlignment="1">
      <alignment horizontal="left" vertical="top" wrapText="1"/>
    </xf>
    <xf numFmtId="49" fontId="46" fillId="0" borderId="169" xfId="11892" quotePrefix="1" applyNumberFormat="1" applyFont="1" applyBorder="1" applyAlignment="1">
      <alignment horizontal="left" vertical="top" wrapText="1"/>
    </xf>
    <xf numFmtId="49" fontId="46" fillId="0" borderId="172" xfId="11892" quotePrefix="1" applyNumberFormat="1" applyFont="1" applyBorder="1" applyAlignment="1">
      <alignment horizontal="left" vertical="top" wrapText="1"/>
    </xf>
    <xf numFmtId="0" fontId="136" fillId="44" borderId="193" xfId="11894" applyFont="1" applyFill="1" applyBorder="1" applyAlignment="1">
      <alignment horizontal="left" vertical="center" readingOrder="1"/>
    </xf>
    <xf numFmtId="0" fontId="136" fillId="34" borderId="193" xfId="11894" applyFont="1" applyFill="1" applyBorder="1" applyAlignment="1">
      <alignment horizontal="left" vertical="center" wrapText="1" readingOrder="1"/>
    </xf>
    <xf numFmtId="0" fontId="136" fillId="34" borderId="193" xfId="11894" applyFont="1" applyFill="1" applyBorder="1" applyAlignment="1">
      <alignment horizontal="center" vertical="center" wrapText="1" readingOrder="1"/>
    </xf>
    <xf numFmtId="0" fontId="72" fillId="31" borderId="20" xfId="0" applyFont="1" applyFill="1" applyBorder="1" applyAlignment="1">
      <alignment horizontal="center" vertical="center"/>
    </xf>
    <xf numFmtId="0" fontId="72" fillId="31" borderId="59" xfId="0" applyFont="1" applyFill="1" applyBorder="1" applyAlignment="1">
      <alignment horizontal="center" vertical="center"/>
    </xf>
    <xf numFmtId="0" fontId="72" fillId="31" borderId="60" xfId="0" applyFont="1" applyFill="1" applyBorder="1" applyAlignment="1">
      <alignment horizontal="center" vertical="center"/>
    </xf>
    <xf numFmtId="0" fontId="72" fillId="31" borderId="21" xfId="0" applyFont="1" applyFill="1" applyBorder="1" applyAlignment="1">
      <alignment horizontal="center" vertical="center"/>
    </xf>
    <xf numFmtId="0" fontId="72" fillId="31" borderId="5" xfId="0" applyFont="1" applyFill="1" applyBorder="1" applyAlignment="1">
      <alignment horizontal="center" vertical="center"/>
    </xf>
    <xf numFmtId="0" fontId="75" fillId="0" borderId="157" xfId="0" applyFont="1" applyBorder="1" applyAlignment="1">
      <alignment horizontal="center" vertical="center"/>
    </xf>
    <xf numFmtId="0" fontId="75" fillId="0" borderId="175" xfId="0" applyFont="1" applyBorder="1" applyAlignment="1">
      <alignment horizontal="center" vertical="center"/>
    </xf>
    <xf numFmtId="0" fontId="75" fillId="0" borderId="158" xfId="0" applyFont="1" applyBorder="1" applyAlignment="1">
      <alignment horizontal="center" vertical="center"/>
    </xf>
    <xf numFmtId="0" fontId="75" fillId="0" borderId="7" xfId="0" applyFont="1" applyBorder="1" applyAlignment="1">
      <alignment horizontal="center" vertical="center"/>
    </xf>
    <xf numFmtId="0" fontId="75" fillId="0" borderId="0" xfId="0" applyFont="1" applyBorder="1" applyAlignment="1">
      <alignment horizontal="center" vertical="center"/>
    </xf>
    <xf numFmtId="0" fontId="75" fillId="0" borderId="56" xfId="0" applyFont="1" applyBorder="1" applyAlignment="1">
      <alignment horizontal="center" vertical="center"/>
    </xf>
    <xf numFmtId="0" fontId="75" fillId="0" borderId="28" xfId="0" applyFont="1" applyBorder="1" applyAlignment="1">
      <alignment horizontal="center" vertical="center"/>
    </xf>
    <xf numFmtId="0" fontId="75" fillId="0" borderId="1" xfId="0" applyFont="1" applyBorder="1" applyAlignment="1">
      <alignment horizontal="center" vertical="center"/>
    </xf>
    <xf numFmtId="0" fontId="75" fillId="0" borderId="10" xfId="0" applyFont="1" applyBorder="1" applyAlignment="1">
      <alignment horizontal="center" vertical="center"/>
    </xf>
    <xf numFmtId="0" fontId="76" fillId="0" borderId="157" xfId="0" applyFont="1" applyBorder="1" applyAlignment="1">
      <alignment horizontal="center" vertical="center"/>
    </xf>
    <xf numFmtId="0" fontId="76" fillId="0" borderId="175" xfId="0" applyFont="1" applyBorder="1" applyAlignment="1">
      <alignment horizontal="center" vertical="center"/>
    </xf>
    <xf numFmtId="0" fontId="76" fillId="0" borderId="158" xfId="0" applyFont="1" applyBorder="1" applyAlignment="1">
      <alignment horizontal="center" vertical="center"/>
    </xf>
    <xf numFmtId="0" fontId="76" fillId="0" borderId="28" xfId="0" applyFont="1" applyBorder="1" applyAlignment="1">
      <alignment horizontal="center" vertical="center"/>
    </xf>
    <xf numFmtId="0" fontId="76" fillId="0" borderId="1" xfId="0" applyFont="1" applyBorder="1" applyAlignment="1">
      <alignment horizontal="center" vertical="center"/>
    </xf>
    <xf numFmtId="0" fontId="76" fillId="0" borderId="10" xfId="0" applyFont="1" applyBorder="1" applyAlignment="1">
      <alignment horizontal="center" vertical="center"/>
    </xf>
    <xf numFmtId="15" fontId="76" fillId="0" borderId="28" xfId="0" applyNumberFormat="1" applyFont="1" applyBorder="1" applyAlignment="1">
      <alignment horizontal="center" vertical="center"/>
    </xf>
    <xf numFmtId="0" fontId="152" fillId="45" borderId="18" xfId="11897" applyFont="1" applyFill="1" applyBorder="1" applyAlignment="1">
      <alignment horizontal="center"/>
    </xf>
    <xf numFmtId="0" fontId="152" fillId="45" borderId="0" xfId="11897" applyFont="1" applyFill="1" applyBorder="1" applyAlignment="1">
      <alignment horizontal="center"/>
    </xf>
    <xf numFmtId="0" fontId="152" fillId="45" borderId="0" xfId="11897" applyFont="1" applyFill="1" applyAlignment="1">
      <alignment horizontal="center"/>
    </xf>
    <xf numFmtId="0" fontId="152" fillId="45" borderId="27" xfId="11897" applyFont="1" applyFill="1" applyBorder="1" applyAlignment="1">
      <alignment horizontal="center"/>
    </xf>
    <xf numFmtId="0" fontId="56" fillId="0" borderId="0" xfId="0" applyFont="1" applyAlignment="1">
      <alignment horizontal="left" vertical="center" wrapText="1"/>
    </xf>
    <xf numFmtId="0" fontId="57" fillId="0" borderId="0" xfId="0" applyFont="1" applyAlignment="1">
      <alignment horizontal="left" vertical="center" wrapText="1"/>
    </xf>
    <xf numFmtId="0" fontId="55" fillId="0" borderId="22" xfId="0" applyFont="1" applyBorder="1" applyAlignment="1">
      <alignment horizontal="center" vertical="center"/>
    </xf>
    <xf numFmtId="0" fontId="55" fillId="0" borderId="23" xfId="0" applyFont="1" applyBorder="1" applyAlignment="1">
      <alignment horizontal="center" vertical="center"/>
    </xf>
    <xf numFmtId="0" fontId="55" fillId="0" borderId="24" xfId="0" applyFont="1" applyBorder="1" applyAlignment="1">
      <alignment horizontal="center" vertical="center"/>
    </xf>
    <xf numFmtId="0" fontId="55" fillId="0" borderId="18" xfId="0" applyFont="1" applyBorder="1" applyAlignment="1">
      <alignment horizontal="center" vertical="center"/>
    </xf>
    <xf numFmtId="0" fontId="55" fillId="0" borderId="0" xfId="0" applyFont="1" applyAlignment="1">
      <alignment horizontal="center" vertical="center"/>
    </xf>
    <xf numFmtId="0" fontId="55" fillId="0" borderId="27" xfId="0" applyFont="1" applyBorder="1" applyAlignment="1">
      <alignment horizontal="center" vertical="center"/>
    </xf>
    <xf numFmtId="0" fontId="55" fillId="0" borderId="25" xfId="0" applyFont="1" applyBorder="1" applyAlignment="1">
      <alignment horizontal="center" vertical="center"/>
    </xf>
    <xf numFmtId="0" fontId="55" fillId="0" borderId="17" xfId="0" applyFont="1" applyBorder="1" applyAlignment="1">
      <alignment horizontal="center" vertical="center"/>
    </xf>
    <xf numFmtId="0" fontId="55" fillId="0" borderId="26" xfId="0" applyFont="1" applyBorder="1" applyAlignment="1">
      <alignment horizontal="center" vertical="center"/>
    </xf>
    <xf numFmtId="0" fontId="60" fillId="0" borderId="0" xfId="0" applyFont="1" applyAlignment="1">
      <alignment horizontal="left" vertical="center" wrapText="1"/>
    </xf>
    <xf numFmtId="218" fontId="134" fillId="0" borderId="191" xfId="11892" applyFont="1" applyBorder="1" applyAlignment="1">
      <alignment horizontal="center" vertical="center" wrapText="1"/>
    </xf>
    <xf numFmtId="218" fontId="134" fillId="0" borderId="136" xfId="11892" applyFont="1" applyBorder="1" applyAlignment="1">
      <alignment horizontal="center" vertical="center" wrapText="1"/>
    </xf>
    <xf numFmtId="218" fontId="134" fillId="0" borderId="159" xfId="11892" applyFont="1" applyBorder="1" applyAlignment="1">
      <alignment horizontal="center" vertical="center" wrapText="1"/>
    </xf>
  </cellXfs>
  <cellStyles count="11898">
    <cellStyle name="20% - Ênfase1" xfId="305" xr:uid="{00000000-0005-0000-0000-000000000000}"/>
    <cellStyle name="20% - Ênfase2" xfId="306" xr:uid="{00000000-0005-0000-0000-000001000000}"/>
    <cellStyle name="20% - Ênfase3" xfId="307" xr:uid="{00000000-0005-0000-0000-000002000000}"/>
    <cellStyle name="20% - Ênfase4" xfId="308" xr:uid="{00000000-0005-0000-0000-000003000000}"/>
    <cellStyle name="20% - Ênfase5" xfId="309" xr:uid="{00000000-0005-0000-0000-000004000000}"/>
    <cellStyle name="20% - Ênfase6" xfId="310" xr:uid="{00000000-0005-0000-0000-000005000000}"/>
    <cellStyle name="20% - Énfasis1" xfId="1" builtinId="30" customBuiltin="1"/>
    <cellStyle name="20% - Énfasis1 2" xfId="311" xr:uid="{00000000-0005-0000-0000-000007000000}"/>
    <cellStyle name="20% - Énfasis2" xfId="2" builtinId="34" customBuiltin="1"/>
    <cellStyle name="20% - Énfasis2 2" xfId="312" xr:uid="{00000000-0005-0000-0000-000009000000}"/>
    <cellStyle name="20% - Énfasis3" xfId="3" builtinId="38" customBuiltin="1"/>
    <cellStyle name="20% - Énfasis3 2" xfId="313" xr:uid="{00000000-0005-0000-0000-00000B000000}"/>
    <cellStyle name="20% - Énfasis4" xfId="4" builtinId="42" customBuiltin="1"/>
    <cellStyle name="20% - Énfasis4 2" xfId="314" xr:uid="{00000000-0005-0000-0000-00000D000000}"/>
    <cellStyle name="20% - Énfasis5" xfId="5" builtinId="46" customBuiltin="1"/>
    <cellStyle name="20% - Énfasis5 2" xfId="315" xr:uid="{00000000-0005-0000-0000-00000F000000}"/>
    <cellStyle name="20% - Énfasis6" xfId="6" builtinId="50" customBuiltin="1"/>
    <cellStyle name="20% - Énfasis6 2" xfId="316" xr:uid="{00000000-0005-0000-0000-000011000000}"/>
    <cellStyle name="20% - 강조색1" xfId="317" xr:uid="{00000000-0005-0000-0000-000012000000}"/>
    <cellStyle name="20% - 강조색2" xfId="318" xr:uid="{00000000-0005-0000-0000-000013000000}"/>
    <cellStyle name="20% - 강조색3" xfId="319" xr:uid="{00000000-0005-0000-0000-000014000000}"/>
    <cellStyle name="20% - 강조색4" xfId="320" xr:uid="{00000000-0005-0000-0000-000015000000}"/>
    <cellStyle name="20% - 강조색5" xfId="321" xr:uid="{00000000-0005-0000-0000-000016000000}"/>
    <cellStyle name="20% - 강조색6" xfId="322" xr:uid="{00000000-0005-0000-0000-000017000000}"/>
    <cellStyle name="40% - Ênfase1" xfId="323" xr:uid="{00000000-0005-0000-0000-000018000000}"/>
    <cellStyle name="40% - Ênfase2" xfId="324" xr:uid="{00000000-0005-0000-0000-000019000000}"/>
    <cellStyle name="40% - Ênfase3" xfId="325" xr:uid="{00000000-0005-0000-0000-00001A000000}"/>
    <cellStyle name="40% - Ênfase4" xfId="326" xr:uid="{00000000-0005-0000-0000-00001B000000}"/>
    <cellStyle name="40% - Ênfase5" xfId="327" xr:uid="{00000000-0005-0000-0000-00001C000000}"/>
    <cellStyle name="40% - Ênfase6" xfId="328" xr:uid="{00000000-0005-0000-0000-00001D000000}"/>
    <cellStyle name="40% - Énfasis1" xfId="7" builtinId="31" customBuiltin="1"/>
    <cellStyle name="40% - Énfasis1 2" xfId="329" xr:uid="{00000000-0005-0000-0000-00001F000000}"/>
    <cellStyle name="40% - Énfasis2" xfId="8" builtinId="35" customBuiltin="1"/>
    <cellStyle name="40% - Énfasis2 2" xfId="330" xr:uid="{00000000-0005-0000-0000-000021000000}"/>
    <cellStyle name="40% - Énfasis3" xfId="9" builtinId="39" customBuiltin="1"/>
    <cellStyle name="40% - Énfasis3 2" xfId="331" xr:uid="{00000000-0005-0000-0000-000023000000}"/>
    <cellStyle name="40% - Énfasis4" xfId="10" builtinId="43" customBuiltin="1"/>
    <cellStyle name="40% - Énfasis4 2" xfId="332" xr:uid="{00000000-0005-0000-0000-000025000000}"/>
    <cellStyle name="40% - Énfasis5" xfId="11" builtinId="47" customBuiltin="1"/>
    <cellStyle name="40% - Énfasis5 2" xfId="333" xr:uid="{00000000-0005-0000-0000-000027000000}"/>
    <cellStyle name="40% - Énfasis6" xfId="12" builtinId="51" customBuiltin="1"/>
    <cellStyle name="40% - Énfasis6 2" xfId="334" xr:uid="{00000000-0005-0000-0000-000029000000}"/>
    <cellStyle name="40% - 강조색1" xfId="335" xr:uid="{00000000-0005-0000-0000-00002A000000}"/>
    <cellStyle name="40% - 강조색2" xfId="336" xr:uid="{00000000-0005-0000-0000-00002B000000}"/>
    <cellStyle name="40% - 강조색3" xfId="337" xr:uid="{00000000-0005-0000-0000-00002C000000}"/>
    <cellStyle name="40% - 강조색4" xfId="338" xr:uid="{00000000-0005-0000-0000-00002D000000}"/>
    <cellStyle name="40% - 강조색5" xfId="339" xr:uid="{00000000-0005-0000-0000-00002E000000}"/>
    <cellStyle name="40% - 강조색6" xfId="340" xr:uid="{00000000-0005-0000-0000-00002F000000}"/>
    <cellStyle name="60% - Ênfase1" xfId="341" xr:uid="{00000000-0005-0000-0000-000030000000}"/>
    <cellStyle name="60% - Ênfase2" xfId="342" xr:uid="{00000000-0005-0000-0000-000031000000}"/>
    <cellStyle name="60% - Ênfase3" xfId="343" xr:uid="{00000000-0005-0000-0000-000032000000}"/>
    <cellStyle name="60% - Ênfase4" xfId="344" xr:uid="{00000000-0005-0000-0000-000033000000}"/>
    <cellStyle name="60% - Ênfase5" xfId="345" xr:uid="{00000000-0005-0000-0000-000034000000}"/>
    <cellStyle name="60% - Ênfase6" xfId="346" xr:uid="{00000000-0005-0000-0000-000035000000}"/>
    <cellStyle name="60% - Énfasis1" xfId="13" builtinId="32" customBuiltin="1"/>
    <cellStyle name="60% - Énfasis1 2" xfId="347" xr:uid="{00000000-0005-0000-0000-000037000000}"/>
    <cellStyle name="60% - Énfasis2" xfId="14" builtinId="36" customBuiltin="1"/>
    <cellStyle name="60% - Énfasis2 2" xfId="348" xr:uid="{00000000-0005-0000-0000-000039000000}"/>
    <cellStyle name="60% - Énfasis3" xfId="15" builtinId="40" customBuiltin="1"/>
    <cellStyle name="60% - Énfasis3 2" xfId="349" xr:uid="{00000000-0005-0000-0000-00003B000000}"/>
    <cellStyle name="60% - Énfasis4" xfId="16" builtinId="44" customBuiltin="1"/>
    <cellStyle name="60% - Énfasis4 2" xfId="350" xr:uid="{00000000-0005-0000-0000-00003D000000}"/>
    <cellStyle name="60% - Énfasis5" xfId="17" builtinId="48" customBuiltin="1"/>
    <cellStyle name="60% - Énfasis5 2" xfId="351" xr:uid="{00000000-0005-0000-0000-00003F000000}"/>
    <cellStyle name="60% - Énfasis6" xfId="18" builtinId="52" customBuiltin="1"/>
    <cellStyle name="60% - Énfasis6 2" xfId="352" xr:uid="{00000000-0005-0000-0000-000041000000}"/>
    <cellStyle name="60% - 강조색1" xfId="353" xr:uid="{00000000-0005-0000-0000-000042000000}"/>
    <cellStyle name="60% - 강조색2" xfId="354" xr:uid="{00000000-0005-0000-0000-000043000000}"/>
    <cellStyle name="60% - 강조색3" xfId="355" xr:uid="{00000000-0005-0000-0000-000044000000}"/>
    <cellStyle name="60% - 강조색4" xfId="356" xr:uid="{00000000-0005-0000-0000-000045000000}"/>
    <cellStyle name="60% - 강조색5" xfId="357" xr:uid="{00000000-0005-0000-0000-000046000000}"/>
    <cellStyle name="60% - 강조색6" xfId="358" xr:uid="{00000000-0005-0000-0000-000047000000}"/>
    <cellStyle name="ac" xfId="19" xr:uid="{00000000-0005-0000-0000-000048000000}"/>
    <cellStyle name="ac 2" xfId="359" xr:uid="{00000000-0005-0000-0000-000049000000}"/>
    <cellStyle name="active" xfId="20" xr:uid="{00000000-0005-0000-0000-00004A000000}"/>
    <cellStyle name="arial12" xfId="21" xr:uid="{00000000-0005-0000-0000-00004B000000}"/>
    <cellStyle name="arial14" xfId="22" xr:uid="{00000000-0005-0000-0000-00004C000000}"/>
    <cellStyle name="Bold 11" xfId="23" xr:uid="{00000000-0005-0000-0000-00004D000000}"/>
    <cellStyle name="Bom" xfId="360" xr:uid="{00000000-0005-0000-0000-00004E000000}"/>
    <cellStyle name="Buena 2" xfId="361" xr:uid="{00000000-0005-0000-0000-000050000000}"/>
    <cellStyle name="Bueno" xfId="24" builtinId="26" customBuiltin="1"/>
    <cellStyle name="Calculation 10" xfId="9673" xr:uid="{00000000-0005-0000-0000-000051000000}"/>
    <cellStyle name="Calculation 2" xfId="2100" xr:uid="{00000000-0005-0000-0000-000052000000}"/>
    <cellStyle name="Calculation 3" xfId="2564" xr:uid="{00000000-0005-0000-0000-000053000000}"/>
    <cellStyle name="Calculation 4" xfId="4083" xr:uid="{00000000-0005-0000-0000-000054000000}"/>
    <cellStyle name="Calculation 5" xfId="5549" xr:uid="{00000000-0005-0000-0000-000055000000}"/>
    <cellStyle name="Calculation 6" xfId="5936" xr:uid="{00000000-0005-0000-0000-000056000000}"/>
    <cellStyle name="Calculation 7" xfId="7119" xr:uid="{00000000-0005-0000-0000-000057000000}"/>
    <cellStyle name="Calculation 8" xfId="9164" xr:uid="{00000000-0005-0000-0000-000058000000}"/>
    <cellStyle name="Calculation 9" xfId="9644" xr:uid="{00000000-0005-0000-0000-000059000000}"/>
    <cellStyle name="Cálculo" xfId="25" builtinId="22" customBuiltin="1"/>
    <cellStyle name="Cálculo 2" xfId="362" xr:uid="{00000000-0005-0000-0000-00005B000000}"/>
    <cellStyle name="Cálculo 2 10" xfId="363" xr:uid="{00000000-0005-0000-0000-00005C000000}"/>
    <cellStyle name="Cálculo 2 10 10" xfId="9136" xr:uid="{00000000-0005-0000-0000-00005D000000}"/>
    <cellStyle name="Cálculo 2 10 2" xfId="1083" xr:uid="{00000000-0005-0000-0000-00005E000000}"/>
    <cellStyle name="Cálculo 2 10 2 2" xfId="2316" xr:uid="{00000000-0005-0000-0000-00005F000000}"/>
    <cellStyle name="Cálculo 2 10 2 3" xfId="4442" xr:uid="{00000000-0005-0000-0000-000060000000}"/>
    <cellStyle name="Cálculo 2 10 2 4" xfId="5828" xr:uid="{00000000-0005-0000-0000-000061000000}"/>
    <cellStyle name="Cálculo 2 10 2 5" xfId="3098" xr:uid="{00000000-0005-0000-0000-000062000000}"/>
    <cellStyle name="Cálculo 2 10 2 6" xfId="7571" xr:uid="{00000000-0005-0000-0000-000063000000}"/>
    <cellStyle name="Cálculo 2 10 2 7" xfId="8349" xr:uid="{00000000-0005-0000-0000-000064000000}"/>
    <cellStyle name="Cálculo 2 10 2 8" xfId="10422" xr:uid="{00000000-0005-0000-0000-000065000000}"/>
    <cellStyle name="Cálculo 2 10 2 9" xfId="11326" xr:uid="{00000000-0005-0000-0000-000066000000}"/>
    <cellStyle name="Cálculo 2 10 3" xfId="2635" xr:uid="{00000000-0005-0000-0000-000067000000}"/>
    <cellStyle name="Cálculo 2 10 4" xfId="2260" xr:uid="{00000000-0005-0000-0000-000068000000}"/>
    <cellStyle name="Cálculo 2 10 5" xfId="2893" xr:uid="{00000000-0005-0000-0000-000069000000}"/>
    <cellStyle name="Cálculo 2 10 6" xfId="3093" xr:uid="{00000000-0005-0000-0000-00006A000000}"/>
    <cellStyle name="Cálculo 2 10 7" xfId="7120" xr:uid="{00000000-0005-0000-0000-00006B000000}"/>
    <cellStyle name="Cálculo 2 10 8" xfId="9038" xr:uid="{00000000-0005-0000-0000-00006C000000}"/>
    <cellStyle name="Cálculo 2 10 9" xfId="8888" xr:uid="{00000000-0005-0000-0000-00006D000000}"/>
    <cellStyle name="Cálculo 2 11" xfId="364" xr:uid="{00000000-0005-0000-0000-00006E000000}"/>
    <cellStyle name="Cálculo 2 11 10" xfId="8789" xr:uid="{00000000-0005-0000-0000-00006F000000}"/>
    <cellStyle name="Cálculo 2 11 2" xfId="1084" xr:uid="{00000000-0005-0000-0000-000070000000}"/>
    <cellStyle name="Cálculo 2 11 2 2" xfId="3364" xr:uid="{00000000-0005-0000-0000-000071000000}"/>
    <cellStyle name="Cálculo 2 11 2 3" xfId="4443" xr:uid="{00000000-0005-0000-0000-000072000000}"/>
    <cellStyle name="Cálculo 2 11 2 4" xfId="5021" xr:uid="{00000000-0005-0000-0000-000073000000}"/>
    <cellStyle name="Cálculo 2 11 2 5" xfId="6348" xr:uid="{00000000-0005-0000-0000-000074000000}"/>
    <cellStyle name="Cálculo 2 11 2 6" xfId="7984" xr:uid="{00000000-0005-0000-0000-000075000000}"/>
    <cellStyle name="Cálculo 2 11 2 7" xfId="8263" xr:uid="{00000000-0005-0000-0000-000076000000}"/>
    <cellStyle name="Cálculo 2 11 2 8" xfId="10423" xr:uid="{00000000-0005-0000-0000-000077000000}"/>
    <cellStyle name="Cálculo 2 11 2 9" xfId="11327" xr:uid="{00000000-0005-0000-0000-000078000000}"/>
    <cellStyle name="Cálculo 2 11 3" xfId="3961" xr:uid="{00000000-0005-0000-0000-000079000000}"/>
    <cellStyle name="Cálculo 2 11 4" xfId="3926" xr:uid="{00000000-0005-0000-0000-00007A000000}"/>
    <cellStyle name="Cálculo 2 11 5" xfId="5571" xr:uid="{00000000-0005-0000-0000-00007B000000}"/>
    <cellStyle name="Cálculo 2 11 6" xfId="6308" xr:uid="{00000000-0005-0000-0000-00007C000000}"/>
    <cellStyle name="Cálculo 2 11 7" xfId="7935" xr:uid="{00000000-0005-0000-0000-00007D000000}"/>
    <cellStyle name="Cálculo 2 11 8" xfId="9553" xr:uid="{00000000-0005-0000-0000-00007E000000}"/>
    <cellStyle name="Cálculo 2 11 9" xfId="9423" xr:uid="{00000000-0005-0000-0000-00007F000000}"/>
    <cellStyle name="Cálculo 2 12" xfId="365" xr:uid="{00000000-0005-0000-0000-000080000000}"/>
    <cellStyle name="Cálculo 2 12 10" xfId="11197" xr:uid="{00000000-0005-0000-0000-000081000000}"/>
    <cellStyle name="Cálculo 2 12 2" xfId="1085" xr:uid="{00000000-0005-0000-0000-000082000000}"/>
    <cellStyle name="Cálculo 2 12 2 2" xfId="3752" xr:uid="{00000000-0005-0000-0000-000083000000}"/>
    <cellStyle name="Cálculo 2 12 2 3" xfId="4444" xr:uid="{00000000-0005-0000-0000-000084000000}"/>
    <cellStyle name="Cálculo 2 12 2 4" xfId="3261" xr:uid="{00000000-0005-0000-0000-000085000000}"/>
    <cellStyle name="Cálculo 2 12 2 5" xfId="5492" xr:uid="{00000000-0005-0000-0000-000086000000}"/>
    <cellStyle name="Cálculo 2 12 2 6" xfId="7239" xr:uid="{00000000-0005-0000-0000-000087000000}"/>
    <cellStyle name="Cálculo 2 12 2 7" xfId="8678" xr:uid="{00000000-0005-0000-0000-000088000000}"/>
    <cellStyle name="Cálculo 2 12 2 8" xfId="10424" xr:uid="{00000000-0005-0000-0000-000089000000}"/>
    <cellStyle name="Cálculo 2 12 2 9" xfId="11328" xr:uid="{00000000-0005-0000-0000-00008A000000}"/>
    <cellStyle name="Cálculo 2 12 3" xfId="3276" xr:uid="{00000000-0005-0000-0000-00008B000000}"/>
    <cellStyle name="Cálculo 2 12 4" xfId="2712" xr:uid="{00000000-0005-0000-0000-00008C000000}"/>
    <cellStyle name="Cálculo 2 12 5" xfId="5395" xr:uid="{00000000-0005-0000-0000-00008D000000}"/>
    <cellStyle name="Cálculo 2 12 6" xfId="6671" xr:uid="{00000000-0005-0000-0000-00008E000000}"/>
    <cellStyle name="Cálculo 2 12 7" xfId="7498" xr:uid="{00000000-0005-0000-0000-00008F000000}"/>
    <cellStyle name="Cálculo 2 12 8" xfId="9037" xr:uid="{00000000-0005-0000-0000-000090000000}"/>
    <cellStyle name="Cálculo 2 12 9" xfId="9658" xr:uid="{00000000-0005-0000-0000-000091000000}"/>
    <cellStyle name="Cálculo 2 13" xfId="366" xr:uid="{00000000-0005-0000-0000-000092000000}"/>
    <cellStyle name="Cálculo 2 13 10" xfId="11089" xr:uid="{00000000-0005-0000-0000-000093000000}"/>
    <cellStyle name="Cálculo 2 13 2" xfId="1086" xr:uid="{00000000-0005-0000-0000-000094000000}"/>
    <cellStyle name="Cálculo 2 13 2 2" xfId="2781" xr:uid="{00000000-0005-0000-0000-000095000000}"/>
    <cellStyle name="Cálculo 2 13 2 3" xfId="4445" xr:uid="{00000000-0005-0000-0000-000096000000}"/>
    <cellStyle name="Cálculo 2 13 2 4" xfId="2894" xr:uid="{00000000-0005-0000-0000-000097000000}"/>
    <cellStyle name="Cálculo 2 13 2 5" xfId="6720" xr:uid="{00000000-0005-0000-0000-000098000000}"/>
    <cellStyle name="Cálculo 2 13 2 6" xfId="7772" xr:uid="{00000000-0005-0000-0000-000099000000}"/>
    <cellStyle name="Cálculo 2 13 2 7" xfId="9287" xr:uid="{00000000-0005-0000-0000-00009A000000}"/>
    <cellStyle name="Cálculo 2 13 2 8" xfId="10425" xr:uid="{00000000-0005-0000-0000-00009B000000}"/>
    <cellStyle name="Cálculo 2 13 2 9" xfId="11329" xr:uid="{00000000-0005-0000-0000-00009C000000}"/>
    <cellStyle name="Cálculo 2 13 3" xfId="3680" xr:uid="{00000000-0005-0000-0000-00009D000000}"/>
    <cellStyle name="Cálculo 2 13 4" xfId="2575" xr:uid="{00000000-0005-0000-0000-00009E000000}"/>
    <cellStyle name="Cálculo 2 13 5" xfId="5837" xr:uid="{00000000-0005-0000-0000-00009F000000}"/>
    <cellStyle name="Cálculo 2 13 6" xfId="6710" xr:uid="{00000000-0005-0000-0000-0000A0000000}"/>
    <cellStyle name="Cálculo 2 13 7" xfId="6971" xr:uid="{00000000-0005-0000-0000-0000A1000000}"/>
    <cellStyle name="Cálculo 2 13 8" xfId="9552" xr:uid="{00000000-0005-0000-0000-0000A2000000}"/>
    <cellStyle name="Cálculo 2 13 9" xfId="9146" xr:uid="{00000000-0005-0000-0000-0000A3000000}"/>
    <cellStyle name="Cálculo 2 14" xfId="367" xr:uid="{00000000-0005-0000-0000-0000A4000000}"/>
    <cellStyle name="Cálculo 2 14 10" xfId="9620" xr:uid="{00000000-0005-0000-0000-0000A5000000}"/>
    <cellStyle name="Cálculo 2 14 2" xfId="1087" xr:uid="{00000000-0005-0000-0000-0000A6000000}"/>
    <cellStyle name="Cálculo 2 14 2 2" xfId="3957" xr:uid="{00000000-0005-0000-0000-0000A7000000}"/>
    <cellStyle name="Cálculo 2 14 2 3" xfId="4446" xr:uid="{00000000-0005-0000-0000-0000A8000000}"/>
    <cellStyle name="Cálculo 2 14 2 4" xfId="6156" xr:uid="{00000000-0005-0000-0000-0000A9000000}"/>
    <cellStyle name="Cálculo 2 14 2 5" xfId="6491" xr:uid="{00000000-0005-0000-0000-0000AA000000}"/>
    <cellStyle name="Cálculo 2 14 2 6" xfId="7572" xr:uid="{00000000-0005-0000-0000-0000AB000000}"/>
    <cellStyle name="Cálculo 2 14 2 7" xfId="8677" xr:uid="{00000000-0005-0000-0000-0000AC000000}"/>
    <cellStyle name="Cálculo 2 14 2 8" xfId="10426" xr:uid="{00000000-0005-0000-0000-0000AD000000}"/>
    <cellStyle name="Cálculo 2 14 2 9" xfId="11330" xr:uid="{00000000-0005-0000-0000-0000AE000000}"/>
    <cellStyle name="Cálculo 2 14 3" xfId="2636" xr:uid="{00000000-0005-0000-0000-0000AF000000}"/>
    <cellStyle name="Cálculo 2 14 4" xfId="2466" xr:uid="{00000000-0005-0000-0000-0000B0000000}"/>
    <cellStyle name="Cálculo 2 14 5" xfId="5882" xr:uid="{00000000-0005-0000-0000-0000B1000000}"/>
    <cellStyle name="Cálculo 2 14 6" xfId="6790" xr:uid="{00000000-0005-0000-0000-0000B2000000}"/>
    <cellStyle name="Cálculo 2 14 7" xfId="7121" xr:uid="{00000000-0005-0000-0000-0000B3000000}"/>
    <cellStyle name="Cálculo 2 14 8" xfId="9036" xr:uid="{00000000-0005-0000-0000-0000B4000000}"/>
    <cellStyle name="Cálculo 2 14 9" xfId="9659" xr:uid="{00000000-0005-0000-0000-0000B5000000}"/>
    <cellStyle name="Cálculo 2 15" xfId="368" xr:uid="{00000000-0005-0000-0000-0000B6000000}"/>
    <cellStyle name="Cálculo 2 15 10" xfId="11194" xr:uid="{00000000-0005-0000-0000-0000B7000000}"/>
    <cellStyle name="Cálculo 2 15 2" xfId="1088" xr:uid="{00000000-0005-0000-0000-0000B8000000}"/>
    <cellStyle name="Cálculo 2 15 2 2" xfId="3365" xr:uid="{00000000-0005-0000-0000-0000B9000000}"/>
    <cellStyle name="Cálculo 2 15 2 3" xfId="4447" xr:uid="{00000000-0005-0000-0000-0000BA000000}"/>
    <cellStyle name="Cálculo 2 15 2 4" xfId="5888" xr:uid="{00000000-0005-0000-0000-0000BB000000}"/>
    <cellStyle name="Cálculo 2 15 2 5" xfId="2232" xr:uid="{00000000-0005-0000-0000-0000BC000000}"/>
    <cellStyle name="Cálculo 2 15 2 6" xfId="7932" xr:uid="{00000000-0005-0000-0000-0000BD000000}"/>
    <cellStyle name="Cálculo 2 15 2 7" xfId="9286" xr:uid="{00000000-0005-0000-0000-0000BE000000}"/>
    <cellStyle name="Cálculo 2 15 2 8" xfId="10427" xr:uid="{00000000-0005-0000-0000-0000BF000000}"/>
    <cellStyle name="Cálculo 2 15 2 9" xfId="11331" xr:uid="{00000000-0005-0000-0000-0000C0000000}"/>
    <cellStyle name="Cálculo 2 15 3" xfId="3888" xr:uid="{00000000-0005-0000-0000-0000C1000000}"/>
    <cellStyle name="Cálculo 2 15 4" xfId="3215" xr:uid="{00000000-0005-0000-0000-0000C2000000}"/>
    <cellStyle name="Cálculo 2 15 5" xfId="5462" xr:uid="{00000000-0005-0000-0000-0000C3000000}"/>
    <cellStyle name="Cálculo 2 15 6" xfId="6829" xr:uid="{00000000-0005-0000-0000-0000C4000000}"/>
    <cellStyle name="Cálculo 2 15 7" xfId="7808" xr:uid="{00000000-0005-0000-0000-0000C5000000}"/>
    <cellStyle name="Cálculo 2 15 8" xfId="9551" xr:uid="{00000000-0005-0000-0000-0000C6000000}"/>
    <cellStyle name="Cálculo 2 15 9" xfId="9147" xr:uid="{00000000-0005-0000-0000-0000C7000000}"/>
    <cellStyle name="Cálculo 2 16" xfId="369" xr:uid="{00000000-0005-0000-0000-0000C8000000}"/>
    <cellStyle name="Cálculo 2 16 10" xfId="11086" xr:uid="{00000000-0005-0000-0000-0000C9000000}"/>
    <cellStyle name="Cálculo 2 16 2" xfId="1089" xr:uid="{00000000-0005-0000-0000-0000CA000000}"/>
    <cellStyle name="Cálculo 2 16 2 2" xfId="3677" xr:uid="{00000000-0005-0000-0000-0000CB000000}"/>
    <cellStyle name="Cálculo 2 16 2 3" xfId="4448" xr:uid="{00000000-0005-0000-0000-0000CC000000}"/>
    <cellStyle name="Cálculo 2 16 2 4" xfId="6001" xr:uid="{00000000-0005-0000-0000-0000CD000000}"/>
    <cellStyle name="Cálculo 2 16 2 5" xfId="6401" xr:uid="{00000000-0005-0000-0000-0000CE000000}"/>
    <cellStyle name="Cálculo 2 16 2 6" xfId="7240" xr:uid="{00000000-0005-0000-0000-0000CF000000}"/>
    <cellStyle name="Cálculo 2 16 2 7" xfId="8676" xr:uid="{00000000-0005-0000-0000-0000D0000000}"/>
    <cellStyle name="Cálculo 2 16 2 8" xfId="10428" xr:uid="{00000000-0005-0000-0000-0000D1000000}"/>
    <cellStyle name="Cálculo 2 16 2 9" xfId="11332" xr:uid="{00000000-0005-0000-0000-0000D2000000}"/>
    <cellStyle name="Cálculo 2 16 3" xfId="3277" xr:uid="{00000000-0005-0000-0000-0000D3000000}"/>
    <cellStyle name="Cálculo 2 16 4" xfId="3088" xr:uid="{00000000-0005-0000-0000-0000D4000000}"/>
    <cellStyle name="Cálculo 2 16 5" xfId="2588" xr:uid="{00000000-0005-0000-0000-0000D5000000}"/>
    <cellStyle name="Cálculo 2 16 6" xfId="6637" xr:uid="{00000000-0005-0000-0000-0000D6000000}"/>
    <cellStyle name="Cálculo 2 16 7" xfId="7499" xr:uid="{00000000-0005-0000-0000-0000D7000000}"/>
    <cellStyle name="Cálculo 2 16 8" xfId="9035" xr:uid="{00000000-0005-0000-0000-0000D8000000}"/>
    <cellStyle name="Cálculo 2 16 9" xfId="10136" xr:uid="{00000000-0005-0000-0000-0000D9000000}"/>
    <cellStyle name="Cálculo 2 17" xfId="370" xr:uid="{00000000-0005-0000-0000-0000DA000000}"/>
    <cellStyle name="Cálculo 2 17 10" xfId="11196" xr:uid="{00000000-0005-0000-0000-0000DB000000}"/>
    <cellStyle name="Cálculo 2 17 2" xfId="1090" xr:uid="{00000000-0005-0000-0000-0000DC000000}"/>
    <cellStyle name="Cálculo 2 17 2 2" xfId="2782" xr:uid="{00000000-0005-0000-0000-0000DD000000}"/>
    <cellStyle name="Cálculo 2 17 2 3" xfId="4449" xr:uid="{00000000-0005-0000-0000-0000DE000000}"/>
    <cellStyle name="Cálculo 2 17 2 4" xfId="5090" xr:uid="{00000000-0005-0000-0000-0000DF000000}"/>
    <cellStyle name="Cálculo 2 17 2 5" xfId="6607" xr:uid="{00000000-0005-0000-0000-0000E0000000}"/>
    <cellStyle name="Cálculo 2 17 2 6" xfId="6968" xr:uid="{00000000-0005-0000-0000-0000E1000000}"/>
    <cellStyle name="Cálculo 2 17 2 7" xfId="9285" xr:uid="{00000000-0005-0000-0000-0000E2000000}"/>
    <cellStyle name="Cálculo 2 17 2 8" xfId="10429" xr:uid="{00000000-0005-0000-0000-0000E3000000}"/>
    <cellStyle name="Cálculo 2 17 2 9" xfId="11333" xr:uid="{00000000-0005-0000-0000-0000E4000000}"/>
    <cellStyle name="Cálculo 2 17 3" xfId="2294" xr:uid="{00000000-0005-0000-0000-0000E5000000}"/>
    <cellStyle name="Cálculo 2 17 4" xfId="4132" xr:uid="{00000000-0005-0000-0000-0000E6000000}"/>
    <cellStyle name="Cálculo 2 17 5" xfId="5053" xr:uid="{00000000-0005-0000-0000-0000E7000000}"/>
    <cellStyle name="Cálculo 2 17 6" xfId="5325" xr:uid="{00000000-0005-0000-0000-0000E8000000}"/>
    <cellStyle name="Cálculo 2 17 7" xfId="7969" xr:uid="{00000000-0005-0000-0000-0000E9000000}"/>
    <cellStyle name="Cálculo 2 17 8" xfId="9550" xr:uid="{00000000-0005-0000-0000-0000EA000000}"/>
    <cellStyle name="Cálculo 2 17 9" xfId="8573" xr:uid="{00000000-0005-0000-0000-0000EB000000}"/>
    <cellStyle name="Cálculo 2 18" xfId="371" xr:uid="{00000000-0005-0000-0000-0000EC000000}"/>
    <cellStyle name="Cálculo 2 18 10" xfId="11088" xr:uid="{00000000-0005-0000-0000-0000ED000000}"/>
    <cellStyle name="Cálculo 2 18 2" xfId="1091" xr:uid="{00000000-0005-0000-0000-0000EE000000}"/>
    <cellStyle name="Cálculo 2 18 2 2" xfId="3884" xr:uid="{00000000-0005-0000-0000-0000EF000000}"/>
    <cellStyle name="Cálculo 2 18 2 3" xfId="4450" xr:uid="{00000000-0005-0000-0000-0000F0000000}"/>
    <cellStyle name="Cálculo 2 18 2 4" xfId="6101" xr:uid="{00000000-0005-0000-0000-0000F1000000}"/>
    <cellStyle name="Cálculo 2 18 2 5" xfId="5681" xr:uid="{00000000-0005-0000-0000-0000F2000000}"/>
    <cellStyle name="Cálculo 2 18 2 6" xfId="7573" xr:uid="{00000000-0005-0000-0000-0000F3000000}"/>
    <cellStyle name="Cálculo 2 18 2 7" xfId="8675" xr:uid="{00000000-0005-0000-0000-0000F4000000}"/>
    <cellStyle name="Cálculo 2 18 2 8" xfId="10430" xr:uid="{00000000-0005-0000-0000-0000F5000000}"/>
    <cellStyle name="Cálculo 2 18 2 9" xfId="11334" xr:uid="{00000000-0005-0000-0000-0000F6000000}"/>
    <cellStyle name="Cálculo 2 18 3" xfId="2637" xr:uid="{00000000-0005-0000-0000-0000F7000000}"/>
    <cellStyle name="Cálculo 2 18 4" xfId="2711" xr:uid="{00000000-0005-0000-0000-0000F8000000}"/>
    <cellStyle name="Cálculo 2 18 5" xfId="5759" xr:uid="{00000000-0005-0000-0000-0000F9000000}"/>
    <cellStyle name="Cálculo 2 18 6" xfId="6744" xr:uid="{00000000-0005-0000-0000-0000FA000000}"/>
    <cellStyle name="Cálculo 2 18 7" xfId="7122" xr:uid="{00000000-0005-0000-0000-0000FB000000}"/>
    <cellStyle name="Cálculo 2 18 8" xfId="9034" xr:uid="{00000000-0005-0000-0000-0000FC000000}"/>
    <cellStyle name="Cálculo 2 18 9" xfId="10270" xr:uid="{00000000-0005-0000-0000-0000FD000000}"/>
    <cellStyle name="Cálculo 2 19" xfId="372" xr:uid="{00000000-0005-0000-0000-0000FE000000}"/>
    <cellStyle name="Cálculo 2 19 10" xfId="9587" xr:uid="{00000000-0005-0000-0000-0000FF000000}"/>
    <cellStyle name="Cálculo 2 19 2" xfId="1092" xr:uid="{00000000-0005-0000-0000-000000010000}"/>
    <cellStyle name="Cálculo 2 19 2 2" xfId="3366" xr:uid="{00000000-0005-0000-0000-000001010000}"/>
    <cellStyle name="Cálculo 2 19 2 3" xfId="4451" xr:uid="{00000000-0005-0000-0000-000002010000}"/>
    <cellStyle name="Cálculo 2 19 2 4" xfId="5916" xr:uid="{00000000-0005-0000-0000-000003010000}"/>
    <cellStyle name="Cálculo 2 19 2 5" xfId="6347" xr:uid="{00000000-0005-0000-0000-000004010000}"/>
    <cellStyle name="Cálculo 2 19 2 6" xfId="7805" xr:uid="{00000000-0005-0000-0000-000005010000}"/>
    <cellStyle name="Cálculo 2 19 2 7" xfId="9227" xr:uid="{00000000-0005-0000-0000-000006010000}"/>
    <cellStyle name="Cálculo 2 19 2 8" xfId="10431" xr:uid="{00000000-0005-0000-0000-000007010000}"/>
    <cellStyle name="Cálculo 2 19 2 9" xfId="11335" xr:uid="{00000000-0005-0000-0000-000008010000}"/>
    <cellStyle name="Cálculo 2 19 3" xfId="3731" xr:uid="{00000000-0005-0000-0000-000009010000}"/>
    <cellStyle name="Cálculo 2 19 4" xfId="3623" xr:uid="{00000000-0005-0000-0000-00000A010000}"/>
    <cellStyle name="Cálculo 2 19 5" xfId="5650" xr:uid="{00000000-0005-0000-0000-00000B010000}"/>
    <cellStyle name="Cálculo 2 19 6" xfId="5795" xr:uid="{00000000-0005-0000-0000-00000C010000}"/>
    <cellStyle name="Cálculo 2 19 7" xfId="7757" xr:uid="{00000000-0005-0000-0000-00000D010000}"/>
    <cellStyle name="Cálculo 2 19 8" xfId="9549" xr:uid="{00000000-0005-0000-0000-00000E010000}"/>
    <cellStyle name="Cálculo 2 19 9" xfId="10120" xr:uid="{00000000-0005-0000-0000-00000F010000}"/>
    <cellStyle name="Cálculo 2 2" xfId="373" xr:uid="{00000000-0005-0000-0000-000010010000}"/>
    <cellStyle name="Cálculo 2 2 10" xfId="11195" xr:uid="{00000000-0005-0000-0000-000011010000}"/>
    <cellStyle name="Cálculo 2 2 2" xfId="1093" xr:uid="{00000000-0005-0000-0000-000012010000}"/>
    <cellStyle name="Cálculo 2 2 2 2" xfId="2290" xr:uid="{00000000-0005-0000-0000-000013010000}"/>
    <cellStyle name="Cálculo 2 2 2 3" xfId="4452" xr:uid="{00000000-0005-0000-0000-000014010000}"/>
    <cellStyle name="Cálculo 2 2 2 4" xfId="5400" xr:uid="{00000000-0005-0000-0000-000015010000}"/>
    <cellStyle name="Cálculo 2 2 2 5" xfId="5501" xr:uid="{00000000-0005-0000-0000-000016010000}"/>
    <cellStyle name="Cálculo 2 2 2 6" xfId="7241" xr:uid="{00000000-0005-0000-0000-000017010000}"/>
    <cellStyle name="Cálculo 2 2 2 7" xfId="9284" xr:uid="{00000000-0005-0000-0000-000018010000}"/>
    <cellStyle name="Cálculo 2 2 2 8" xfId="10432" xr:uid="{00000000-0005-0000-0000-000019010000}"/>
    <cellStyle name="Cálculo 2 2 2 9" xfId="11336" xr:uid="{00000000-0005-0000-0000-00001A010000}"/>
    <cellStyle name="Cálculo 2 2 3" xfId="3278" xr:uid="{00000000-0005-0000-0000-00001B010000}"/>
    <cellStyle name="Cálculo 2 2 4" xfId="2080" xr:uid="{00000000-0005-0000-0000-00001C010000}"/>
    <cellStyle name="Cálculo 2 2 5" xfId="5851" xr:uid="{00000000-0005-0000-0000-00001D010000}"/>
    <cellStyle name="Cálculo 2 2 6" xfId="5455" xr:uid="{00000000-0005-0000-0000-00001E010000}"/>
    <cellStyle name="Cálculo 2 2 7" xfId="7500" xr:uid="{00000000-0005-0000-0000-00001F010000}"/>
    <cellStyle name="Cálculo 2 2 8" xfId="9033" xr:uid="{00000000-0005-0000-0000-000020010000}"/>
    <cellStyle name="Cálculo 2 2 9" xfId="9424" xr:uid="{00000000-0005-0000-0000-000021010000}"/>
    <cellStyle name="Cálculo 2 20" xfId="374" xr:uid="{00000000-0005-0000-0000-000022010000}"/>
    <cellStyle name="Cálculo 2 20 10" xfId="11087" xr:uid="{00000000-0005-0000-0000-000023010000}"/>
    <cellStyle name="Cálculo 2 20 2" xfId="1094" xr:uid="{00000000-0005-0000-0000-000024010000}"/>
    <cellStyle name="Cálculo 2 20 2 2" xfId="2783" xr:uid="{00000000-0005-0000-0000-000025010000}"/>
    <cellStyle name="Cálculo 2 20 2 3" xfId="4453" xr:uid="{00000000-0005-0000-0000-000026010000}"/>
    <cellStyle name="Cálculo 2 20 2 4" xfId="5424" xr:uid="{00000000-0005-0000-0000-000027010000}"/>
    <cellStyle name="Cálculo 2 20 2 5" xfId="5696" xr:uid="{00000000-0005-0000-0000-000028010000}"/>
    <cellStyle name="Cálculo 2 20 2 6" xfId="7966" xr:uid="{00000000-0005-0000-0000-000029010000}"/>
    <cellStyle name="Cálculo 2 20 2 7" xfId="8674" xr:uid="{00000000-0005-0000-0000-00002A010000}"/>
    <cellStyle name="Cálculo 2 20 2 8" xfId="10433" xr:uid="{00000000-0005-0000-0000-00002B010000}"/>
    <cellStyle name="Cálculo 2 20 2 9" xfId="11337" xr:uid="{00000000-0005-0000-0000-00002C010000}"/>
    <cellStyle name="Cálculo 2 20 3" xfId="3937" xr:uid="{00000000-0005-0000-0000-00002D010000}"/>
    <cellStyle name="Cálculo 2 20 4" xfId="3624" xr:uid="{00000000-0005-0000-0000-00002E010000}"/>
    <cellStyle name="Cálculo 2 20 5" xfId="5314" xr:uid="{00000000-0005-0000-0000-00002F010000}"/>
    <cellStyle name="Cálculo 2 20 6" xfId="5208" xr:uid="{00000000-0005-0000-0000-000030010000}"/>
    <cellStyle name="Cálculo 2 20 7" xfId="7916" xr:uid="{00000000-0005-0000-0000-000031010000}"/>
    <cellStyle name="Cálculo 2 20 8" xfId="9548" xr:uid="{00000000-0005-0000-0000-000032010000}"/>
    <cellStyle name="Cálculo 2 20 9" xfId="10269" xr:uid="{00000000-0005-0000-0000-000033010000}"/>
    <cellStyle name="Cálculo 2 21" xfId="375" xr:uid="{00000000-0005-0000-0000-000034010000}"/>
    <cellStyle name="Cálculo 2 21 10" xfId="8523" xr:uid="{00000000-0005-0000-0000-000035010000}"/>
    <cellStyle name="Cálculo 2 21 2" xfId="1095" xr:uid="{00000000-0005-0000-0000-000036010000}"/>
    <cellStyle name="Cálculo 2 21 2 2" xfId="3727" xr:uid="{00000000-0005-0000-0000-000037010000}"/>
    <cellStyle name="Cálculo 2 21 2 3" xfId="4454" xr:uid="{00000000-0005-0000-0000-000038010000}"/>
    <cellStyle name="Cálculo 2 21 2 4" xfId="5715" xr:uid="{00000000-0005-0000-0000-000039010000}"/>
    <cellStyle name="Cálculo 2 21 2 5" xfId="6490" xr:uid="{00000000-0005-0000-0000-00003A010000}"/>
    <cellStyle name="Cálculo 2 21 2 6" xfId="7574" xr:uid="{00000000-0005-0000-0000-00003B010000}"/>
    <cellStyle name="Cálculo 2 21 2 7" xfId="9283" xr:uid="{00000000-0005-0000-0000-00003C010000}"/>
    <cellStyle name="Cálculo 2 21 2 8" xfId="10434" xr:uid="{00000000-0005-0000-0000-00003D010000}"/>
    <cellStyle name="Cálculo 2 21 2 9" xfId="11338" xr:uid="{00000000-0005-0000-0000-00003E010000}"/>
    <cellStyle name="Cálculo 2 21 3" xfId="2638" xr:uid="{00000000-0005-0000-0000-00003F010000}"/>
    <cellStyle name="Cálculo 2 21 4" xfId="2994" xr:uid="{00000000-0005-0000-0000-000040010000}"/>
    <cellStyle name="Cálculo 2 21 5" xfId="5808" xr:uid="{00000000-0005-0000-0000-000041010000}"/>
    <cellStyle name="Cálculo 2 21 6" xfId="6622" xr:uid="{00000000-0005-0000-0000-000042010000}"/>
    <cellStyle name="Cálculo 2 21 7" xfId="7123" xr:uid="{00000000-0005-0000-0000-000043010000}"/>
    <cellStyle name="Cálculo 2 21 8" xfId="9032" xr:uid="{00000000-0005-0000-0000-000044010000}"/>
    <cellStyle name="Cálculo 2 21 9" xfId="10119" xr:uid="{00000000-0005-0000-0000-000045010000}"/>
    <cellStyle name="Cálculo 2 22" xfId="376" xr:uid="{00000000-0005-0000-0000-000046010000}"/>
    <cellStyle name="Cálculo 2 22 10" xfId="10229" xr:uid="{00000000-0005-0000-0000-000047010000}"/>
    <cellStyle name="Cálculo 2 22 2" xfId="1096" xr:uid="{00000000-0005-0000-0000-000048010000}"/>
    <cellStyle name="Cálculo 2 22 2 2" xfId="3367" xr:uid="{00000000-0005-0000-0000-000049010000}"/>
    <cellStyle name="Cálculo 2 22 2 3" xfId="4455" xr:uid="{00000000-0005-0000-0000-00004A010000}"/>
    <cellStyle name="Cálculo 2 22 2 4" xfId="4166" xr:uid="{00000000-0005-0000-0000-00004B010000}"/>
    <cellStyle name="Cálculo 2 22 2 5" xfId="2377" xr:uid="{00000000-0005-0000-0000-00004C010000}"/>
    <cellStyle name="Cálculo 2 22 2 6" xfId="7754" xr:uid="{00000000-0005-0000-0000-00004D010000}"/>
    <cellStyle name="Cálculo 2 22 2 7" xfId="8673" xr:uid="{00000000-0005-0000-0000-00004E010000}"/>
    <cellStyle name="Cálculo 2 22 2 8" xfId="10435" xr:uid="{00000000-0005-0000-0000-00004F010000}"/>
    <cellStyle name="Cálculo 2 22 2 9" xfId="11339" xr:uid="{00000000-0005-0000-0000-000050010000}"/>
    <cellStyle name="Cálculo 2 22 3" xfId="3655" xr:uid="{00000000-0005-0000-0000-000051010000}"/>
    <cellStyle name="Cálculo 2 22 4" xfId="3720" xr:uid="{00000000-0005-0000-0000-000052010000}"/>
    <cellStyle name="Cálculo 2 22 5" xfId="5178" xr:uid="{00000000-0005-0000-0000-000053010000}"/>
    <cellStyle name="Cálculo 2 22 6" xfId="6290" xr:uid="{00000000-0005-0000-0000-000054010000}"/>
    <cellStyle name="Cálculo 2 22 7" xfId="6926" xr:uid="{00000000-0005-0000-0000-000055010000}"/>
    <cellStyle name="Cálculo 2 22 8" xfId="9547" xr:uid="{00000000-0005-0000-0000-000056010000}"/>
    <cellStyle name="Cálculo 2 22 9" xfId="8889" xr:uid="{00000000-0005-0000-0000-000057010000}"/>
    <cellStyle name="Cálculo 2 23" xfId="377" xr:uid="{00000000-0005-0000-0000-000058010000}"/>
    <cellStyle name="Cálculo 2 23 10" xfId="9386" xr:uid="{00000000-0005-0000-0000-000059010000}"/>
    <cellStyle name="Cálculo 2 23 2" xfId="1097" xr:uid="{00000000-0005-0000-0000-00005A010000}"/>
    <cellStyle name="Cálculo 2 23 2 2" xfId="3933" xr:uid="{00000000-0005-0000-0000-00005B010000}"/>
    <cellStyle name="Cálculo 2 23 2 3" xfId="4456" xr:uid="{00000000-0005-0000-0000-00005C010000}"/>
    <cellStyle name="Cálculo 2 23 2 4" xfId="5757" xr:uid="{00000000-0005-0000-0000-00005D010000}"/>
    <cellStyle name="Cálculo 2 23 2 5" xfId="6400" xr:uid="{00000000-0005-0000-0000-00005E010000}"/>
    <cellStyle name="Cálculo 2 23 2 6" xfId="7242" xr:uid="{00000000-0005-0000-0000-00005F010000}"/>
    <cellStyle name="Cálculo 2 23 2 7" xfId="9282" xr:uid="{00000000-0005-0000-0000-000060010000}"/>
    <cellStyle name="Cálculo 2 23 2 8" xfId="10436" xr:uid="{00000000-0005-0000-0000-000061010000}"/>
    <cellStyle name="Cálculo 2 23 2 9" xfId="11340" xr:uid="{00000000-0005-0000-0000-000062010000}"/>
    <cellStyle name="Cálculo 2 23 3" xfId="3279" xr:uid="{00000000-0005-0000-0000-000063010000}"/>
    <cellStyle name="Cálculo 2 23 4" xfId="3087" xr:uid="{00000000-0005-0000-0000-000064010000}"/>
    <cellStyle name="Cálculo 2 23 5" xfId="3216" xr:uid="{00000000-0005-0000-0000-000065010000}"/>
    <cellStyle name="Cálculo 2 23 6" xfId="6732" xr:uid="{00000000-0005-0000-0000-000066010000}"/>
    <cellStyle name="Cálculo 2 23 7" xfId="7501" xr:uid="{00000000-0005-0000-0000-000067010000}"/>
    <cellStyle name="Cálculo 2 23 8" xfId="9031" xr:uid="{00000000-0005-0000-0000-000068010000}"/>
    <cellStyle name="Cálculo 2 23 9" xfId="10268" xr:uid="{00000000-0005-0000-0000-000069010000}"/>
    <cellStyle name="Cálculo 2 24" xfId="378" xr:uid="{00000000-0005-0000-0000-00006A010000}"/>
    <cellStyle name="Cálculo 2 24 10" xfId="9648" xr:uid="{00000000-0005-0000-0000-00006B010000}"/>
    <cellStyle name="Cálculo 2 24 2" xfId="1098" xr:uid="{00000000-0005-0000-0000-00006C010000}"/>
    <cellStyle name="Cálculo 2 24 2 2" xfId="2784" xr:uid="{00000000-0005-0000-0000-00006D010000}"/>
    <cellStyle name="Cálculo 2 24 2 3" xfId="4457" xr:uid="{00000000-0005-0000-0000-00006E010000}"/>
    <cellStyle name="Cálculo 2 24 2 4" xfId="4084" xr:uid="{00000000-0005-0000-0000-00006F010000}"/>
    <cellStyle name="Cálculo 2 24 2 5" xfId="6722" xr:uid="{00000000-0005-0000-0000-000070010000}"/>
    <cellStyle name="Cálculo 2 24 2 6" xfId="7913" xr:uid="{00000000-0005-0000-0000-000071010000}"/>
    <cellStyle name="Cálculo 2 24 2 7" xfId="8672" xr:uid="{00000000-0005-0000-0000-000072010000}"/>
    <cellStyle name="Cálculo 2 24 2 8" xfId="10437" xr:uid="{00000000-0005-0000-0000-000073010000}"/>
    <cellStyle name="Cálculo 2 24 2 9" xfId="11341" xr:uid="{00000000-0005-0000-0000-000074010000}"/>
    <cellStyle name="Cálculo 2 24 3" xfId="3863" xr:uid="{00000000-0005-0000-0000-000075010000}"/>
    <cellStyle name="Cálculo 2 24 4" xfId="2957" xr:uid="{00000000-0005-0000-0000-000076010000}"/>
    <cellStyle name="Cálculo 2 24 5" xfId="6036" xr:uid="{00000000-0005-0000-0000-000077010000}"/>
    <cellStyle name="Cálculo 2 24 6" xfId="3259" xr:uid="{00000000-0005-0000-0000-000078010000}"/>
    <cellStyle name="Cálculo 2 24 7" xfId="6959" xr:uid="{00000000-0005-0000-0000-000079010000}"/>
    <cellStyle name="Cálculo 2 24 8" xfId="9546" xr:uid="{00000000-0005-0000-0000-00007A010000}"/>
    <cellStyle name="Cálculo 2 24 9" xfId="10118" xr:uid="{00000000-0005-0000-0000-00007B010000}"/>
    <cellStyle name="Cálculo 2 25" xfId="379" xr:uid="{00000000-0005-0000-0000-00007C010000}"/>
    <cellStyle name="Cálculo 2 25 10" xfId="8788" xr:uid="{00000000-0005-0000-0000-00007D010000}"/>
    <cellStyle name="Cálculo 2 25 2" xfId="1099" xr:uid="{00000000-0005-0000-0000-00007E010000}"/>
    <cellStyle name="Cálculo 2 25 2 2" xfId="3652" xr:uid="{00000000-0005-0000-0000-00007F010000}"/>
    <cellStyle name="Cálculo 2 25 2 3" xfId="4458" xr:uid="{00000000-0005-0000-0000-000080010000}"/>
    <cellStyle name="Cálculo 2 25 2 4" xfId="5132" xr:uid="{00000000-0005-0000-0000-000081010000}"/>
    <cellStyle name="Cálculo 2 25 2 5" xfId="6015" xr:uid="{00000000-0005-0000-0000-000082010000}"/>
    <cellStyle name="Cálculo 2 25 2 6" xfId="7575" xr:uid="{00000000-0005-0000-0000-000083010000}"/>
    <cellStyle name="Cálculo 2 25 2 7" xfId="9281" xr:uid="{00000000-0005-0000-0000-000084010000}"/>
    <cellStyle name="Cálculo 2 25 2 8" xfId="10438" xr:uid="{00000000-0005-0000-0000-000085010000}"/>
    <cellStyle name="Cálculo 2 25 2 9" xfId="11342" xr:uid="{00000000-0005-0000-0000-000086010000}"/>
    <cellStyle name="Cálculo 2 25 3" xfId="2639" xr:uid="{00000000-0005-0000-0000-000087010000}"/>
    <cellStyle name="Cálculo 2 25 4" xfId="2710" xr:uid="{00000000-0005-0000-0000-000088010000}"/>
    <cellStyle name="Cálculo 2 25 5" xfId="2929" xr:uid="{00000000-0005-0000-0000-000089010000}"/>
    <cellStyle name="Cálculo 2 25 6" xfId="5490" xr:uid="{00000000-0005-0000-0000-00008A010000}"/>
    <cellStyle name="Cálculo 2 25 7" xfId="7124" xr:uid="{00000000-0005-0000-0000-00008B010000}"/>
    <cellStyle name="Cálculo 2 25 8" xfId="9030" xr:uid="{00000000-0005-0000-0000-00008C010000}"/>
    <cellStyle name="Cálculo 2 25 9" xfId="9425" xr:uid="{00000000-0005-0000-0000-00008D010000}"/>
    <cellStyle name="Cálculo 2 26" xfId="380" xr:uid="{00000000-0005-0000-0000-00008E010000}"/>
    <cellStyle name="Cálculo 2 26 10" xfId="9385" xr:uid="{00000000-0005-0000-0000-00008F010000}"/>
    <cellStyle name="Cálculo 2 26 2" xfId="1100" xr:uid="{00000000-0005-0000-0000-000090010000}"/>
    <cellStyle name="Cálculo 2 26 2 2" xfId="3368" xr:uid="{00000000-0005-0000-0000-000091010000}"/>
    <cellStyle name="Cálculo 2 26 2 3" xfId="4459" xr:uid="{00000000-0005-0000-0000-000092010000}"/>
    <cellStyle name="Cálculo 2 26 2 4" xfId="5737" xr:uid="{00000000-0005-0000-0000-000093010000}"/>
    <cellStyle name="Cálculo 2 26 2 5" xfId="6346" xr:uid="{00000000-0005-0000-0000-000094010000}"/>
    <cellStyle name="Cálculo 2 26 2 6" xfId="6919" xr:uid="{00000000-0005-0000-0000-000095010000}"/>
    <cellStyle name="Cálculo 2 26 2 7" xfId="8671" xr:uid="{00000000-0005-0000-0000-000096010000}"/>
    <cellStyle name="Cálculo 2 26 2 8" xfId="10439" xr:uid="{00000000-0005-0000-0000-000097010000}"/>
    <cellStyle name="Cálculo 2 26 2 9" xfId="11343" xr:uid="{00000000-0005-0000-0000-000098010000}"/>
    <cellStyle name="Cálculo 2 26 3" xfId="2226" xr:uid="{00000000-0005-0000-0000-000099010000}"/>
    <cellStyle name="Cálculo 2 26 4" xfId="4000" xr:uid="{00000000-0005-0000-0000-00009A010000}"/>
    <cellStyle name="Cálculo 2 26 5" xfId="3219" xr:uid="{00000000-0005-0000-0000-00009B010000}"/>
    <cellStyle name="Cálculo 2 26 6" xfId="5115" xr:uid="{00000000-0005-0000-0000-00009C010000}"/>
    <cellStyle name="Cálculo 2 26 7" xfId="7008" xr:uid="{00000000-0005-0000-0000-00009D010000}"/>
    <cellStyle name="Cálculo 2 26 8" xfId="9545" xr:uid="{00000000-0005-0000-0000-00009E010000}"/>
    <cellStyle name="Cálculo 2 26 9" xfId="8890" xr:uid="{00000000-0005-0000-0000-00009F010000}"/>
    <cellStyle name="Cálculo 2 27" xfId="381" xr:uid="{00000000-0005-0000-0000-0000A0010000}"/>
    <cellStyle name="Cálculo 2 27 10" xfId="11093" xr:uid="{00000000-0005-0000-0000-0000A1010000}"/>
    <cellStyle name="Cálculo 2 27 2" xfId="1101" xr:uid="{00000000-0005-0000-0000-0000A2010000}"/>
    <cellStyle name="Cálculo 2 27 2 2" xfId="3859" xr:uid="{00000000-0005-0000-0000-0000A3010000}"/>
    <cellStyle name="Cálculo 2 27 2 3" xfId="4460" xr:uid="{00000000-0005-0000-0000-0000A4010000}"/>
    <cellStyle name="Cálculo 2 27 2 4" xfId="5043" xr:uid="{00000000-0005-0000-0000-0000A5010000}"/>
    <cellStyle name="Cálculo 2 27 2 5" xfId="6297" xr:uid="{00000000-0005-0000-0000-0000A6010000}"/>
    <cellStyle name="Cálculo 2 27 2 6" xfId="7243" xr:uid="{00000000-0005-0000-0000-0000A7010000}"/>
    <cellStyle name="Cálculo 2 27 2 7" xfId="9280" xr:uid="{00000000-0005-0000-0000-0000A8010000}"/>
    <cellStyle name="Cálculo 2 27 2 8" xfId="10440" xr:uid="{00000000-0005-0000-0000-0000A9010000}"/>
    <cellStyle name="Cálculo 2 27 2 9" xfId="11344" xr:uid="{00000000-0005-0000-0000-0000AA010000}"/>
    <cellStyle name="Cálculo 2 27 3" xfId="3280" xr:uid="{00000000-0005-0000-0000-0000AB010000}"/>
    <cellStyle name="Cálculo 2 27 4" xfId="3142" xr:uid="{00000000-0005-0000-0000-0000AC010000}"/>
    <cellStyle name="Cálculo 2 27 5" xfId="5384" xr:uid="{00000000-0005-0000-0000-0000AD010000}"/>
    <cellStyle name="Cálculo 2 27 6" xfId="6658" xr:uid="{00000000-0005-0000-0000-0000AE010000}"/>
    <cellStyle name="Cálculo 2 27 7" xfId="7502" xr:uid="{00000000-0005-0000-0000-0000AF010000}"/>
    <cellStyle name="Cálculo 2 27 8" xfId="9029" xr:uid="{00000000-0005-0000-0000-0000B0010000}"/>
    <cellStyle name="Cálculo 2 27 9" xfId="10142" xr:uid="{00000000-0005-0000-0000-0000B1010000}"/>
    <cellStyle name="Cálculo 2 28" xfId="382" xr:uid="{00000000-0005-0000-0000-0000B2010000}"/>
    <cellStyle name="Cálculo 2 28 10" xfId="10984" xr:uid="{00000000-0005-0000-0000-0000B3010000}"/>
    <cellStyle name="Cálculo 2 28 2" xfId="1102" xr:uid="{00000000-0005-0000-0000-0000B4010000}"/>
    <cellStyle name="Cálculo 2 28 2 2" xfId="2785" xr:uid="{00000000-0005-0000-0000-0000B5010000}"/>
    <cellStyle name="Cálculo 2 28 2 3" xfId="4461" xr:uid="{00000000-0005-0000-0000-0000B6010000}"/>
    <cellStyle name="Cálculo 2 28 2 4" xfId="5864" xr:uid="{00000000-0005-0000-0000-0000B7010000}"/>
    <cellStyle name="Cálculo 2 28 2 5" xfId="2342" xr:uid="{00000000-0005-0000-0000-0000B8010000}"/>
    <cellStyle name="Cálculo 2 28 2 6" xfId="6923" xr:uid="{00000000-0005-0000-0000-0000B9010000}"/>
    <cellStyle name="Cálculo 2 28 2 7" xfId="8670" xr:uid="{00000000-0005-0000-0000-0000BA010000}"/>
    <cellStyle name="Cálculo 2 28 2 8" xfId="10441" xr:uid="{00000000-0005-0000-0000-0000BB010000}"/>
    <cellStyle name="Cálculo 2 28 2 9" xfId="11345" xr:uid="{00000000-0005-0000-0000-0000BC010000}"/>
    <cellStyle name="Cálculo 2 28 3" xfId="2276" xr:uid="{00000000-0005-0000-0000-0000BD010000}"/>
    <cellStyle name="Cálculo 2 28 4" xfId="2574" xr:uid="{00000000-0005-0000-0000-0000BE010000}"/>
    <cellStyle name="Cálculo 2 28 5" xfId="4236" xr:uid="{00000000-0005-0000-0000-0000BF010000}"/>
    <cellStyle name="Cálculo 2 28 6" xfId="5710" xr:uid="{00000000-0005-0000-0000-0000C0010000}"/>
    <cellStyle name="Cálculo 2 28 7" xfId="7846" xr:uid="{00000000-0005-0000-0000-0000C1010000}"/>
    <cellStyle name="Cálculo 2 28 8" xfId="9544" xr:uid="{00000000-0005-0000-0000-0000C2010000}"/>
    <cellStyle name="Cálculo 2 28 9" xfId="8569" xr:uid="{00000000-0005-0000-0000-0000C3010000}"/>
    <cellStyle name="Cálculo 2 29" xfId="383" xr:uid="{00000000-0005-0000-0000-0000C4010000}"/>
    <cellStyle name="Cálculo 2 29 10" xfId="11193" xr:uid="{00000000-0005-0000-0000-0000C5010000}"/>
    <cellStyle name="Cálculo 2 29 2" xfId="1103" xr:uid="{00000000-0005-0000-0000-0000C6010000}"/>
    <cellStyle name="Cálculo 2 29 2 2" xfId="2216" xr:uid="{00000000-0005-0000-0000-0000C7010000}"/>
    <cellStyle name="Cálculo 2 29 2 3" xfId="4462" xr:uid="{00000000-0005-0000-0000-0000C8010000}"/>
    <cellStyle name="Cálculo 2 29 2 4" xfId="5530" xr:uid="{00000000-0005-0000-0000-0000C9010000}"/>
    <cellStyle name="Cálculo 2 29 2 5" xfId="6489" xr:uid="{00000000-0005-0000-0000-0000CA010000}"/>
    <cellStyle name="Cálculo 2 29 2 6" xfId="7576" xr:uid="{00000000-0005-0000-0000-0000CB010000}"/>
    <cellStyle name="Cálculo 2 29 2 7" xfId="9279" xr:uid="{00000000-0005-0000-0000-0000CC010000}"/>
    <cellStyle name="Cálculo 2 29 2 8" xfId="10442" xr:uid="{00000000-0005-0000-0000-0000CD010000}"/>
    <cellStyle name="Cálculo 2 29 2 9" xfId="11346" xr:uid="{00000000-0005-0000-0000-0000CE010000}"/>
    <cellStyle name="Cálculo 2 29 3" xfId="2640" xr:uid="{00000000-0005-0000-0000-0000CF010000}"/>
    <cellStyle name="Cálculo 2 29 4" xfId="2465" xr:uid="{00000000-0005-0000-0000-0000D0010000}"/>
    <cellStyle name="Cálculo 2 29 5" xfId="5768" xr:uid="{00000000-0005-0000-0000-0000D1010000}"/>
    <cellStyle name="Cálculo 2 29 6" xfId="6773" xr:uid="{00000000-0005-0000-0000-0000D2010000}"/>
    <cellStyle name="Cálculo 2 29 7" xfId="7125" xr:uid="{00000000-0005-0000-0000-0000D3010000}"/>
    <cellStyle name="Cálculo 2 29 8" xfId="9028" xr:uid="{00000000-0005-0000-0000-0000D4010000}"/>
    <cellStyle name="Cálculo 2 29 9" xfId="10266" xr:uid="{00000000-0005-0000-0000-0000D5010000}"/>
    <cellStyle name="Cálculo 2 3" xfId="384" xr:uid="{00000000-0005-0000-0000-0000D6010000}"/>
    <cellStyle name="Cálculo 2 3 10" xfId="11085" xr:uid="{00000000-0005-0000-0000-0000D7010000}"/>
    <cellStyle name="Cálculo 2 3 2" xfId="1104" xr:uid="{00000000-0005-0000-0000-0000D8010000}"/>
    <cellStyle name="Cálculo 2 3 2 2" xfId="3369" xr:uid="{00000000-0005-0000-0000-0000D9010000}"/>
    <cellStyle name="Cálculo 2 3 2 3" xfId="4463" xr:uid="{00000000-0005-0000-0000-0000DA010000}"/>
    <cellStyle name="Cálculo 2 3 2 4" xfId="3210" xr:uid="{00000000-0005-0000-0000-0000DB010000}"/>
    <cellStyle name="Cálculo 2 3 2 5" xfId="6609" xr:uid="{00000000-0005-0000-0000-0000DC010000}"/>
    <cellStyle name="Cálculo 2 3 2 6" xfId="6933" xr:uid="{00000000-0005-0000-0000-0000DD010000}"/>
    <cellStyle name="Cálculo 2 3 2 7" xfId="8669" xr:uid="{00000000-0005-0000-0000-0000DE010000}"/>
    <cellStyle name="Cálculo 2 3 2 8" xfId="10443" xr:uid="{00000000-0005-0000-0000-0000DF010000}"/>
    <cellStyle name="Cálculo 2 3 2 9" xfId="11347" xr:uid="{00000000-0005-0000-0000-0000E0010000}"/>
    <cellStyle name="Cálculo 2 3 3" xfId="2353" xr:uid="{00000000-0005-0000-0000-0000E1010000}"/>
    <cellStyle name="Cálculo 2 3 4" xfId="3214" xr:uid="{00000000-0005-0000-0000-0000E2010000}"/>
    <cellStyle name="Cálculo 2 3 5" xfId="5036" xr:uid="{00000000-0005-0000-0000-0000E3010000}"/>
    <cellStyle name="Cálculo 2 3 6" xfId="5338" xr:uid="{00000000-0005-0000-0000-0000E4010000}"/>
    <cellStyle name="Cálculo 2 3 7" xfId="8009" xr:uid="{00000000-0005-0000-0000-0000E5010000}"/>
    <cellStyle name="Cálculo 2 3 8" xfId="9543" xr:uid="{00000000-0005-0000-0000-0000E6010000}"/>
    <cellStyle name="Cálculo 2 3 9" xfId="10116" xr:uid="{00000000-0005-0000-0000-0000E7010000}"/>
    <cellStyle name="Cálculo 2 30" xfId="385" xr:uid="{00000000-0005-0000-0000-0000E8010000}"/>
    <cellStyle name="Cálculo 2 30 10" xfId="10169" xr:uid="{00000000-0005-0000-0000-0000E9010000}"/>
    <cellStyle name="Cálculo 2 30 2" xfId="1105" xr:uid="{00000000-0005-0000-0000-0000EA010000}"/>
    <cellStyle name="Cálculo 2 30 2 2" xfId="2223" xr:uid="{00000000-0005-0000-0000-0000EB010000}"/>
    <cellStyle name="Cálculo 2 30 2 3" xfId="4464" xr:uid="{00000000-0005-0000-0000-0000EC010000}"/>
    <cellStyle name="Cálculo 2 30 2 4" xfId="6029" xr:uid="{00000000-0005-0000-0000-0000ED010000}"/>
    <cellStyle name="Cálculo 2 30 2 5" xfId="6399" xr:uid="{00000000-0005-0000-0000-0000EE010000}"/>
    <cellStyle name="Cálculo 2 30 2 6" xfId="7244" xr:uid="{00000000-0005-0000-0000-0000EF010000}"/>
    <cellStyle name="Cálculo 2 30 2 7" xfId="9278" xr:uid="{00000000-0005-0000-0000-0000F0010000}"/>
    <cellStyle name="Cálculo 2 30 2 8" xfId="10444" xr:uid="{00000000-0005-0000-0000-0000F1010000}"/>
    <cellStyle name="Cálculo 2 30 2 9" xfId="11348" xr:uid="{00000000-0005-0000-0000-0000F2010000}"/>
    <cellStyle name="Cálculo 2 30 3" xfId="3281" xr:uid="{00000000-0005-0000-0000-0000F3010000}"/>
    <cellStyle name="Cálculo 2 30 4" xfId="3131" xr:uid="{00000000-0005-0000-0000-0000F4010000}"/>
    <cellStyle name="Cálculo 2 30 5" xfId="5233" xr:uid="{00000000-0005-0000-0000-0000F5010000}"/>
    <cellStyle name="Cálculo 2 30 6" xfId="6203" xr:uid="{00000000-0005-0000-0000-0000F6010000}"/>
    <cellStyle name="Cálculo 2 30 7" xfId="7503" xr:uid="{00000000-0005-0000-0000-0000F7010000}"/>
    <cellStyle name="Cálculo 2 30 8" xfId="9027" xr:uid="{00000000-0005-0000-0000-0000F8010000}"/>
    <cellStyle name="Cálculo 2 30 9" xfId="9427" xr:uid="{00000000-0005-0000-0000-0000F9010000}"/>
    <cellStyle name="Cálculo 2 31" xfId="386" xr:uid="{00000000-0005-0000-0000-0000FA010000}"/>
    <cellStyle name="Cálculo 2 31 10" xfId="11192" xr:uid="{00000000-0005-0000-0000-0000FB010000}"/>
    <cellStyle name="Cálculo 2 31 2" xfId="1106" xr:uid="{00000000-0005-0000-0000-0000FC010000}"/>
    <cellStyle name="Cálculo 2 31 2 2" xfId="2786" xr:uid="{00000000-0005-0000-0000-0000FD010000}"/>
    <cellStyle name="Cálculo 2 31 2 3" xfId="4465" xr:uid="{00000000-0005-0000-0000-0000FE010000}"/>
    <cellStyle name="Cálculo 2 31 2 4" xfId="2163" xr:uid="{00000000-0005-0000-0000-0000FF010000}"/>
    <cellStyle name="Cálculo 2 31 2 5" xfId="5149" xr:uid="{00000000-0005-0000-0000-000000020000}"/>
    <cellStyle name="Cálculo 2 31 2 6" xfId="6964" xr:uid="{00000000-0005-0000-0000-000001020000}"/>
    <cellStyle name="Cálculo 2 31 2 7" xfId="8668" xr:uid="{00000000-0005-0000-0000-000002020000}"/>
    <cellStyle name="Cálculo 2 31 2 8" xfId="10445" xr:uid="{00000000-0005-0000-0000-000003020000}"/>
    <cellStyle name="Cálculo 2 31 2 9" xfId="11349" xr:uid="{00000000-0005-0000-0000-000004020000}"/>
    <cellStyle name="Cálculo 2 31 3" xfId="3787" xr:uid="{00000000-0005-0000-0000-000005020000}"/>
    <cellStyle name="Cálculo 2 31 4" xfId="4141" xr:uid="{00000000-0005-0000-0000-000006020000}"/>
    <cellStyle name="Cálculo 2 31 5" xfId="5651" xr:uid="{00000000-0005-0000-0000-000007020000}"/>
    <cellStyle name="Cálculo 2 31 6" xfId="5224" xr:uid="{00000000-0005-0000-0000-000008020000}"/>
    <cellStyle name="Cálculo 2 31 7" xfId="7797" xr:uid="{00000000-0005-0000-0000-000009020000}"/>
    <cellStyle name="Cálculo 2 31 8" xfId="9542" xr:uid="{00000000-0005-0000-0000-00000A020000}"/>
    <cellStyle name="Cálculo 2 31 9" xfId="10267" xr:uid="{00000000-0005-0000-0000-00000B020000}"/>
    <cellStyle name="Cálculo 2 32" xfId="387" xr:uid="{00000000-0005-0000-0000-00000C020000}"/>
    <cellStyle name="Cálculo 2 32 10" xfId="11084" xr:uid="{00000000-0005-0000-0000-00000D020000}"/>
    <cellStyle name="Cálculo 2 32 2" xfId="1107" xr:uid="{00000000-0005-0000-0000-00000E020000}"/>
    <cellStyle name="Cálculo 2 32 2 2" xfId="2235" xr:uid="{00000000-0005-0000-0000-00000F020000}"/>
    <cellStyle name="Cálculo 2 32 2 3" xfId="4466" xr:uid="{00000000-0005-0000-0000-000010020000}"/>
    <cellStyle name="Cálculo 2 32 2 4" xfId="5807" xr:uid="{00000000-0005-0000-0000-000011020000}"/>
    <cellStyle name="Cálculo 2 32 2 5" xfId="5125" xr:uid="{00000000-0005-0000-0000-000012020000}"/>
    <cellStyle name="Cálculo 2 32 2 6" xfId="7577" xr:uid="{00000000-0005-0000-0000-000013020000}"/>
    <cellStyle name="Cálculo 2 32 2 7" xfId="9277" xr:uid="{00000000-0005-0000-0000-000014020000}"/>
    <cellStyle name="Cálculo 2 32 2 8" xfId="10446" xr:uid="{00000000-0005-0000-0000-000015020000}"/>
    <cellStyle name="Cálculo 2 32 2 9" xfId="11350" xr:uid="{00000000-0005-0000-0000-000016020000}"/>
    <cellStyle name="Cálculo 2 32 3" xfId="2641" xr:uid="{00000000-0005-0000-0000-000017020000}"/>
    <cellStyle name="Cálculo 2 32 4" xfId="3500" xr:uid="{00000000-0005-0000-0000-000018020000}"/>
    <cellStyle name="Cálculo 2 32 5" xfId="2383" xr:uid="{00000000-0005-0000-0000-000019020000}"/>
    <cellStyle name="Cálculo 2 32 6" xfId="6598" xr:uid="{00000000-0005-0000-0000-00001A020000}"/>
    <cellStyle name="Cálculo 2 32 7" xfId="7126" xr:uid="{00000000-0005-0000-0000-00001B020000}"/>
    <cellStyle name="Cálculo 2 32 8" xfId="9026" xr:uid="{00000000-0005-0000-0000-00001C020000}"/>
    <cellStyle name="Cálculo 2 32 9" xfId="10117" xr:uid="{00000000-0005-0000-0000-00001D020000}"/>
    <cellStyle name="Cálculo 2 33" xfId="388" xr:uid="{00000000-0005-0000-0000-00001E020000}"/>
    <cellStyle name="Cálculo 2 33 10" xfId="9598" xr:uid="{00000000-0005-0000-0000-00001F020000}"/>
    <cellStyle name="Cálculo 2 33 2" xfId="1108" xr:uid="{00000000-0005-0000-0000-000020020000}"/>
    <cellStyle name="Cálculo 2 33 2 2" xfId="3370" xr:uid="{00000000-0005-0000-0000-000021020000}"/>
    <cellStyle name="Cálculo 2 33 2 3" xfId="4467" xr:uid="{00000000-0005-0000-0000-000022020000}"/>
    <cellStyle name="Cálculo 2 33 2 4" xfId="5019" xr:uid="{00000000-0005-0000-0000-000023020000}"/>
    <cellStyle name="Cálculo 2 33 2 5" xfId="3450" xr:uid="{00000000-0005-0000-0000-000024020000}"/>
    <cellStyle name="Cálculo 2 33 2 6" xfId="7014" xr:uid="{00000000-0005-0000-0000-000025020000}"/>
    <cellStyle name="Cálculo 2 33 2 7" xfId="8667" xr:uid="{00000000-0005-0000-0000-000026020000}"/>
    <cellStyle name="Cálculo 2 33 2 8" xfId="10447" xr:uid="{00000000-0005-0000-0000-000027020000}"/>
    <cellStyle name="Cálculo 2 33 2 9" xfId="11351" xr:uid="{00000000-0005-0000-0000-000028020000}"/>
    <cellStyle name="Cálculo 2 33 3" xfId="3992" xr:uid="{00000000-0005-0000-0000-000029020000}"/>
    <cellStyle name="Cálculo 2 33 4" xfId="2096" xr:uid="{00000000-0005-0000-0000-00002A020000}"/>
    <cellStyle name="Cálculo 2 33 5" xfId="5516" xr:uid="{00000000-0005-0000-0000-00002B020000}"/>
    <cellStyle name="Cálculo 2 33 6" xfId="5820" xr:uid="{00000000-0005-0000-0000-00002C020000}"/>
    <cellStyle name="Cálculo 2 33 7" xfId="7957" xr:uid="{00000000-0005-0000-0000-00002D020000}"/>
    <cellStyle name="Cálculo 2 33 8" xfId="9541" xr:uid="{00000000-0005-0000-0000-00002E020000}"/>
    <cellStyle name="Cálculo 2 33 9" xfId="9426" xr:uid="{00000000-0005-0000-0000-00002F020000}"/>
    <cellStyle name="Cálculo 2 34" xfId="389" xr:uid="{00000000-0005-0000-0000-000030020000}"/>
    <cellStyle name="Cálculo 2 34 10" xfId="11191" xr:uid="{00000000-0005-0000-0000-000031020000}"/>
    <cellStyle name="Cálculo 2 34 2" xfId="1109" xr:uid="{00000000-0005-0000-0000-000032020000}"/>
    <cellStyle name="Cálculo 2 34 2 2" xfId="2284" xr:uid="{00000000-0005-0000-0000-000033020000}"/>
    <cellStyle name="Cálculo 2 34 2 3" xfId="4468" xr:uid="{00000000-0005-0000-0000-000034020000}"/>
    <cellStyle name="Cálculo 2 34 2 4" xfId="4433" xr:uid="{00000000-0005-0000-0000-000035020000}"/>
    <cellStyle name="Cálculo 2 34 2 5" xfId="3943" xr:uid="{00000000-0005-0000-0000-000036020000}"/>
    <cellStyle name="Cálculo 2 34 2 6" xfId="7245" xr:uid="{00000000-0005-0000-0000-000037020000}"/>
    <cellStyle name="Cálculo 2 34 2 7" xfId="9276" xr:uid="{00000000-0005-0000-0000-000038020000}"/>
    <cellStyle name="Cálculo 2 34 2 8" xfId="10448" xr:uid="{00000000-0005-0000-0000-000039020000}"/>
    <cellStyle name="Cálculo 2 34 2 9" xfId="11352" xr:uid="{00000000-0005-0000-0000-00003A020000}"/>
    <cellStyle name="Cálculo 2 34 3" xfId="3282" xr:uid="{00000000-0005-0000-0000-00003B020000}"/>
    <cellStyle name="Cálculo 2 34 4" xfId="3794" xr:uid="{00000000-0005-0000-0000-00003C020000}"/>
    <cellStyle name="Cálculo 2 34 5" xfId="5750" xr:uid="{00000000-0005-0000-0000-00003D020000}"/>
    <cellStyle name="Cálculo 2 34 6" xfId="6713" xr:uid="{00000000-0005-0000-0000-00003E020000}"/>
    <cellStyle name="Cálculo 2 34 7" xfId="7504" xr:uid="{00000000-0005-0000-0000-00003F020000}"/>
    <cellStyle name="Cálculo 2 34 8" xfId="9025" xr:uid="{00000000-0005-0000-0000-000040020000}"/>
    <cellStyle name="Cálculo 2 34 9" xfId="8891" xr:uid="{00000000-0005-0000-0000-000041020000}"/>
    <cellStyle name="Cálculo 2 35" xfId="390" xr:uid="{00000000-0005-0000-0000-000042020000}"/>
    <cellStyle name="Cálculo 2 35 10" xfId="11083" xr:uid="{00000000-0005-0000-0000-000043020000}"/>
    <cellStyle name="Cálculo 2 35 2" xfId="1110" xr:uid="{00000000-0005-0000-0000-000044020000}"/>
    <cellStyle name="Cálculo 2 35 2 2" xfId="2787" xr:uid="{00000000-0005-0000-0000-000045020000}"/>
    <cellStyle name="Cálculo 2 35 2 3" xfId="4469" xr:uid="{00000000-0005-0000-0000-000046020000}"/>
    <cellStyle name="Cálculo 2 35 2 4" xfId="3462" xr:uid="{00000000-0005-0000-0000-000047020000}"/>
    <cellStyle name="Cálculo 2 35 2 5" xfId="6345" xr:uid="{00000000-0005-0000-0000-000048020000}"/>
    <cellStyle name="Cálculo 2 35 2 6" xfId="7852" xr:uid="{00000000-0005-0000-0000-000049020000}"/>
    <cellStyle name="Cálculo 2 35 2 7" xfId="8666" xr:uid="{00000000-0005-0000-0000-00004A020000}"/>
    <cellStyle name="Cálculo 2 35 2 8" xfId="10449" xr:uid="{00000000-0005-0000-0000-00004B020000}"/>
    <cellStyle name="Cálculo 2 35 2 9" xfId="11353" xr:uid="{00000000-0005-0000-0000-00004C020000}"/>
    <cellStyle name="Cálculo 2 35 3" xfId="3712" xr:uid="{00000000-0005-0000-0000-00004D020000}"/>
    <cellStyle name="Cálculo 2 35 4" xfId="2939" xr:uid="{00000000-0005-0000-0000-00004E020000}"/>
    <cellStyle name="Cálculo 2 35 5" xfId="6187" xr:uid="{00000000-0005-0000-0000-00004F020000}"/>
    <cellStyle name="Cálculo 2 35 6" xfId="5404" xr:uid="{00000000-0005-0000-0000-000050020000}"/>
    <cellStyle name="Cálculo 2 35 7" xfId="6943" xr:uid="{00000000-0005-0000-0000-000051020000}"/>
    <cellStyle name="Cálculo 2 35 8" xfId="9540" xr:uid="{00000000-0005-0000-0000-000052020000}"/>
    <cellStyle name="Cálculo 2 35 9" xfId="9635" xr:uid="{00000000-0005-0000-0000-000053020000}"/>
    <cellStyle name="Cálculo 2 36" xfId="391" xr:uid="{00000000-0005-0000-0000-000054020000}"/>
    <cellStyle name="Cálculo 2 36 10" xfId="8537" xr:uid="{00000000-0005-0000-0000-000055020000}"/>
    <cellStyle name="Cálculo 2 36 2" xfId="1111" xr:uid="{00000000-0005-0000-0000-000056020000}"/>
    <cellStyle name="Cálculo 2 36 2 2" xfId="2362" xr:uid="{00000000-0005-0000-0000-000057020000}"/>
    <cellStyle name="Cálculo 2 36 2 3" xfId="4470" xr:uid="{00000000-0005-0000-0000-000058020000}"/>
    <cellStyle name="Cálculo 2 36 2 4" xfId="5138" xr:uid="{00000000-0005-0000-0000-000059020000}"/>
    <cellStyle name="Cálculo 2 36 2 5" xfId="6488" xr:uid="{00000000-0005-0000-0000-00005A020000}"/>
    <cellStyle name="Cálculo 2 36 2 6" xfId="7578" xr:uid="{00000000-0005-0000-0000-00005B020000}"/>
    <cellStyle name="Cálculo 2 36 2 7" xfId="9275" xr:uid="{00000000-0005-0000-0000-00005C020000}"/>
    <cellStyle name="Cálculo 2 36 2 8" xfId="10450" xr:uid="{00000000-0005-0000-0000-00005D020000}"/>
    <cellStyle name="Cálculo 2 36 2 9" xfId="11354" xr:uid="{00000000-0005-0000-0000-00005E020000}"/>
    <cellStyle name="Cálculo 2 36 3" xfId="2642" xr:uid="{00000000-0005-0000-0000-00005F020000}"/>
    <cellStyle name="Cálculo 2 36 4" xfId="4170" xr:uid="{00000000-0005-0000-0000-000060020000}"/>
    <cellStyle name="Cálculo 2 36 5" xfId="5290" xr:uid="{00000000-0005-0000-0000-000061020000}"/>
    <cellStyle name="Cálculo 2 36 6" xfId="5324" xr:uid="{00000000-0005-0000-0000-000062020000}"/>
    <cellStyle name="Cálculo 2 36 7" xfId="7127" xr:uid="{00000000-0005-0000-0000-000063020000}"/>
    <cellStyle name="Cálculo 2 36 8" xfId="9024" xr:uid="{00000000-0005-0000-0000-000064020000}"/>
    <cellStyle name="Cálculo 2 36 9" xfId="9163" xr:uid="{00000000-0005-0000-0000-000065020000}"/>
    <cellStyle name="Cálculo 2 37" xfId="392" xr:uid="{00000000-0005-0000-0000-000066020000}"/>
    <cellStyle name="Cálculo 2 37 10" xfId="10210" xr:uid="{00000000-0005-0000-0000-000067020000}"/>
    <cellStyle name="Cálculo 2 37 2" xfId="1112" xr:uid="{00000000-0005-0000-0000-000068020000}"/>
    <cellStyle name="Cálculo 2 37 2 2" xfId="3371" xr:uid="{00000000-0005-0000-0000-000069020000}"/>
    <cellStyle name="Cálculo 2 37 2 3" xfId="4471" xr:uid="{00000000-0005-0000-0000-00006A020000}"/>
    <cellStyle name="Cálculo 2 37 2 4" xfId="5908" xr:uid="{00000000-0005-0000-0000-00006B020000}"/>
    <cellStyle name="Cálculo 2 37 2 5" xfId="6721" xr:uid="{00000000-0005-0000-0000-00006C020000}"/>
    <cellStyle name="Cálculo 2 37 2 6" xfId="8013" xr:uid="{00000000-0005-0000-0000-00006D020000}"/>
    <cellStyle name="Cálculo 2 37 2 7" xfId="8665" xr:uid="{00000000-0005-0000-0000-00006E020000}"/>
    <cellStyle name="Cálculo 2 37 2 8" xfId="10451" xr:uid="{00000000-0005-0000-0000-00006F020000}"/>
    <cellStyle name="Cálculo 2 37 2 9" xfId="11355" xr:uid="{00000000-0005-0000-0000-000070020000}"/>
    <cellStyle name="Cálculo 2 37 3" xfId="3920" xr:uid="{00000000-0005-0000-0000-000071020000}"/>
    <cellStyle name="Cálculo 2 37 4" xfId="2708" xr:uid="{00000000-0005-0000-0000-000072020000}"/>
    <cellStyle name="Cálculo 2 37 5" xfId="3626" xr:uid="{00000000-0005-0000-0000-000073020000}"/>
    <cellStyle name="Cálculo 2 37 6" xfId="5902" xr:uid="{00000000-0005-0000-0000-000074020000}"/>
    <cellStyle name="Cálculo 2 37 7" xfId="6993" xr:uid="{00000000-0005-0000-0000-000075020000}"/>
    <cellStyle name="Cálculo 2 37 8" xfId="9539" xr:uid="{00000000-0005-0000-0000-000076020000}"/>
    <cellStyle name="Cálculo 2 37 9" xfId="8892" xr:uid="{00000000-0005-0000-0000-000077020000}"/>
    <cellStyle name="Cálculo 2 38" xfId="393" xr:uid="{00000000-0005-0000-0000-000078020000}"/>
    <cellStyle name="Cálculo 2 38 10" xfId="11095" xr:uid="{00000000-0005-0000-0000-000079020000}"/>
    <cellStyle name="Cálculo 2 38 2" xfId="1113" xr:uid="{00000000-0005-0000-0000-00007A020000}"/>
    <cellStyle name="Cálculo 2 38 2 2" xfId="3795" xr:uid="{00000000-0005-0000-0000-00007B020000}"/>
    <cellStyle name="Cálculo 2 38 2 3" xfId="4472" xr:uid="{00000000-0005-0000-0000-00007C020000}"/>
    <cellStyle name="Cálculo 2 38 2 4" xfId="3115" xr:uid="{00000000-0005-0000-0000-00007D020000}"/>
    <cellStyle name="Cálculo 2 38 2 5" xfId="6398" xr:uid="{00000000-0005-0000-0000-00007E020000}"/>
    <cellStyle name="Cálculo 2 38 2 6" xfId="7246" xr:uid="{00000000-0005-0000-0000-00007F020000}"/>
    <cellStyle name="Cálculo 2 38 2 7" xfId="9274" xr:uid="{00000000-0005-0000-0000-000080020000}"/>
    <cellStyle name="Cálculo 2 38 2 8" xfId="10452" xr:uid="{00000000-0005-0000-0000-000081020000}"/>
    <cellStyle name="Cálculo 2 38 2 9" xfId="11356" xr:uid="{00000000-0005-0000-0000-000082020000}"/>
    <cellStyle name="Cálculo 2 38 3" xfId="3283" xr:uid="{00000000-0005-0000-0000-000083020000}"/>
    <cellStyle name="Cálculo 2 38 4" xfId="3499" xr:uid="{00000000-0005-0000-0000-000084020000}"/>
    <cellStyle name="Cálculo 2 38 5" xfId="5920" xr:uid="{00000000-0005-0000-0000-000085020000}"/>
    <cellStyle name="Cálculo 2 38 6" xfId="5770" xr:uid="{00000000-0005-0000-0000-000086020000}"/>
    <cellStyle name="Cálculo 2 38 7" xfId="7505" xr:uid="{00000000-0005-0000-0000-000087020000}"/>
    <cellStyle name="Cálculo 2 38 8" xfId="9023" xr:uid="{00000000-0005-0000-0000-000088020000}"/>
    <cellStyle name="Cálculo 2 38 9" xfId="9148" xr:uid="{00000000-0005-0000-0000-000089020000}"/>
    <cellStyle name="Cálculo 2 39" xfId="394" xr:uid="{00000000-0005-0000-0000-00008A020000}"/>
    <cellStyle name="Cálculo 2 39 10" xfId="10988" xr:uid="{00000000-0005-0000-0000-00008B020000}"/>
    <cellStyle name="Cálculo 2 39 2" xfId="1114" xr:uid="{00000000-0005-0000-0000-00008C020000}"/>
    <cellStyle name="Cálculo 2 39 2 2" xfId="2788" xr:uid="{00000000-0005-0000-0000-00008D020000}"/>
    <cellStyle name="Cálculo 2 39 2 3" xfId="4473" xr:uid="{00000000-0005-0000-0000-00008E020000}"/>
    <cellStyle name="Cálculo 2 39 2 4" xfId="6110" xr:uid="{00000000-0005-0000-0000-00008F020000}"/>
    <cellStyle name="Cálculo 2 39 2 5" xfId="4428" xr:uid="{00000000-0005-0000-0000-000090020000}"/>
    <cellStyle name="Cálculo 2 39 2 6" xfId="7801" xr:uid="{00000000-0005-0000-0000-000091020000}"/>
    <cellStyle name="Cálculo 2 39 2 7" xfId="8664" xr:uid="{00000000-0005-0000-0000-000092020000}"/>
    <cellStyle name="Cálculo 2 39 2 8" xfId="10453" xr:uid="{00000000-0005-0000-0000-000093020000}"/>
    <cellStyle name="Cálculo 2 39 2 9" xfId="11357" xr:uid="{00000000-0005-0000-0000-000094020000}"/>
    <cellStyle name="Cálculo 2 39 3" xfId="2252" xr:uid="{00000000-0005-0000-0000-000095020000}"/>
    <cellStyle name="Cálculo 2 39 4" xfId="3006" xr:uid="{00000000-0005-0000-0000-000096020000}"/>
    <cellStyle name="Cálculo 2 39 5" xfId="5891" xr:uid="{00000000-0005-0000-0000-000097020000}"/>
    <cellStyle name="Cálculo 2 39 6" xfId="2359" xr:uid="{00000000-0005-0000-0000-000098020000}"/>
    <cellStyle name="Cálculo 2 39 7" xfId="7829" xr:uid="{00000000-0005-0000-0000-000099020000}"/>
    <cellStyle name="Cálculo 2 39 8" xfId="9538" xr:uid="{00000000-0005-0000-0000-00009A020000}"/>
    <cellStyle name="Cálculo 2 39 9" xfId="9428" xr:uid="{00000000-0005-0000-0000-00009B020000}"/>
    <cellStyle name="Cálculo 2 4" xfId="395" xr:uid="{00000000-0005-0000-0000-00009C020000}"/>
    <cellStyle name="Cálculo 2 4 10" xfId="11189" xr:uid="{00000000-0005-0000-0000-00009D020000}"/>
    <cellStyle name="Cálculo 2 4 2" xfId="1115" xr:uid="{00000000-0005-0000-0000-00009E020000}"/>
    <cellStyle name="Cálculo 2 4 2 2" xfId="4001" xr:uid="{00000000-0005-0000-0000-00009F020000}"/>
    <cellStyle name="Cálculo 2 4 2 3" xfId="4474" xr:uid="{00000000-0005-0000-0000-0000A0020000}"/>
    <cellStyle name="Cálculo 2 4 2 4" xfId="2548" xr:uid="{00000000-0005-0000-0000-0000A1020000}"/>
    <cellStyle name="Cálculo 2 4 2 5" xfId="5439" xr:uid="{00000000-0005-0000-0000-0000A2020000}"/>
    <cellStyle name="Cálculo 2 4 2 6" xfId="7579" xr:uid="{00000000-0005-0000-0000-0000A3020000}"/>
    <cellStyle name="Cálculo 2 4 2 7" xfId="9273" xr:uid="{00000000-0005-0000-0000-0000A4020000}"/>
    <cellStyle name="Cálculo 2 4 2 8" xfId="10454" xr:uid="{00000000-0005-0000-0000-0000A5020000}"/>
    <cellStyle name="Cálculo 2 4 2 9" xfId="11358" xr:uid="{00000000-0005-0000-0000-0000A6020000}"/>
    <cellStyle name="Cálculo 2 4 3" xfId="2643" xr:uid="{00000000-0005-0000-0000-0000A7020000}"/>
    <cellStyle name="Cálculo 2 4 4" xfId="2361" xr:uid="{00000000-0005-0000-0000-0000A8020000}"/>
    <cellStyle name="Cálculo 2 4 5" xfId="2400" xr:uid="{00000000-0005-0000-0000-0000A9020000}"/>
    <cellStyle name="Cálculo 2 4 6" xfId="2443" xr:uid="{00000000-0005-0000-0000-0000AA020000}"/>
    <cellStyle name="Cálculo 2 4 7" xfId="7128" xr:uid="{00000000-0005-0000-0000-0000AB020000}"/>
    <cellStyle name="Cálculo 2 4 8" xfId="9022" xr:uid="{00000000-0005-0000-0000-0000AC020000}"/>
    <cellStyle name="Cálculo 2 4 9" xfId="9661" xr:uid="{00000000-0005-0000-0000-0000AD020000}"/>
    <cellStyle name="Cálculo 2 40" xfId="396" xr:uid="{00000000-0005-0000-0000-0000AE020000}"/>
    <cellStyle name="Cálculo 2 40 10" xfId="11081" xr:uid="{00000000-0005-0000-0000-0000AF020000}"/>
    <cellStyle name="Cálculo 2 40 2" xfId="1116" xr:uid="{00000000-0005-0000-0000-0000B0020000}"/>
    <cellStyle name="Cálculo 2 40 2 2" xfId="3372" xr:uid="{00000000-0005-0000-0000-0000B1020000}"/>
    <cellStyle name="Cálculo 2 40 2 3" xfId="4475" xr:uid="{00000000-0005-0000-0000-0000B2020000}"/>
    <cellStyle name="Cálculo 2 40 2 4" xfId="5538" xr:uid="{00000000-0005-0000-0000-0000B3020000}"/>
    <cellStyle name="Cálculo 2 40 2 5" xfId="6608" xr:uid="{00000000-0005-0000-0000-0000B4020000}"/>
    <cellStyle name="Cálculo 2 40 2 6" xfId="7961" xr:uid="{00000000-0005-0000-0000-0000B5020000}"/>
    <cellStyle name="Cálculo 2 40 2 7" xfId="8663" xr:uid="{00000000-0005-0000-0000-0000B6020000}"/>
    <cellStyle name="Cálculo 2 40 2 8" xfId="10455" xr:uid="{00000000-0005-0000-0000-0000B7020000}"/>
    <cellStyle name="Cálculo 2 40 2 9" xfId="11359" xr:uid="{00000000-0005-0000-0000-0000B8020000}"/>
    <cellStyle name="Cálculo 2 40 3" xfId="2327" xr:uid="{00000000-0005-0000-0000-0000B9020000}"/>
    <cellStyle name="Cálculo 2 40 4" xfId="2707" xr:uid="{00000000-0005-0000-0000-0000BA020000}"/>
    <cellStyle name="Cálculo 2 40 5" xfId="3030" xr:uid="{00000000-0005-0000-0000-0000BB020000}"/>
    <cellStyle name="Cálculo 2 40 6" xfId="5191" xr:uid="{00000000-0005-0000-0000-0000BC020000}"/>
    <cellStyle name="Cálculo 2 40 7" xfId="7991" xr:uid="{00000000-0005-0000-0000-0000BD020000}"/>
    <cellStyle name="Cálculo 2 40 8" xfId="9537" xr:uid="{00000000-0005-0000-0000-0000BE020000}"/>
    <cellStyle name="Cálculo 2 40 9" xfId="9458" xr:uid="{00000000-0005-0000-0000-0000BF020000}"/>
    <cellStyle name="Cálculo 2 41" xfId="397" xr:uid="{00000000-0005-0000-0000-0000C0020000}"/>
    <cellStyle name="Cálculo 2 41 10" xfId="9116" xr:uid="{00000000-0005-0000-0000-0000C1020000}"/>
    <cellStyle name="Cálculo 2 41 2" xfId="1117" xr:uid="{00000000-0005-0000-0000-0000C2020000}"/>
    <cellStyle name="Cálculo 2 41 2 2" xfId="3721" xr:uid="{00000000-0005-0000-0000-0000C3020000}"/>
    <cellStyle name="Cálculo 2 41 2 3" xfId="4476" xr:uid="{00000000-0005-0000-0000-0000C4020000}"/>
    <cellStyle name="Cálculo 2 41 2 4" xfId="5575" xr:uid="{00000000-0005-0000-0000-0000C5020000}"/>
    <cellStyle name="Cálculo 2 41 2 5" xfId="5474" xr:uid="{00000000-0005-0000-0000-0000C6020000}"/>
    <cellStyle name="Cálculo 2 41 2 6" xfId="7247" xr:uid="{00000000-0005-0000-0000-0000C7020000}"/>
    <cellStyle name="Cálculo 2 41 2 7" xfId="9272" xr:uid="{00000000-0005-0000-0000-0000C8020000}"/>
    <cellStyle name="Cálculo 2 41 2 8" xfId="10456" xr:uid="{00000000-0005-0000-0000-0000C9020000}"/>
    <cellStyle name="Cálculo 2 41 2 9" xfId="11360" xr:uid="{00000000-0005-0000-0000-0000CA020000}"/>
    <cellStyle name="Cálculo 2 41 3" xfId="3284" xr:uid="{00000000-0005-0000-0000-0000CB020000}"/>
    <cellStyle name="Cálculo 2 41 4" xfId="3459" xr:uid="{00000000-0005-0000-0000-0000CC020000}"/>
    <cellStyle name="Cálculo 2 41 5" xfId="3513" xr:uid="{00000000-0005-0000-0000-0000CD020000}"/>
    <cellStyle name="Cálculo 2 41 6" xfId="6688" xr:uid="{00000000-0005-0000-0000-0000CE020000}"/>
    <cellStyle name="Cálculo 2 41 7" xfId="7506" xr:uid="{00000000-0005-0000-0000-0000CF020000}"/>
    <cellStyle name="Cálculo 2 41 8" xfId="9021" xr:uid="{00000000-0005-0000-0000-0000D0020000}"/>
    <cellStyle name="Cálculo 2 41 9" xfId="8922" xr:uid="{00000000-0005-0000-0000-0000D1020000}"/>
    <cellStyle name="Cálculo 2 42" xfId="398" xr:uid="{00000000-0005-0000-0000-0000D2020000}"/>
    <cellStyle name="Cálculo 2 42 10" xfId="11190" xr:uid="{00000000-0005-0000-0000-0000D3020000}"/>
    <cellStyle name="Cálculo 2 42 2" xfId="1118" xr:uid="{00000000-0005-0000-0000-0000D4020000}"/>
    <cellStyle name="Cálculo 2 42 2 2" xfId="2789" xr:uid="{00000000-0005-0000-0000-0000D5020000}"/>
    <cellStyle name="Cálculo 2 42 2 3" xfId="4477" xr:uid="{00000000-0005-0000-0000-0000D6020000}"/>
    <cellStyle name="Cálculo 2 42 2 4" xfId="5022" xr:uid="{00000000-0005-0000-0000-0000D7020000}"/>
    <cellStyle name="Cálculo 2 42 2 5" xfId="6344" xr:uid="{00000000-0005-0000-0000-0000D8020000}"/>
    <cellStyle name="Cálculo 2 42 2 6" xfId="6947" xr:uid="{00000000-0005-0000-0000-0000D9020000}"/>
    <cellStyle name="Cálculo 2 42 2 7" xfId="8662" xr:uid="{00000000-0005-0000-0000-0000DA020000}"/>
    <cellStyle name="Cálculo 2 42 2 8" xfId="10457" xr:uid="{00000000-0005-0000-0000-0000DB020000}"/>
    <cellStyle name="Cálculo 2 42 2 9" xfId="11361" xr:uid="{00000000-0005-0000-0000-0000DC020000}"/>
    <cellStyle name="Cálculo 2 42 3" xfId="3762" xr:uid="{00000000-0005-0000-0000-0000DD020000}"/>
    <cellStyle name="Cálculo 2 42 4" xfId="3550" xr:uid="{00000000-0005-0000-0000-0000DE020000}"/>
    <cellStyle name="Cálculo 2 42 5" xfId="3541" xr:uid="{00000000-0005-0000-0000-0000DF020000}"/>
    <cellStyle name="Cálculo 2 42 6" xfId="5866" xr:uid="{00000000-0005-0000-0000-0000E0020000}"/>
    <cellStyle name="Cálculo 2 42 7" xfId="7780" xr:uid="{00000000-0005-0000-0000-0000E1020000}"/>
    <cellStyle name="Cálculo 2 42 8" xfId="9536" xr:uid="{00000000-0005-0000-0000-0000E2020000}"/>
    <cellStyle name="Cálculo 2 42 9" xfId="9459" xr:uid="{00000000-0005-0000-0000-0000E3020000}"/>
    <cellStyle name="Cálculo 2 43" xfId="399" xr:uid="{00000000-0005-0000-0000-0000E4020000}"/>
    <cellStyle name="Cálculo 2 43 10" xfId="11082" xr:uid="{00000000-0005-0000-0000-0000E5020000}"/>
    <cellStyle name="Cálculo 2 43 2" xfId="1119" xr:uid="{00000000-0005-0000-0000-0000E6020000}"/>
    <cellStyle name="Cálculo 2 43 2 2" xfId="3927" xr:uid="{00000000-0005-0000-0000-0000E7020000}"/>
    <cellStyle name="Cálculo 2 43 2 3" xfId="4478" xr:uid="{00000000-0005-0000-0000-0000E8020000}"/>
    <cellStyle name="Cálculo 2 43 2 4" xfId="5895" xr:uid="{00000000-0005-0000-0000-0000E9020000}"/>
    <cellStyle name="Cálculo 2 43 2 5" xfId="6487" xr:uid="{00000000-0005-0000-0000-0000EA020000}"/>
    <cellStyle name="Cálculo 2 43 2 6" xfId="7580" xr:uid="{00000000-0005-0000-0000-0000EB020000}"/>
    <cellStyle name="Cálculo 2 43 2 7" xfId="9271" xr:uid="{00000000-0005-0000-0000-0000EC020000}"/>
    <cellStyle name="Cálculo 2 43 2 8" xfId="10458" xr:uid="{00000000-0005-0000-0000-0000ED020000}"/>
    <cellStyle name="Cálculo 2 43 2 9" xfId="11362" xr:uid="{00000000-0005-0000-0000-0000EE020000}"/>
    <cellStyle name="Cálculo 2 43 3" xfId="2644" xr:uid="{00000000-0005-0000-0000-0000EF020000}"/>
    <cellStyle name="Cálculo 2 43 4" xfId="3498" xr:uid="{00000000-0005-0000-0000-0000F0020000}"/>
    <cellStyle name="Cálculo 2 43 5" xfId="3745" xr:uid="{00000000-0005-0000-0000-0000F1020000}"/>
    <cellStyle name="Cálculo 2 43 6" xfId="6802" xr:uid="{00000000-0005-0000-0000-0000F2020000}"/>
    <cellStyle name="Cálculo 2 43 7" xfId="7129" xr:uid="{00000000-0005-0000-0000-0000F3020000}"/>
    <cellStyle name="Cálculo 2 43 8" xfId="9020" xr:uid="{00000000-0005-0000-0000-0000F4020000}"/>
    <cellStyle name="Cálculo 2 43 9" xfId="9662" xr:uid="{00000000-0005-0000-0000-0000F5020000}"/>
    <cellStyle name="Cálculo 2 44" xfId="400" xr:uid="{00000000-0005-0000-0000-0000F6020000}"/>
    <cellStyle name="Cálculo 2 44 10" xfId="9195" xr:uid="{00000000-0005-0000-0000-0000F7020000}"/>
    <cellStyle name="Cálculo 2 44 2" xfId="1120" xr:uid="{00000000-0005-0000-0000-0000F8020000}"/>
    <cellStyle name="Cálculo 2 44 2 2" xfId="3373" xr:uid="{00000000-0005-0000-0000-0000F9020000}"/>
    <cellStyle name="Cálculo 2 44 2 3" xfId="4479" xr:uid="{00000000-0005-0000-0000-0000FA020000}"/>
    <cellStyle name="Cálculo 2 44 2 4" xfId="5326" xr:uid="{00000000-0005-0000-0000-0000FB020000}"/>
    <cellStyle name="Cálculo 2 44 2 5" xfId="5451" xr:uid="{00000000-0005-0000-0000-0000FC020000}"/>
    <cellStyle name="Cálculo 2 44 2 6" xfId="6997" xr:uid="{00000000-0005-0000-0000-0000FD020000}"/>
    <cellStyle name="Cálculo 2 44 2 7" xfId="8661" xr:uid="{00000000-0005-0000-0000-0000FE020000}"/>
    <cellStyle name="Cálculo 2 44 2 8" xfId="10459" xr:uid="{00000000-0005-0000-0000-0000FF020000}"/>
    <cellStyle name="Cálculo 2 44 2 9" xfId="11363" xr:uid="{00000000-0005-0000-0000-000000030000}"/>
    <cellStyle name="Cálculo 2 44 3" xfId="3968" xr:uid="{00000000-0005-0000-0000-000001030000}"/>
    <cellStyle name="Cálculo 2 44 4" xfId="2087" xr:uid="{00000000-0005-0000-0000-000002030000}"/>
    <cellStyle name="Cálculo 2 44 5" xfId="3471" xr:uid="{00000000-0005-0000-0000-000003030000}"/>
    <cellStyle name="Cálculo 2 44 6" xfId="5779" xr:uid="{00000000-0005-0000-0000-000004030000}"/>
    <cellStyle name="Cálculo 2 44 7" xfId="7940" xr:uid="{00000000-0005-0000-0000-000005030000}"/>
    <cellStyle name="Cálculo 2 44 8" xfId="9535" xr:uid="{00000000-0005-0000-0000-000006030000}"/>
    <cellStyle name="Cálculo 2 44 9" xfId="9150" xr:uid="{00000000-0005-0000-0000-000007030000}"/>
    <cellStyle name="Cálculo 2 45" xfId="401" xr:uid="{00000000-0005-0000-0000-000008030000}"/>
    <cellStyle name="Cálculo 2 45 10" xfId="10150" xr:uid="{00000000-0005-0000-0000-000009030000}"/>
    <cellStyle name="Cálculo 2 45 2" xfId="1121" xr:uid="{00000000-0005-0000-0000-00000A030000}"/>
    <cellStyle name="Cálculo 2 45 2 2" xfId="2261" xr:uid="{00000000-0005-0000-0000-00000B030000}"/>
    <cellStyle name="Cálculo 2 45 2 3" xfId="4480" xr:uid="{00000000-0005-0000-0000-00000C030000}"/>
    <cellStyle name="Cálculo 2 45 2 4" xfId="3664" xr:uid="{00000000-0005-0000-0000-00000D030000}"/>
    <cellStyle name="Cálculo 2 45 2 5" xfId="6397" xr:uid="{00000000-0005-0000-0000-00000E030000}"/>
    <cellStyle name="Cálculo 2 45 2 6" xfId="7248" xr:uid="{00000000-0005-0000-0000-00000F030000}"/>
    <cellStyle name="Cálculo 2 45 2 7" xfId="9270" xr:uid="{00000000-0005-0000-0000-000010030000}"/>
    <cellStyle name="Cálculo 2 45 2 8" xfId="10460" xr:uid="{00000000-0005-0000-0000-000011030000}"/>
    <cellStyle name="Cálculo 2 45 2 9" xfId="11364" xr:uid="{00000000-0005-0000-0000-000012030000}"/>
    <cellStyle name="Cálculo 2 45 3" xfId="3285" xr:uid="{00000000-0005-0000-0000-000013030000}"/>
    <cellStyle name="Cálculo 2 45 4" xfId="2234" xr:uid="{00000000-0005-0000-0000-000014030000}"/>
    <cellStyle name="Cálculo 2 45 5" xfId="5797" xr:uid="{00000000-0005-0000-0000-000015030000}"/>
    <cellStyle name="Cálculo 2 45 6" xfId="6650" xr:uid="{00000000-0005-0000-0000-000016030000}"/>
    <cellStyle name="Cálculo 2 45 7" xfId="7507" xr:uid="{00000000-0005-0000-0000-000017030000}"/>
    <cellStyle name="Cálculo 2 45 8" xfId="9019" xr:uid="{00000000-0005-0000-0000-000018030000}"/>
    <cellStyle name="Cálculo 2 45 9" xfId="8923" xr:uid="{00000000-0005-0000-0000-000019030000}"/>
    <cellStyle name="Cálculo 2 46" xfId="402" xr:uid="{00000000-0005-0000-0000-00001A030000}"/>
    <cellStyle name="Cálculo 2 46 10" xfId="8334" xr:uid="{00000000-0005-0000-0000-00001B030000}"/>
    <cellStyle name="Cálculo 2 46 2" xfId="1122" xr:uid="{00000000-0005-0000-0000-00001C030000}"/>
    <cellStyle name="Cálculo 2 46 2 2" xfId="2790" xr:uid="{00000000-0005-0000-0000-00001D030000}"/>
    <cellStyle name="Cálculo 2 46 2 3" xfId="4481" xr:uid="{00000000-0005-0000-0000-00001E030000}"/>
    <cellStyle name="Cálculo 2 46 2 4" xfId="2721" xr:uid="{00000000-0005-0000-0000-00001F030000}"/>
    <cellStyle name="Cálculo 2 46 2 5" xfId="6579" xr:uid="{00000000-0005-0000-0000-000020030000}"/>
    <cellStyle name="Cálculo 2 46 2 6" xfId="7835" xr:uid="{00000000-0005-0000-0000-000021030000}"/>
    <cellStyle name="Cálculo 2 46 2 7" xfId="8660" xr:uid="{00000000-0005-0000-0000-000022030000}"/>
    <cellStyle name="Cálculo 2 46 2 8" xfId="10461" xr:uid="{00000000-0005-0000-0000-000023030000}"/>
    <cellStyle name="Cálculo 2 46 2 9" xfId="11365" xr:uid="{00000000-0005-0000-0000-000024030000}"/>
    <cellStyle name="Cálculo 2 46 3" xfId="3687" xr:uid="{00000000-0005-0000-0000-000025030000}"/>
    <cellStyle name="Cálculo 2 46 4" xfId="2938" xr:uid="{00000000-0005-0000-0000-000026030000}"/>
    <cellStyle name="Cálculo 2 46 5" xfId="5410" xr:uid="{00000000-0005-0000-0000-000027030000}"/>
    <cellStyle name="Cálculo 2 46 6" xfId="5077" xr:uid="{00000000-0005-0000-0000-000028030000}"/>
    <cellStyle name="Cálculo 2 46 7" xfId="6976" xr:uid="{00000000-0005-0000-0000-000029030000}"/>
    <cellStyle name="Cálculo 2 46 8" xfId="9534" xr:uid="{00000000-0005-0000-0000-00002A030000}"/>
    <cellStyle name="Cálculo 2 46 9" xfId="9460" xr:uid="{00000000-0005-0000-0000-00002B030000}"/>
    <cellStyle name="Cálculo 2 47" xfId="403" xr:uid="{00000000-0005-0000-0000-00002C030000}"/>
    <cellStyle name="Cálculo 2 47 10" xfId="9645" xr:uid="{00000000-0005-0000-0000-00002D030000}"/>
    <cellStyle name="Cálculo 2 47 2" xfId="1123" xr:uid="{00000000-0005-0000-0000-00002E030000}"/>
    <cellStyle name="Cálculo 2 47 2 2" xfId="2336" xr:uid="{00000000-0005-0000-0000-00002F030000}"/>
    <cellStyle name="Cálculo 2 47 2 3" xfId="4482" xr:uid="{00000000-0005-0000-0000-000030030000}"/>
    <cellStyle name="Cálculo 2 47 2 4" xfId="5500" xr:uid="{00000000-0005-0000-0000-000031030000}"/>
    <cellStyle name="Cálculo 2 47 2 5" xfId="2720" xr:uid="{00000000-0005-0000-0000-000032030000}"/>
    <cellStyle name="Cálculo 2 47 2 6" xfId="7581" xr:uid="{00000000-0005-0000-0000-000033030000}"/>
    <cellStyle name="Cálculo 2 47 2 7" xfId="9269" xr:uid="{00000000-0005-0000-0000-000034030000}"/>
    <cellStyle name="Cálculo 2 47 2 8" xfId="10462" xr:uid="{00000000-0005-0000-0000-000035030000}"/>
    <cellStyle name="Cálculo 2 47 2 9" xfId="11366" xr:uid="{00000000-0005-0000-0000-000036030000}"/>
    <cellStyle name="Cálculo 2 47 3" xfId="2645" xr:uid="{00000000-0005-0000-0000-000037030000}"/>
    <cellStyle name="Cálculo 2 47 4" xfId="2969" xr:uid="{00000000-0005-0000-0000-000038030000}"/>
    <cellStyle name="Cálculo 2 47 5" xfId="5633" xr:uid="{00000000-0005-0000-0000-000039030000}"/>
    <cellStyle name="Cálculo 2 47 6" xfId="6762" xr:uid="{00000000-0005-0000-0000-00003A030000}"/>
    <cellStyle name="Cálculo 2 47 7" xfId="7130" xr:uid="{00000000-0005-0000-0000-00003B030000}"/>
    <cellStyle name="Cálculo 2 47 8" xfId="9018" xr:uid="{00000000-0005-0000-0000-00003C030000}"/>
    <cellStyle name="Cálculo 2 47 9" xfId="8924" xr:uid="{00000000-0005-0000-0000-00003D030000}"/>
    <cellStyle name="Cálculo 2 48" xfId="404" xr:uid="{00000000-0005-0000-0000-00003E030000}"/>
    <cellStyle name="Cálculo 2 48 10" xfId="9097" xr:uid="{00000000-0005-0000-0000-00003F030000}"/>
    <cellStyle name="Cálculo 2 48 2" xfId="1124" xr:uid="{00000000-0005-0000-0000-000040030000}"/>
    <cellStyle name="Cálculo 2 48 2 2" xfId="3374" xr:uid="{00000000-0005-0000-0000-000041030000}"/>
    <cellStyle name="Cálculo 2 48 2 3" xfId="4483" xr:uid="{00000000-0005-0000-0000-000042030000}"/>
    <cellStyle name="Cálculo 2 48 2 4" xfId="3241" xr:uid="{00000000-0005-0000-0000-000043030000}"/>
    <cellStyle name="Cálculo 2 48 2 5" xfId="6114" xr:uid="{00000000-0005-0000-0000-000044030000}"/>
    <cellStyle name="Cálculo 2 48 2 6" xfId="7997" xr:uid="{00000000-0005-0000-0000-000045030000}"/>
    <cellStyle name="Cálculo 2 48 2 7" xfId="8659" xr:uid="{00000000-0005-0000-0000-000046030000}"/>
    <cellStyle name="Cálculo 2 48 2 8" xfId="10463" xr:uid="{00000000-0005-0000-0000-000047030000}"/>
    <cellStyle name="Cálculo 2 48 2 9" xfId="11367" xr:uid="{00000000-0005-0000-0000-000048030000}"/>
    <cellStyle name="Cálculo 2 48 3" xfId="3895" xr:uid="{00000000-0005-0000-0000-000049030000}"/>
    <cellStyle name="Cálculo 2 48 4" xfId="2283" xr:uid="{00000000-0005-0000-0000-00004A030000}"/>
    <cellStyle name="Cálculo 2 48 5" xfId="5854" xr:uid="{00000000-0005-0000-0000-00004B030000}"/>
    <cellStyle name="Cálculo 2 48 6" xfId="5165" xr:uid="{00000000-0005-0000-0000-00004C030000}"/>
    <cellStyle name="Cálculo 2 48 7" xfId="7813" xr:uid="{00000000-0005-0000-0000-00004D030000}"/>
    <cellStyle name="Cálculo 2 48 8" xfId="9533" xr:uid="{00000000-0005-0000-0000-00004E030000}"/>
    <cellStyle name="Cálculo 2 48 9" xfId="9461" xr:uid="{00000000-0005-0000-0000-00004F030000}"/>
    <cellStyle name="Cálculo 2 49" xfId="405" xr:uid="{00000000-0005-0000-0000-000050030000}"/>
    <cellStyle name="Cálculo 2 49 10" xfId="8787" xr:uid="{00000000-0005-0000-0000-000051030000}"/>
    <cellStyle name="Cálculo 2 49 2" xfId="1125" xr:uid="{00000000-0005-0000-0000-000052030000}"/>
    <cellStyle name="Cálculo 2 49 2 2" xfId="3770" xr:uid="{00000000-0005-0000-0000-000053030000}"/>
    <cellStyle name="Cálculo 2 49 2 3" xfId="4484" xr:uid="{00000000-0005-0000-0000-000054030000}"/>
    <cellStyle name="Cálculo 2 49 2 4" xfId="2358" xr:uid="{00000000-0005-0000-0000-000055030000}"/>
    <cellStyle name="Cálculo 2 49 2 5" xfId="5740" xr:uid="{00000000-0005-0000-0000-000056030000}"/>
    <cellStyle name="Cálculo 2 49 2 6" xfId="7249" xr:uid="{00000000-0005-0000-0000-000057030000}"/>
    <cellStyle name="Cálculo 2 49 2 7" xfId="9268" xr:uid="{00000000-0005-0000-0000-000058030000}"/>
    <cellStyle name="Cálculo 2 49 2 8" xfId="10464" xr:uid="{00000000-0005-0000-0000-000059030000}"/>
    <cellStyle name="Cálculo 2 49 2 9" xfId="11368" xr:uid="{00000000-0005-0000-0000-00005A030000}"/>
    <cellStyle name="Cálculo 2 49 3" xfId="3286" xr:uid="{00000000-0005-0000-0000-00005B030000}"/>
    <cellStyle name="Cálculo 2 49 4" xfId="2204" xr:uid="{00000000-0005-0000-0000-00005C030000}"/>
    <cellStyle name="Cálculo 2 49 5" xfId="6010" xr:uid="{00000000-0005-0000-0000-00005D030000}"/>
    <cellStyle name="Cálculo 2 49 6" xfId="5726" xr:uid="{00000000-0005-0000-0000-00005E030000}"/>
    <cellStyle name="Cálculo 2 49 7" xfId="7508" xr:uid="{00000000-0005-0000-0000-00005F030000}"/>
    <cellStyle name="Cálculo 2 49 8" xfId="9017" xr:uid="{00000000-0005-0000-0000-000060030000}"/>
    <cellStyle name="Cálculo 2 49 9" xfId="9691" xr:uid="{00000000-0005-0000-0000-000061030000}"/>
    <cellStyle name="Cálculo 2 5" xfId="406" xr:uid="{00000000-0005-0000-0000-000062030000}"/>
    <cellStyle name="Cálculo 2 5 10" xfId="9065" xr:uid="{00000000-0005-0000-0000-000063030000}"/>
    <cellStyle name="Cálculo 2 5 2" xfId="1126" xr:uid="{00000000-0005-0000-0000-000064030000}"/>
    <cellStyle name="Cálculo 2 5 2 2" xfId="2791" xr:uid="{00000000-0005-0000-0000-000065030000}"/>
    <cellStyle name="Cálculo 2 5 2 3" xfId="4485" xr:uid="{00000000-0005-0000-0000-000066030000}"/>
    <cellStyle name="Cálculo 2 5 2 4" xfId="6169" xr:uid="{00000000-0005-0000-0000-000067030000}"/>
    <cellStyle name="Cálculo 2 5 2 5" xfId="6343" xr:uid="{00000000-0005-0000-0000-000068030000}"/>
    <cellStyle name="Cálculo 2 5 2 6" xfId="7786" xr:uid="{00000000-0005-0000-0000-000069030000}"/>
    <cellStyle name="Cálculo 2 5 2 7" xfId="8658" xr:uid="{00000000-0005-0000-0000-00006A030000}"/>
    <cellStyle name="Cálculo 2 5 2 8" xfId="10465" xr:uid="{00000000-0005-0000-0000-00006B030000}"/>
    <cellStyle name="Cálculo 2 5 2 9" xfId="11369" xr:uid="{00000000-0005-0000-0000-00006C030000}"/>
    <cellStyle name="Cálculo 2 5 3" xfId="2301" xr:uid="{00000000-0005-0000-0000-00006D030000}"/>
    <cellStyle name="Cálculo 2 5 4" xfId="2231" xr:uid="{00000000-0005-0000-0000-00006E030000}"/>
    <cellStyle name="Cálculo 2 5 5" xfId="5411" xr:uid="{00000000-0005-0000-0000-00006F030000}"/>
    <cellStyle name="Cálculo 2 5 6" xfId="3976" xr:uid="{00000000-0005-0000-0000-000070030000}"/>
    <cellStyle name="Cálculo 2 5 7" xfId="7975" xr:uid="{00000000-0005-0000-0000-000071030000}"/>
    <cellStyle name="Cálculo 2 5 8" xfId="9532" xr:uid="{00000000-0005-0000-0000-000072030000}"/>
    <cellStyle name="Cálculo 2 5 9" xfId="9128" xr:uid="{00000000-0005-0000-0000-000073030000}"/>
    <cellStyle name="Cálculo 2 50" xfId="407" xr:uid="{00000000-0005-0000-0000-000074030000}"/>
    <cellStyle name="Cálculo 2 50 10" xfId="8790" xr:uid="{00000000-0005-0000-0000-000075030000}"/>
    <cellStyle name="Cálculo 2 50 2" xfId="1127" xr:uid="{00000000-0005-0000-0000-000076030000}"/>
    <cellStyle name="Cálculo 2 50 2 2" xfId="3977" xr:uid="{00000000-0005-0000-0000-000077030000}"/>
    <cellStyle name="Cálculo 2 50 2 3" xfId="4486" xr:uid="{00000000-0005-0000-0000-000078030000}"/>
    <cellStyle name="Cálculo 2 50 2 4" xfId="5112" xr:uid="{00000000-0005-0000-0000-000079030000}"/>
    <cellStyle name="Cálculo 2 50 2 5" xfId="6486" xr:uid="{00000000-0005-0000-0000-00007A030000}"/>
    <cellStyle name="Cálculo 2 50 2 6" xfId="7582" xr:uid="{00000000-0005-0000-0000-00007B030000}"/>
    <cellStyle name="Cálculo 2 50 2 7" xfId="9267" xr:uid="{00000000-0005-0000-0000-00007C030000}"/>
    <cellStyle name="Cálculo 2 50 2 8" xfId="10466" xr:uid="{00000000-0005-0000-0000-00007D030000}"/>
    <cellStyle name="Cálculo 2 50 2 9" xfId="11370" xr:uid="{00000000-0005-0000-0000-00007E030000}"/>
    <cellStyle name="Cálculo 2 50 3" xfId="2646" xr:uid="{00000000-0005-0000-0000-00007F030000}"/>
    <cellStyle name="Cálculo 2 50 4" xfId="2565" xr:uid="{00000000-0005-0000-0000-000080030000}"/>
    <cellStyle name="Cálculo 2 50 5" xfId="2472" xr:uid="{00000000-0005-0000-0000-000081030000}"/>
    <cellStyle name="Cálculo 2 50 6" xfId="6261" xr:uid="{00000000-0005-0000-0000-000082030000}"/>
    <cellStyle name="Cálculo 2 50 7" xfId="7131" xr:uid="{00000000-0005-0000-0000-000083030000}"/>
    <cellStyle name="Cálculo 2 50 8" xfId="9016" xr:uid="{00000000-0005-0000-0000-000084030000}"/>
    <cellStyle name="Cálculo 2 50 9" xfId="8925" xr:uid="{00000000-0005-0000-0000-000085030000}"/>
    <cellStyle name="Cálculo 2 51" xfId="408" xr:uid="{00000000-0005-0000-0000-000086030000}"/>
    <cellStyle name="Cálculo 2 51 10" xfId="8522" xr:uid="{00000000-0005-0000-0000-000087030000}"/>
    <cellStyle name="Cálculo 2 51 2" xfId="1128" xr:uid="{00000000-0005-0000-0000-000088030000}"/>
    <cellStyle name="Cálculo 2 51 2 2" xfId="3375" xr:uid="{00000000-0005-0000-0000-000089030000}"/>
    <cellStyle name="Cálculo 2 51 2 3" xfId="4487" xr:uid="{00000000-0005-0000-0000-00008A030000}"/>
    <cellStyle name="Cálculo 2 51 2 4" xfId="3866" xr:uid="{00000000-0005-0000-0000-00008B030000}"/>
    <cellStyle name="Cálculo 2 51 2 5" xfId="5951" xr:uid="{00000000-0005-0000-0000-00008C030000}"/>
    <cellStyle name="Cálculo 2 51 2 6" xfId="7946" xr:uid="{00000000-0005-0000-0000-00008D030000}"/>
    <cellStyle name="Cálculo 2 51 2 7" xfId="8657" xr:uid="{00000000-0005-0000-0000-00008E030000}"/>
    <cellStyle name="Cálculo 2 51 2 8" xfId="10467" xr:uid="{00000000-0005-0000-0000-00008F030000}"/>
    <cellStyle name="Cálculo 2 51 2 9" xfId="11371" xr:uid="{00000000-0005-0000-0000-000090030000}"/>
    <cellStyle name="Cálculo 2 51 3" xfId="3738" xr:uid="{00000000-0005-0000-0000-000091030000}"/>
    <cellStyle name="Cálculo 2 51 4" xfId="2148" xr:uid="{00000000-0005-0000-0000-000092030000}"/>
    <cellStyle name="Cálculo 2 51 5" xfId="4437" xr:uid="{00000000-0005-0000-0000-000093030000}"/>
    <cellStyle name="Cálculo 2 51 6" xfId="5312" xr:uid="{00000000-0005-0000-0000-000094030000}"/>
    <cellStyle name="Cálculo 2 51 7" xfId="7763" xr:uid="{00000000-0005-0000-0000-000095030000}"/>
    <cellStyle name="Cálculo 2 51 8" xfId="9531" xr:uid="{00000000-0005-0000-0000-000096030000}"/>
    <cellStyle name="Cálculo 2 51 9" xfId="9640" xr:uid="{00000000-0005-0000-0000-000097030000}"/>
    <cellStyle name="Cálculo 2 52" xfId="409" xr:uid="{00000000-0005-0000-0000-000098030000}"/>
    <cellStyle name="Cálculo 2 52 10" xfId="10230" xr:uid="{00000000-0005-0000-0000-000099030000}"/>
    <cellStyle name="Cálculo 2 52 2" xfId="1129" xr:uid="{00000000-0005-0000-0000-00009A030000}"/>
    <cellStyle name="Cálculo 2 52 2 2" xfId="3695" xr:uid="{00000000-0005-0000-0000-00009B030000}"/>
    <cellStyle name="Cálculo 2 52 2 3" xfId="4488" xr:uid="{00000000-0005-0000-0000-00009C030000}"/>
    <cellStyle name="Cálculo 2 52 2 4" xfId="5483" xr:uid="{00000000-0005-0000-0000-00009D030000}"/>
    <cellStyle name="Cálculo 2 52 2 5" xfId="6396" xr:uid="{00000000-0005-0000-0000-00009E030000}"/>
    <cellStyle name="Cálculo 2 52 2 6" xfId="7250" xr:uid="{00000000-0005-0000-0000-00009F030000}"/>
    <cellStyle name="Cálculo 2 52 2 7" xfId="9266" xr:uid="{00000000-0005-0000-0000-0000A0030000}"/>
    <cellStyle name="Cálculo 2 52 2 8" xfId="10468" xr:uid="{00000000-0005-0000-0000-0000A1030000}"/>
    <cellStyle name="Cálculo 2 52 2 9" xfId="11372" xr:uid="{00000000-0005-0000-0000-0000A2030000}"/>
    <cellStyle name="Cálculo 2 52 3" xfId="3287" xr:uid="{00000000-0005-0000-0000-0000A3030000}"/>
    <cellStyle name="Cálculo 2 52 4" xfId="2573" xr:uid="{00000000-0005-0000-0000-0000A4030000}"/>
    <cellStyle name="Cálculo 2 52 5" xfId="6127" xr:uid="{00000000-0005-0000-0000-0000A5030000}"/>
    <cellStyle name="Cálculo 2 52 6" xfId="6676" xr:uid="{00000000-0005-0000-0000-0000A6030000}"/>
    <cellStyle name="Cálculo 2 52 7" xfId="7509" xr:uid="{00000000-0005-0000-0000-0000A7030000}"/>
    <cellStyle name="Cálculo 2 52 8" xfId="9015" xr:uid="{00000000-0005-0000-0000-0000A8030000}"/>
    <cellStyle name="Cálculo 2 52 9" xfId="9462" xr:uid="{00000000-0005-0000-0000-0000A9030000}"/>
    <cellStyle name="Cálculo 2 53" xfId="410" xr:uid="{00000000-0005-0000-0000-0000AA030000}"/>
    <cellStyle name="Cálculo 2 53 10" xfId="8557" xr:uid="{00000000-0005-0000-0000-0000AB030000}"/>
    <cellStyle name="Cálculo 2 53 2" xfId="1130" xr:uid="{00000000-0005-0000-0000-0000AC030000}"/>
    <cellStyle name="Cálculo 2 53 2 2" xfId="2792" xr:uid="{00000000-0005-0000-0000-0000AD030000}"/>
    <cellStyle name="Cálculo 2 53 2 3" xfId="4489" xr:uid="{00000000-0005-0000-0000-0000AE030000}"/>
    <cellStyle name="Cálculo 2 53 2 4" xfId="5058" xr:uid="{00000000-0005-0000-0000-0000AF030000}"/>
    <cellStyle name="Cálculo 2 53 2 5" xfId="6090" xr:uid="{00000000-0005-0000-0000-0000B0030000}"/>
    <cellStyle name="Cálculo 2 53 2 6" xfId="6982" xr:uid="{00000000-0005-0000-0000-0000B1030000}"/>
    <cellStyle name="Cálculo 2 53 2 7" xfId="8656" xr:uid="{00000000-0005-0000-0000-0000B2030000}"/>
    <cellStyle name="Cálculo 2 53 2 8" xfId="10469" xr:uid="{00000000-0005-0000-0000-0000B3030000}"/>
    <cellStyle name="Cálculo 2 53 2 9" xfId="11373" xr:uid="{00000000-0005-0000-0000-0000B4030000}"/>
    <cellStyle name="Cálculo 2 53 3" xfId="3944" xr:uid="{00000000-0005-0000-0000-0000B5030000}"/>
    <cellStyle name="Cálculo 2 53 4" xfId="2221" xr:uid="{00000000-0005-0000-0000-0000B6030000}"/>
    <cellStyle name="Cálculo 2 53 5" xfId="2555" xr:uid="{00000000-0005-0000-0000-0000B7030000}"/>
    <cellStyle name="Cálculo 2 53 6" xfId="5688" xr:uid="{00000000-0005-0000-0000-0000B8030000}"/>
    <cellStyle name="Cálculo 2 53 7" xfId="7922" xr:uid="{00000000-0005-0000-0000-0000B9030000}"/>
    <cellStyle name="Cálculo 2 53 8" xfId="9530" xr:uid="{00000000-0005-0000-0000-0000BA030000}"/>
    <cellStyle name="Cálculo 2 53 9" xfId="9151" xr:uid="{00000000-0005-0000-0000-0000BB030000}"/>
    <cellStyle name="Cálculo 2 54" xfId="411" xr:uid="{00000000-0005-0000-0000-0000BC030000}"/>
    <cellStyle name="Cálculo 2 54 10" xfId="10283" xr:uid="{00000000-0005-0000-0000-0000BD030000}"/>
    <cellStyle name="Cálculo 2 54 2" xfId="1131" xr:uid="{00000000-0005-0000-0000-0000BE030000}"/>
    <cellStyle name="Cálculo 2 54 2 2" xfId="3903" xr:uid="{00000000-0005-0000-0000-0000BF030000}"/>
    <cellStyle name="Cálculo 2 54 2 3" xfId="4490" xr:uid="{00000000-0005-0000-0000-0000C0030000}"/>
    <cellStyle name="Cálculo 2 54 2 4" xfId="5608" xr:uid="{00000000-0005-0000-0000-0000C1030000}"/>
    <cellStyle name="Cálculo 2 54 2 5" xfId="5006" xr:uid="{00000000-0005-0000-0000-0000C2030000}"/>
    <cellStyle name="Cálculo 2 54 2 6" xfId="7583" xr:uid="{00000000-0005-0000-0000-0000C3030000}"/>
    <cellStyle name="Cálculo 2 54 2 7" xfId="9265" xr:uid="{00000000-0005-0000-0000-0000C4030000}"/>
    <cellStyle name="Cálculo 2 54 2 8" xfId="10470" xr:uid="{00000000-0005-0000-0000-0000C5030000}"/>
    <cellStyle name="Cálculo 2 54 2 9" xfId="11374" xr:uid="{00000000-0005-0000-0000-0000C6030000}"/>
    <cellStyle name="Cálculo 2 54 3" xfId="2647" xr:uid="{00000000-0005-0000-0000-0000C7030000}"/>
    <cellStyle name="Cálculo 2 54 4" xfId="2464" xr:uid="{00000000-0005-0000-0000-0000C8030000}"/>
    <cellStyle name="Cálculo 2 54 5" xfId="2218" xr:uid="{00000000-0005-0000-0000-0000C9030000}"/>
    <cellStyle name="Cálculo 2 54 6" xfId="6793" xr:uid="{00000000-0005-0000-0000-0000CA030000}"/>
    <cellStyle name="Cálculo 2 54 7" xfId="7132" xr:uid="{00000000-0005-0000-0000-0000CB030000}"/>
    <cellStyle name="Cálculo 2 54 8" xfId="9014" xr:uid="{00000000-0005-0000-0000-0000CC030000}"/>
    <cellStyle name="Cálculo 2 54 9" xfId="9152" xr:uid="{00000000-0005-0000-0000-0000CD030000}"/>
    <cellStyle name="Cálculo 2 55" xfId="412" xr:uid="{00000000-0005-0000-0000-0000CE030000}"/>
    <cellStyle name="Cálculo 2 55 10" xfId="9912" xr:uid="{00000000-0005-0000-0000-0000CF030000}"/>
    <cellStyle name="Cálculo 2 55 2" xfId="1132" xr:uid="{00000000-0005-0000-0000-0000D0030000}"/>
    <cellStyle name="Cálculo 2 55 2 2" xfId="3376" xr:uid="{00000000-0005-0000-0000-0000D1030000}"/>
    <cellStyle name="Cálculo 2 55 2 3" xfId="4491" xr:uid="{00000000-0005-0000-0000-0000D2030000}"/>
    <cellStyle name="Cálculo 2 55 2 4" xfId="6014" xr:uid="{00000000-0005-0000-0000-0000D3030000}"/>
    <cellStyle name="Cálculo 2 55 2 5" xfId="5310" xr:uid="{00000000-0005-0000-0000-0000D4030000}"/>
    <cellStyle name="Cálculo 2 55 2 6" xfId="7818" xr:uid="{00000000-0005-0000-0000-0000D5030000}"/>
    <cellStyle name="Cálculo 2 55 2 7" xfId="8655" xr:uid="{00000000-0005-0000-0000-0000D6030000}"/>
    <cellStyle name="Cálculo 2 55 2 8" xfId="10471" xr:uid="{00000000-0005-0000-0000-0000D7030000}"/>
    <cellStyle name="Cálculo 2 55 2 9" xfId="11375" xr:uid="{00000000-0005-0000-0000-0000D8030000}"/>
    <cellStyle name="Cálculo 2 55 3" xfId="3662" xr:uid="{00000000-0005-0000-0000-0000D9030000}"/>
    <cellStyle name="Cálculo 2 55 4" xfId="3921" xr:uid="{00000000-0005-0000-0000-0000DA030000}"/>
    <cellStyle name="Cálculo 2 55 5" xfId="5946" xr:uid="{00000000-0005-0000-0000-0000DB030000}"/>
    <cellStyle name="Cálculo 2 55 6" xfId="6137" xr:uid="{00000000-0005-0000-0000-0000DC030000}"/>
    <cellStyle name="Cálculo 2 55 7" xfId="6950" xr:uid="{00000000-0005-0000-0000-0000DD030000}"/>
    <cellStyle name="Cálculo 2 55 8" xfId="9529" xr:uid="{00000000-0005-0000-0000-0000DE030000}"/>
    <cellStyle name="Cálculo 2 55 9" xfId="9664" xr:uid="{00000000-0005-0000-0000-0000DF030000}"/>
    <cellStyle name="Cálculo 2 56" xfId="413" xr:uid="{00000000-0005-0000-0000-0000E0030000}"/>
    <cellStyle name="Cálculo 2 56 10" xfId="10170" xr:uid="{00000000-0005-0000-0000-0000E1030000}"/>
    <cellStyle name="Cálculo 2 56 2" xfId="1133" xr:uid="{00000000-0005-0000-0000-0000E2030000}"/>
    <cellStyle name="Cálculo 2 56 2 2" xfId="2310" xr:uid="{00000000-0005-0000-0000-0000E3030000}"/>
    <cellStyle name="Cálculo 2 56 2 3" xfId="4492" xr:uid="{00000000-0005-0000-0000-0000E4030000}"/>
    <cellStyle name="Cálculo 2 56 2 4" xfId="5703" xr:uid="{00000000-0005-0000-0000-0000E5030000}"/>
    <cellStyle name="Cálculo 2 56 2 5" xfId="6296" xr:uid="{00000000-0005-0000-0000-0000E6030000}"/>
    <cellStyle name="Cálculo 2 56 2 6" xfId="7251" xr:uid="{00000000-0005-0000-0000-0000E7030000}"/>
    <cellStyle name="Cálculo 2 56 2 7" xfId="9264" xr:uid="{00000000-0005-0000-0000-0000E8030000}"/>
    <cellStyle name="Cálculo 2 56 2 8" xfId="10472" xr:uid="{00000000-0005-0000-0000-0000E9030000}"/>
    <cellStyle name="Cálculo 2 56 2 9" xfId="11376" xr:uid="{00000000-0005-0000-0000-0000EA030000}"/>
    <cellStyle name="Cálculo 2 56 3" xfId="3288" xr:uid="{00000000-0005-0000-0000-0000EB030000}"/>
    <cellStyle name="Cálculo 2 56 4" xfId="4006" xr:uid="{00000000-0005-0000-0000-0000EC030000}"/>
    <cellStyle name="Cálculo 2 56 5" xfId="3091" xr:uid="{00000000-0005-0000-0000-0000ED030000}"/>
    <cellStyle name="Cálculo 2 56 6" xfId="6639" xr:uid="{00000000-0005-0000-0000-0000EE030000}"/>
    <cellStyle name="Cálculo 2 56 7" xfId="7510" xr:uid="{00000000-0005-0000-0000-0000EF030000}"/>
    <cellStyle name="Cálculo 2 56 8" xfId="9013" xr:uid="{00000000-0005-0000-0000-0000F0030000}"/>
    <cellStyle name="Cálculo 2 56 9" xfId="9165" xr:uid="{00000000-0005-0000-0000-0000F1030000}"/>
    <cellStyle name="Cálculo 2 57" xfId="414" xr:uid="{00000000-0005-0000-0000-0000F2030000}"/>
    <cellStyle name="Cálculo 2 57 10" xfId="9090" xr:uid="{00000000-0005-0000-0000-0000F3030000}"/>
    <cellStyle name="Cálculo 2 57 2" xfId="1134" xr:uid="{00000000-0005-0000-0000-0000F4030000}"/>
    <cellStyle name="Cálculo 2 57 2 2" xfId="2793" xr:uid="{00000000-0005-0000-0000-0000F5030000}"/>
    <cellStyle name="Cálculo 2 57 2 3" xfId="4493" xr:uid="{00000000-0005-0000-0000-0000F6030000}"/>
    <cellStyle name="Cálculo 2 57 2 4" xfId="6080" xr:uid="{00000000-0005-0000-0000-0000F7030000}"/>
    <cellStyle name="Cálculo 2 57 2 5" xfId="6342" xr:uid="{00000000-0005-0000-0000-0000F8030000}"/>
    <cellStyle name="Cálculo 2 57 2 6" xfId="7980" xr:uid="{00000000-0005-0000-0000-0000F9030000}"/>
    <cellStyle name="Cálculo 2 57 2 7" xfId="8654" xr:uid="{00000000-0005-0000-0000-0000FA030000}"/>
    <cellStyle name="Cálculo 2 57 2 8" xfId="10473" xr:uid="{00000000-0005-0000-0000-0000FB030000}"/>
    <cellStyle name="Cálculo 2 57 2 9" xfId="11377" xr:uid="{00000000-0005-0000-0000-0000FC030000}"/>
    <cellStyle name="Cálculo 2 57 3" xfId="3870" xr:uid="{00000000-0005-0000-0000-0000FD030000}"/>
    <cellStyle name="Cálculo 2 57 4" xfId="3713" xr:uid="{00000000-0005-0000-0000-0000FE030000}"/>
    <cellStyle name="Cálculo 2 57 5" xfId="6099" xr:uid="{00000000-0005-0000-0000-0000FF030000}"/>
    <cellStyle name="Cálculo 2 57 6" xfId="6094" xr:uid="{00000000-0005-0000-0000-000000040000}"/>
    <cellStyle name="Cálculo 2 57 7" xfId="7000" xr:uid="{00000000-0005-0000-0000-000001040000}"/>
    <cellStyle name="Cálculo 2 57 8" xfId="9528" xr:uid="{00000000-0005-0000-0000-000002040000}"/>
    <cellStyle name="Cálculo 2 57 9" xfId="9493" xr:uid="{00000000-0005-0000-0000-000003040000}"/>
    <cellStyle name="Cálculo 2 58" xfId="415" xr:uid="{00000000-0005-0000-0000-000004040000}"/>
    <cellStyle name="Cálculo 2 58 10" xfId="8536" xr:uid="{00000000-0005-0000-0000-000005040000}"/>
    <cellStyle name="Cálculo 2 58 2" xfId="1135" xr:uid="{00000000-0005-0000-0000-000006040000}"/>
    <cellStyle name="Cálculo 2 58 2 2" xfId="3746" xr:uid="{00000000-0005-0000-0000-000007040000}"/>
    <cellStyle name="Cálculo 2 58 2 3" xfId="4494" xr:uid="{00000000-0005-0000-0000-000008040000}"/>
    <cellStyle name="Cálculo 2 58 2 4" xfId="4291" xr:uid="{00000000-0005-0000-0000-000009040000}"/>
    <cellStyle name="Cálculo 2 58 2 5" xfId="6485" xr:uid="{00000000-0005-0000-0000-00000A040000}"/>
    <cellStyle name="Cálculo 2 58 2 6" xfId="7584" xr:uid="{00000000-0005-0000-0000-00000B040000}"/>
    <cellStyle name="Cálculo 2 58 2 7" xfId="9263" xr:uid="{00000000-0005-0000-0000-00000C040000}"/>
    <cellStyle name="Cálculo 2 58 2 8" xfId="10474" xr:uid="{00000000-0005-0000-0000-00000D040000}"/>
    <cellStyle name="Cálculo 2 58 2 9" xfId="11378" xr:uid="{00000000-0005-0000-0000-00000E040000}"/>
    <cellStyle name="Cálculo 2 58 3" xfId="2648" xr:uid="{00000000-0005-0000-0000-00000F040000}"/>
    <cellStyle name="Cálculo 2 58 4" xfId="3140" xr:uid="{00000000-0005-0000-0000-000010040000}"/>
    <cellStyle name="Cálculo 2 58 5" xfId="5119" xr:uid="{00000000-0005-0000-0000-000011040000}"/>
    <cellStyle name="Cálculo 2 58 6" xfId="6750" xr:uid="{00000000-0005-0000-0000-000012040000}"/>
    <cellStyle name="Cálculo 2 58 7" xfId="7133" xr:uid="{00000000-0005-0000-0000-000013040000}"/>
    <cellStyle name="Cálculo 2 58 8" xfId="9012" xr:uid="{00000000-0005-0000-0000-000014040000}"/>
    <cellStyle name="Cálculo 2 58 9" xfId="9153" xr:uid="{00000000-0005-0000-0000-000015040000}"/>
    <cellStyle name="Cálculo 2 59" xfId="416" xr:uid="{00000000-0005-0000-0000-000016040000}"/>
    <cellStyle name="Cálculo 2 59 10" xfId="10211" xr:uid="{00000000-0005-0000-0000-000017040000}"/>
    <cellStyle name="Cálculo 2 59 2" xfId="1136" xr:uid="{00000000-0005-0000-0000-000018040000}"/>
    <cellStyle name="Cálculo 2 59 2 2" xfId="3377" xr:uid="{00000000-0005-0000-0000-000019040000}"/>
    <cellStyle name="Cálculo 2 59 2 3" xfId="4495" xr:uid="{00000000-0005-0000-0000-00001A040000}"/>
    <cellStyle name="Cálculo 2 59 2 4" xfId="3031" xr:uid="{00000000-0005-0000-0000-00001B040000}"/>
    <cellStyle name="Cálculo 2 59 2 5" xfId="3474" xr:uid="{00000000-0005-0000-0000-00001C040000}"/>
    <cellStyle name="Cálculo 2 59 2 6" xfId="7768" xr:uid="{00000000-0005-0000-0000-00001D040000}"/>
    <cellStyle name="Cálculo 2 59 2 7" xfId="8653" xr:uid="{00000000-0005-0000-0000-00001E040000}"/>
    <cellStyle name="Cálculo 2 59 2 8" xfId="10475" xr:uid="{00000000-0005-0000-0000-00001F040000}"/>
    <cellStyle name="Cálculo 2 59 2 9" xfId="11379" xr:uid="{00000000-0005-0000-0000-000020040000}"/>
    <cellStyle name="Cálculo 2 59 3" xfId="2265" xr:uid="{00000000-0005-0000-0000-000021040000}"/>
    <cellStyle name="Cálculo 2 59 4" xfId="2572" xr:uid="{00000000-0005-0000-0000-000022040000}"/>
    <cellStyle name="Cálculo 2 59 5" xfId="5162" xr:uid="{00000000-0005-0000-0000-000023040000}"/>
    <cellStyle name="Cálculo 2 59 6" xfId="5421" xr:uid="{00000000-0005-0000-0000-000024040000}"/>
    <cellStyle name="Cálculo 2 59 7" xfId="7838" xr:uid="{00000000-0005-0000-0000-000025040000}"/>
    <cellStyle name="Cálculo 2 59 8" xfId="9527" xr:uid="{00000000-0005-0000-0000-000026040000}"/>
    <cellStyle name="Cálculo 2 59 9" xfId="8957" xr:uid="{00000000-0005-0000-0000-000027040000}"/>
    <cellStyle name="Cálculo 2 6" xfId="417" xr:uid="{00000000-0005-0000-0000-000028040000}"/>
    <cellStyle name="Cálculo 2 6 10" xfId="9383" xr:uid="{00000000-0005-0000-0000-000029040000}"/>
    <cellStyle name="Cálculo 2 6 2" xfId="1137" xr:uid="{00000000-0005-0000-0000-00002A040000}"/>
    <cellStyle name="Cálculo 2 6 2 2" xfId="3951" xr:uid="{00000000-0005-0000-0000-00002B040000}"/>
    <cellStyle name="Cálculo 2 6 2 3" xfId="4496" xr:uid="{00000000-0005-0000-0000-00002C040000}"/>
    <cellStyle name="Cálculo 2 6 2 4" xfId="2583" xr:uid="{00000000-0005-0000-0000-00002D040000}"/>
    <cellStyle name="Cálculo 2 6 2 5" xfId="6395" xr:uid="{00000000-0005-0000-0000-00002E040000}"/>
    <cellStyle name="Cálculo 2 6 2 6" xfId="7252" xr:uid="{00000000-0005-0000-0000-00002F040000}"/>
    <cellStyle name="Cálculo 2 6 2 7" xfId="9262" xr:uid="{00000000-0005-0000-0000-000030040000}"/>
    <cellStyle name="Cálculo 2 6 2 8" xfId="10476" xr:uid="{00000000-0005-0000-0000-000031040000}"/>
    <cellStyle name="Cálculo 2 6 2 9" xfId="11380" xr:uid="{00000000-0005-0000-0000-000032040000}"/>
    <cellStyle name="Cálculo 2 6 3" xfId="3289" xr:uid="{00000000-0005-0000-0000-000033040000}"/>
    <cellStyle name="Cálculo 2 6 4" xfId="3801" xr:uid="{00000000-0005-0000-0000-000034040000}"/>
    <cellStyle name="Cálculo 2 6 5" xfId="6072" xr:uid="{00000000-0005-0000-0000-000035040000}"/>
    <cellStyle name="Cálculo 2 6 6" xfId="6154" xr:uid="{00000000-0005-0000-0000-000036040000}"/>
    <cellStyle name="Cálculo 2 6 7" xfId="7511" xr:uid="{00000000-0005-0000-0000-000037040000}"/>
    <cellStyle name="Cálculo 2 6 8" xfId="9011" xr:uid="{00000000-0005-0000-0000-000038040000}"/>
    <cellStyle name="Cálculo 2 6 9" xfId="9665" xr:uid="{00000000-0005-0000-0000-000039040000}"/>
    <cellStyle name="Cálculo 2 60" xfId="418" xr:uid="{00000000-0005-0000-0000-00003A040000}"/>
    <cellStyle name="Cálculo 2 60 10" xfId="9138" xr:uid="{00000000-0005-0000-0000-00003B040000}"/>
    <cellStyle name="Cálculo 2 60 2" xfId="1138" xr:uid="{00000000-0005-0000-0000-00003C040000}"/>
    <cellStyle name="Cálculo 2 60 2 2" xfId="2794" xr:uid="{00000000-0005-0000-0000-00003D040000}"/>
    <cellStyle name="Cálculo 2 60 2 3" xfId="4497" xr:uid="{00000000-0005-0000-0000-00003E040000}"/>
    <cellStyle name="Cálculo 2 60 2 4" xfId="3682" xr:uid="{00000000-0005-0000-0000-00003F040000}"/>
    <cellStyle name="Cálculo 2 60 2 5" xfId="5160" xr:uid="{00000000-0005-0000-0000-000040040000}"/>
    <cellStyle name="Cálculo 2 60 2 6" xfId="7928" xr:uid="{00000000-0005-0000-0000-000041040000}"/>
    <cellStyle name="Cálculo 2 60 2 7" xfId="8652" xr:uid="{00000000-0005-0000-0000-000042040000}"/>
    <cellStyle name="Cálculo 2 60 2 8" xfId="10477" xr:uid="{00000000-0005-0000-0000-000043040000}"/>
    <cellStyle name="Cálculo 2 60 2 9" xfId="11381" xr:uid="{00000000-0005-0000-0000-000044040000}"/>
    <cellStyle name="Cálculo 2 60 3" xfId="2340" xr:uid="{00000000-0005-0000-0000-000045040000}"/>
    <cellStyle name="Cálculo 2 60 4" xfId="3993" xr:uid="{00000000-0005-0000-0000-000046040000}"/>
    <cellStyle name="Cálculo 2 60 5" xfId="4436" xr:uid="{00000000-0005-0000-0000-000047040000}"/>
    <cellStyle name="Cálculo 2 60 6" xfId="5346" xr:uid="{00000000-0005-0000-0000-000048040000}"/>
    <cellStyle name="Cálculo 2 60 7" xfId="8000" xr:uid="{00000000-0005-0000-0000-000049040000}"/>
    <cellStyle name="Cálculo 2 60 8" xfId="9526" xr:uid="{00000000-0005-0000-0000-00004A040000}"/>
    <cellStyle name="Cálculo 2 60 9" xfId="9494" xr:uid="{00000000-0005-0000-0000-00004B040000}"/>
    <cellStyle name="Cálculo 2 61" xfId="419" xr:uid="{00000000-0005-0000-0000-00004C040000}"/>
    <cellStyle name="Cálculo 2 61 10" xfId="8566" xr:uid="{00000000-0005-0000-0000-00004D040000}"/>
    <cellStyle name="Cálculo 2 61 2" xfId="1139" xr:uid="{00000000-0005-0000-0000-00004E040000}"/>
    <cellStyle name="Cálculo 2 61 2 2" xfId="3671" xr:uid="{00000000-0005-0000-0000-00004F040000}"/>
    <cellStyle name="Cálculo 2 61 2 3" xfId="4498" xr:uid="{00000000-0005-0000-0000-000050040000}"/>
    <cellStyle name="Cálculo 2 61 2 4" xfId="6084" xr:uid="{00000000-0005-0000-0000-000051040000}"/>
    <cellStyle name="Cálculo 2 61 2 5" xfId="5583" xr:uid="{00000000-0005-0000-0000-000052040000}"/>
    <cellStyle name="Cálculo 2 61 2 6" xfId="7585" xr:uid="{00000000-0005-0000-0000-000053040000}"/>
    <cellStyle name="Cálculo 2 61 2 7" xfId="9261" xr:uid="{00000000-0005-0000-0000-000054040000}"/>
    <cellStyle name="Cálculo 2 61 2 8" xfId="10478" xr:uid="{00000000-0005-0000-0000-000055040000}"/>
    <cellStyle name="Cálculo 2 61 2 9" xfId="11382" xr:uid="{00000000-0005-0000-0000-000056040000}"/>
    <cellStyle name="Cálculo 2 61 3" xfId="2649" xr:uid="{00000000-0005-0000-0000-000057040000}"/>
    <cellStyle name="Cálculo 2 61 4" xfId="2685" xr:uid="{00000000-0005-0000-0000-000058040000}"/>
    <cellStyle name="Cálculo 2 61 5" xfId="5480" xr:uid="{00000000-0005-0000-0000-000059040000}"/>
    <cellStyle name="Cálculo 2 61 6" xfId="6626" xr:uid="{00000000-0005-0000-0000-00005A040000}"/>
    <cellStyle name="Cálculo 2 61 7" xfId="7134" xr:uid="{00000000-0005-0000-0000-00005B040000}"/>
    <cellStyle name="Cálculo 2 61 8" xfId="9010" xr:uid="{00000000-0005-0000-0000-00005C040000}"/>
    <cellStyle name="Cálculo 2 61 9" xfId="9154" xr:uid="{00000000-0005-0000-0000-00005D040000}"/>
    <cellStyle name="Cálculo 2 62" xfId="1082" xr:uid="{00000000-0005-0000-0000-00005E040000}"/>
    <cellStyle name="Cálculo 2 62 2" xfId="2780" xr:uid="{00000000-0005-0000-0000-00005F040000}"/>
    <cellStyle name="Cálculo 2 62 3" xfId="4441" xr:uid="{00000000-0005-0000-0000-000060040000}"/>
    <cellStyle name="Cálculo 2 62 4" xfId="6177" xr:uid="{00000000-0005-0000-0000-000061040000}"/>
    <cellStyle name="Cálculo 2 62 5" xfId="5537" xr:uid="{00000000-0005-0000-0000-000062040000}"/>
    <cellStyle name="Cálculo 2 62 6" xfId="7822" xr:uid="{00000000-0005-0000-0000-000063040000}"/>
    <cellStyle name="Cálculo 2 62 7" xfId="8353" xr:uid="{00000000-0005-0000-0000-000064040000}"/>
    <cellStyle name="Cálculo 2 62 8" xfId="10421" xr:uid="{00000000-0005-0000-0000-000065040000}"/>
    <cellStyle name="Cálculo 2 62 9" xfId="11325" xr:uid="{00000000-0005-0000-0000-000066040000}"/>
    <cellStyle name="Cálculo 2 63" xfId="3756" xr:uid="{00000000-0005-0000-0000-000067040000}"/>
    <cellStyle name="Cálculo 2 64" xfId="3143" xr:uid="{00000000-0005-0000-0000-000068040000}"/>
    <cellStyle name="Cálculo 2 65" xfId="5784" xr:uid="{00000000-0005-0000-0000-000069040000}"/>
    <cellStyle name="Cálculo 2 66" xfId="6806" xr:uid="{00000000-0005-0000-0000-00006A040000}"/>
    <cellStyle name="Cálculo 2 67" xfId="7775" xr:uid="{00000000-0005-0000-0000-00006B040000}"/>
    <cellStyle name="Cálculo 2 68" xfId="9554" xr:uid="{00000000-0005-0000-0000-00006C040000}"/>
    <cellStyle name="Cálculo 2 69" xfId="10122" xr:uid="{00000000-0005-0000-0000-00006D040000}"/>
    <cellStyle name="Cálculo 2 7" xfId="420" xr:uid="{00000000-0005-0000-0000-00006E040000}"/>
    <cellStyle name="Cálculo 2 7 10" xfId="8875" xr:uid="{00000000-0005-0000-0000-00006F040000}"/>
    <cellStyle name="Cálculo 2 7 2" xfId="1140" xr:uid="{00000000-0005-0000-0000-000070040000}"/>
    <cellStyle name="Cálculo 2 7 2 2" xfId="3378" xr:uid="{00000000-0005-0000-0000-000071040000}"/>
    <cellStyle name="Cálculo 2 7 2 3" xfId="4499" xr:uid="{00000000-0005-0000-0000-000072040000}"/>
    <cellStyle name="Cálculo 2 7 2 4" xfId="5937" xr:uid="{00000000-0005-0000-0000-000073040000}"/>
    <cellStyle name="Cálculo 2 7 2 5" xfId="6717" xr:uid="{00000000-0005-0000-0000-000074040000}"/>
    <cellStyle name="Cálculo 2 7 2 6" xfId="6956" xr:uid="{00000000-0005-0000-0000-000075040000}"/>
    <cellStyle name="Cálculo 2 7 2 7" xfId="8651" xr:uid="{00000000-0005-0000-0000-000076040000}"/>
    <cellStyle name="Cálculo 2 7 2 8" xfId="10479" xr:uid="{00000000-0005-0000-0000-000077040000}"/>
    <cellStyle name="Cálculo 2 7 2 9" xfId="11383" xr:uid="{00000000-0005-0000-0000-000078040000}"/>
    <cellStyle name="Cálculo 2 7 3" xfId="3774" xr:uid="{00000000-0005-0000-0000-000079040000}"/>
    <cellStyle name="Cálculo 2 7 4" xfId="3788" xr:uid="{00000000-0005-0000-0000-00007A040000}"/>
    <cellStyle name="Cálculo 2 7 5" xfId="5306" xr:uid="{00000000-0005-0000-0000-00007B040000}"/>
    <cellStyle name="Cálculo 2 7 6" xfId="6310" xr:uid="{00000000-0005-0000-0000-00007C040000}"/>
    <cellStyle name="Cálculo 2 7 7" xfId="7789" xr:uid="{00000000-0005-0000-0000-00007D040000}"/>
    <cellStyle name="Cálculo 2 7 8" xfId="9525" xr:uid="{00000000-0005-0000-0000-00007E040000}"/>
    <cellStyle name="Cálculo 2 7 9" xfId="8958" xr:uid="{00000000-0005-0000-0000-00007F040000}"/>
    <cellStyle name="Cálculo 2 70" xfId="9649" xr:uid="{00000000-0005-0000-0000-000080040000}"/>
    <cellStyle name="Cálculo 2 8" xfId="421" xr:uid="{00000000-0005-0000-0000-000081040000}"/>
    <cellStyle name="Cálculo 2 8 10" xfId="10151" xr:uid="{00000000-0005-0000-0000-000082040000}"/>
    <cellStyle name="Cálculo 2 8 2" xfId="1141" xr:uid="{00000000-0005-0000-0000-000083040000}"/>
    <cellStyle name="Cálculo 2 8 2 2" xfId="3878" xr:uid="{00000000-0005-0000-0000-000084040000}"/>
    <cellStyle name="Cálculo 2 8 2 3" xfId="4500" xr:uid="{00000000-0005-0000-0000-000085040000}"/>
    <cellStyle name="Cálculo 2 8 2 4" xfId="5981" xr:uid="{00000000-0005-0000-0000-000086040000}"/>
    <cellStyle name="Cálculo 2 8 2 5" xfId="3999" xr:uid="{00000000-0005-0000-0000-000087040000}"/>
    <cellStyle name="Cálculo 2 8 2 6" xfId="7253" xr:uid="{00000000-0005-0000-0000-000088040000}"/>
    <cellStyle name="Cálculo 2 8 2 7" xfId="9260" xr:uid="{00000000-0005-0000-0000-000089040000}"/>
    <cellStyle name="Cálculo 2 8 2 8" xfId="10480" xr:uid="{00000000-0005-0000-0000-00008A040000}"/>
    <cellStyle name="Cálculo 2 8 2 9" xfId="11384" xr:uid="{00000000-0005-0000-0000-00008B040000}"/>
    <cellStyle name="Cálculo 2 8 3" xfId="3290" xr:uid="{00000000-0005-0000-0000-00008C040000}"/>
    <cellStyle name="Cálculo 2 8 4" xfId="2447" xr:uid="{00000000-0005-0000-0000-00008D040000}"/>
    <cellStyle name="Cálculo 2 8 5" xfId="5622" xr:uid="{00000000-0005-0000-0000-00008E040000}"/>
    <cellStyle name="Cálculo 2 8 6" xfId="6736" xr:uid="{00000000-0005-0000-0000-00008F040000}"/>
    <cellStyle name="Cálculo 2 8 7" xfId="7512" xr:uid="{00000000-0005-0000-0000-000090040000}"/>
    <cellStyle name="Cálculo 2 8 8" xfId="9009" xr:uid="{00000000-0005-0000-0000-000091040000}"/>
    <cellStyle name="Cálculo 2 8 9" xfId="9666" xr:uid="{00000000-0005-0000-0000-000092040000}"/>
    <cellStyle name="Cálculo 2 9" xfId="422" xr:uid="{00000000-0005-0000-0000-000093040000}"/>
    <cellStyle name="Cálculo 2 9 10" xfId="10288" xr:uid="{00000000-0005-0000-0000-000094040000}"/>
    <cellStyle name="Cálculo 2 9 2" xfId="1142" xr:uid="{00000000-0005-0000-0000-000095040000}"/>
    <cellStyle name="Cálculo 2 9 2 2" xfId="2795" xr:uid="{00000000-0005-0000-0000-000096040000}"/>
    <cellStyle name="Cálculo 2 9 2 3" xfId="4501" xr:uid="{00000000-0005-0000-0000-000097040000}"/>
    <cellStyle name="Cálculo 2 9 2 4" xfId="5154" xr:uid="{00000000-0005-0000-0000-000098040000}"/>
    <cellStyle name="Cálculo 2 9 2 5" xfId="6341" xr:uid="{00000000-0005-0000-0000-000099040000}"/>
    <cellStyle name="Cálculo 2 9 2 6" xfId="7005" xr:uid="{00000000-0005-0000-0000-00009A040000}"/>
    <cellStyle name="Cálculo 2 9 2 7" xfId="8650" xr:uid="{00000000-0005-0000-0000-00009B040000}"/>
    <cellStyle name="Cálculo 2 9 2 8" xfId="10481" xr:uid="{00000000-0005-0000-0000-00009C040000}"/>
    <cellStyle name="Cálculo 2 9 2 9" xfId="11385" xr:uid="{00000000-0005-0000-0000-00009D040000}"/>
    <cellStyle name="Cálculo 2 9 3" xfId="3981" xr:uid="{00000000-0005-0000-0000-00009E040000}"/>
    <cellStyle name="Cálculo 2 9 4" xfId="2585" xr:uid="{00000000-0005-0000-0000-00009F040000}"/>
    <cellStyle name="Cálculo 2 9 5" xfId="3455" xr:uid="{00000000-0005-0000-0000-0000A0040000}"/>
    <cellStyle name="Cálculo 2 9 6" xfId="5059" xr:uid="{00000000-0005-0000-0000-0000A1040000}"/>
    <cellStyle name="Cálculo 2 9 7" xfId="7949" xr:uid="{00000000-0005-0000-0000-0000A2040000}"/>
    <cellStyle name="Cálculo 2 9 8" xfId="9524" xr:uid="{00000000-0005-0000-0000-0000A3040000}"/>
    <cellStyle name="Cálculo 2 9 9" xfId="9495" xr:uid="{00000000-0005-0000-0000-0000A4040000}"/>
    <cellStyle name="Cálculo 3" xfId="1645" xr:uid="{00000000-0005-0000-0000-0000A5040000}"/>
    <cellStyle name="Cálculo 3 2" xfId="2983" xr:uid="{00000000-0005-0000-0000-0000A6040000}"/>
    <cellStyle name="Cálculo 3 3" xfId="5004" xr:uid="{00000000-0005-0000-0000-0000A7040000}"/>
    <cellStyle name="Cálculo 3 4" xfId="3221" xr:uid="{00000000-0005-0000-0000-0000A8040000}"/>
    <cellStyle name="Cálculo 3 5" xfId="6703" xr:uid="{00000000-0005-0000-0000-0000A9040000}"/>
    <cellStyle name="Cálculo 3 6" xfId="7039" xr:uid="{00000000-0005-0000-0000-0000AA040000}"/>
    <cellStyle name="Cálculo 3 7" xfId="9205" xr:uid="{00000000-0005-0000-0000-0000AB040000}"/>
    <cellStyle name="Cálculo 3 8" xfId="10983" xr:uid="{00000000-0005-0000-0000-0000AC040000}"/>
    <cellStyle name="Cálculo 3 9" xfId="11886" xr:uid="{00000000-0005-0000-0000-0000AD040000}"/>
    <cellStyle name="Cancel" xfId="139" xr:uid="{00000000-0005-0000-0000-0000AE040000}"/>
    <cellStyle name="Cancel 2" xfId="151" xr:uid="{00000000-0005-0000-0000-0000AF040000}"/>
    <cellStyle name="Celda de comprobación" xfId="26" builtinId="23" customBuiltin="1"/>
    <cellStyle name="Celda de comprobación 2" xfId="423" xr:uid="{00000000-0005-0000-0000-0000B1040000}"/>
    <cellStyle name="Celda vinculada" xfId="27" builtinId="24" customBuiltin="1"/>
    <cellStyle name="Celda vinculada 2" xfId="424" xr:uid="{00000000-0005-0000-0000-0000B3040000}"/>
    <cellStyle name="Célula de Verificação" xfId="425" xr:uid="{00000000-0005-0000-0000-0000B4040000}"/>
    <cellStyle name="Célula Vinculada" xfId="426" xr:uid="{00000000-0005-0000-0000-0000B5040000}"/>
    <cellStyle name="Comma 2" xfId="141" xr:uid="{00000000-0005-0000-0000-0000B6040000}"/>
    <cellStyle name="Comma 2 2" xfId="152" xr:uid="{00000000-0005-0000-0000-0000B7040000}"/>
    <cellStyle name="Comma 2 2 2" xfId="166" xr:uid="{00000000-0005-0000-0000-0000B8040000}"/>
    <cellStyle name="Comma 2 2 2 2" xfId="218" xr:uid="{00000000-0005-0000-0000-0000B9040000}"/>
    <cellStyle name="Comma 2 2 2 2 2" xfId="296" xr:uid="{00000000-0005-0000-0000-0000BA040000}"/>
    <cellStyle name="Comma 2 2 2 2 2 2" xfId="1818" xr:uid="{00000000-0005-0000-0000-0000BB040000}"/>
    <cellStyle name="Comma 2 2 2 2 2 3" xfId="2032" xr:uid="{00000000-0005-0000-0000-0000BC040000}"/>
    <cellStyle name="Comma 2 2 2 2 3" xfId="1740" xr:uid="{00000000-0005-0000-0000-0000BD040000}"/>
    <cellStyle name="Comma 2 2 2 2 4" xfId="1954" xr:uid="{00000000-0005-0000-0000-0000BE040000}"/>
    <cellStyle name="Comma 2 2 2 3" xfId="192" xr:uid="{00000000-0005-0000-0000-0000BF040000}"/>
    <cellStyle name="Comma 2 2 2 3 2" xfId="270" xr:uid="{00000000-0005-0000-0000-0000C0040000}"/>
    <cellStyle name="Comma 2 2 2 3 2 2" xfId="1792" xr:uid="{00000000-0005-0000-0000-0000C1040000}"/>
    <cellStyle name="Comma 2 2 2 3 2 3" xfId="2006" xr:uid="{00000000-0005-0000-0000-0000C2040000}"/>
    <cellStyle name="Comma 2 2 2 3 3" xfId="1714" xr:uid="{00000000-0005-0000-0000-0000C3040000}"/>
    <cellStyle name="Comma 2 2 2 3 4" xfId="1928" xr:uid="{00000000-0005-0000-0000-0000C4040000}"/>
    <cellStyle name="Comma 2 2 2 4" xfId="244" xr:uid="{00000000-0005-0000-0000-0000C5040000}"/>
    <cellStyle name="Comma 2 2 2 4 2" xfId="1766" xr:uid="{00000000-0005-0000-0000-0000C6040000}"/>
    <cellStyle name="Comma 2 2 2 4 3" xfId="1980" xr:uid="{00000000-0005-0000-0000-0000C7040000}"/>
    <cellStyle name="Comma 2 2 2 5" xfId="1688" xr:uid="{00000000-0005-0000-0000-0000C8040000}"/>
    <cellStyle name="Comma 2 2 2 6" xfId="1902" xr:uid="{00000000-0005-0000-0000-0000C9040000}"/>
    <cellStyle name="Comma 2 2 3" xfId="205" xr:uid="{00000000-0005-0000-0000-0000CA040000}"/>
    <cellStyle name="Comma 2 2 3 2" xfId="283" xr:uid="{00000000-0005-0000-0000-0000CB040000}"/>
    <cellStyle name="Comma 2 2 3 2 2" xfId="1805" xr:uid="{00000000-0005-0000-0000-0000CC040000}"/>
    <cellStyle name="Comma 2 2 3 2 3" xfId="2019" xr:uid="{00000000-0005-0000-0000-0000CD040000}"/>
    <cellStyle name="Comma 2 2 3 3" xfId="1727" xr:uid="{00000000-0005-0000-0000-0000CE040000}"/>
    <cellStyle name="Comma 2 2 3 4" xfId="1941" xr:uid="{00000000-0005-0000-0000-0000CF040000}"/>
    <cellStyle name="Comma 2 2 4" xfId="179" xr:uid="{00000000-0005-0000-0000-0000D0040000}"/>
    <cellStyle name="Comma 2 2 4 2" xfId="257" xr:uid="{00000000-0005-0000-0000-0000D1040000}"/>
    <cellStyle name="Comma 2 2 4 2 2" xfId="1779" xr:uid="{00000000-0005-0000-0000-0000D2040000}"/>
    <cellStyle name="Comma 2 2 4 2 3" xfId="1993" xr:uid="{00000000-0005-0000-0000-0000D3040000}"/>
    <cellStyle name="Comma 2 2 4 3" xfId="1701" xr:uid="{00000000-0005-0000-0000-0000D4040000}"/>
    <cellStyle name="Comma 2 2 4 4" xfId="1915" xr:uid="{00000000-0005-0000-0000-0000D5040000}"/>
    <cellStyle name="Comma 2 2 5" xfId="231" xr:uid="{00000000-0005-0000-0000-0000D6040000}"/>
    <cellStyle name="Comma 2 2 5 2" xfId="1753" xr:uid="{00000000-0005-0000-0000-0000D7040000}"/>
    <cellStyle name="Comma 2 2 5 3" xfId="1967" xr:uid="{00000000-0005-0000-0000-0000D8040000}"/>
    <cellStyle name="Comma 2 2 6" xfId="1675" xr:uid="{00000000-0005-0000-0000-0000D9040000}"/>
    <cellStyle name="Comma 2 2 7" xfId="1889" xr:uid="{00000000-0005-0000-0000-0000DA040000}"/>
    <cellStyle name="Comma 2 3" xfId="160" xr:uid="{00000000-0005-0000-0000-0000DB040000}"/>
    <cellStyle name="Comma 2 3 2" xfId="212" xr:uid="{00000000-0005-0000-0000-0000DC040000}"/>
    <cellStyle name="Comma 2 3 2 2" xfId="290" xr:uid="{00000000-0005-0000-0000-0000DD040000}"/>
    <cellStyle name="Comma 2 3 2 2 2" xfId="1812" xr:uid="{00000000-0005-0000-0000-0000DE040000}"/>
    <cellStyle name="Comma 2 3 2 2 3" xfId="2026" xr:uid="{00000000-0005-0000-0000-0000DF040000}"/>
    <cellStyle name="Comma 2 3 2 3" xfId="1734" xr:uid="{00000000-0005-0000-0000-0000E0040000}"/>
    <cellStyle name="Comma 2 3 2 4" xfId="1948" xr:uid="{00000000-0005-0000-0000-0000E1040000}"/>
    <cellStyle name="Comma 2 3 3" xfId="186" xr:uid="{00000000-0005-0000-0000-0000E2040000}"/>
    <cellStyle name="Comma 2 3 3 2" xfId="264" xr:uid="{00000000-0005-0000-0000-0000E3040000}"/>
    <cellStyle name="Comma 2 3 3 2 2" xfId="1786" xr:uid="{00000000-0005-0000-0000-0000E4040000}"/>
    <cellStyle name="Comma 2 3 3 2 3" xfId="2000" xr:uid="{00000000-0005-0000-0000-0000E5040000}"/>
    <cellStyle name="Comma 2 3 3 3" xfId="1708" xr:uid="{00000000-0005-0000-0000-0000E6040000}"/>
    <cellStyle name="Comma 2 3 3 4" xfId="1922" xr:uid="{00000000-0005-0000-0000-0000E7040000}"/>
    <cellStyle name="Comma 2 3 4" xfId="238" xr:uid="{00000000-0005-0000-0000-0000E8040000}"/>
    <cellStyle name="Comma 2 3 4 2" xfId="1760" xr:uid="{00000000-0005-0000-0000-0000E9040000}"/>
    <cellStyle name="Comma 2 3 4 3" xfId="1974" xr:uid="{00000000-0005-0000-0000-0000EA040000}"/>
    <cellStyle name="Comma 2 3 5" xfId="1682" xr:uid="{00000000-0005-0000-0000-0000EB040000}"/>
    <cellStyle name="Comma 2 3 6" xfId="1896" xr:uid="{00000000-0005-0000-0000-0000EC040000}"/>
    <cellStyle name="Comma 2 4" xfId="199" xr:uid="{00000000-0005-0000-0000-0000ED040000}"/>
    <cellStyle name="Comma 2 4 2" xfId="277" xr:uid="{00000000-0005-0000-0000-0000EE040000}"/>
    <cellStyle name="Comma 2 4 2 2" xfId="1799" xr:uid="{00000000-0005-0000-0000-0000EF040000}"/>
    <cellStyle name="Comma 2 4 2 3" xfId="2013" xr:uid="{00000000-0005-0000-0000-0000F0040000}"/>
    <cellStyle name="Comma 2 4 3" xfId="1721" xr:uid="{00000000-0005-0000-0000-0000F1040000}"/>
    <cellStyle name="Comma 2 4 4" xfId="1935" xr:uid="{00000000-0005-0000-0000-0000F2040000}"/>
    <cellStyle name="Comma 2 5" xfId="173" xr:uid="{00000000-0005-0000-0000-0000F3040000}"/>
    <cellStyle name="Comma 2 5 2" xfId="251" xr:uid="{00000000-0005-0000-0000-0000F4040000}"/>
    <cellStyle name="Comma 2 5 2 2" xfId="1773" xr:uid="{00000000-0005-0000-0000-0000F5040000}"/>
    <cellStyle name="Comma 2 5 2 3" xfId="1987" xr:uid="{00000000-0005-0000-0000-0000F6040000}"/>
    <cellStyle name="Comma 2 5 3" xfId="1695" xr:uid="{00000000-0005-0000-0000-0000F7040000}"/>
    <cellStyle name="Comma 2 5 4" xfId="1909" xr:uid="{00000000-0005-0000-0000-0000F8040000}"/>
    <cellStyle name="Comma 2 6" xfId="225" xr:uid="{00000000-0005-0000-0000-0000F9040000}"/>
    <cellStyle name="Comma 2 6 2" xfId="1747" xr:uid="{00000000-0005-0000-0000-0000FA040000}"/>
    <cellStyle name="Comma 2 6 3" xfId="1961" xr:uid="{00000000-0005-0000-0000-0000FB040000}"/>
    <cellStyle name="Comma 2 7" xfId="1669" xr:uid="{00000000-0005-0000-0000-0000FC040000}"/>
    <cellStyle name="Comma 2 8" xfId="1883" xr:uid="{00000000-0005-0000-0000-0000FD040000}"/>
    <cellStyle name="Comma 3" xfId="144" xr:uid="{00000000-0005-0000-0000-0000FE040000}"/>
    <cellStyle name="Comma 3 2" xfId="153" xr:uid="{00000000-0005-0000-0000-0000FF040000}"/>
    <cellStyle name="Comma 3 2 2" xfId="167" xr:uid="{00000000-0005-0000-0000-000000050000}"/>
    <cellStyle name="Comma 3 2 2 2" xfId="219" xr:uid="{00000000-0005-0000-0000-000001050000}"/>
    <cellStyle name="Comma 3 2 2 2 2" xfId="297" xr:uid="{00000000-0005-0000-0000-000002050000}"/>
    <cellStyle name="Comma 3 2 2 2 2 2" xfId="1819" xr:uid="{00000000-0005-0000-0000-000003050000}"/>
    <cellStyle name="Comma 3 2 2 2 2 3" xfId="2033" xr:uid="{00000000-0005-0000-0000-000004050000}"/>
    <cellStyle name="Comma 3 2 2 2 3" xfId="1741" xr:uid="{00000000-0005-0000-0000-000005050000}"/>
    <cellStyle name="Comma 3 2 2 2 4" xfId="1955" xr:uid="{00000000-0005-0000-0000-000006050000}"/>
    <cellStyle name="Comma 3 2 2 3" xfId="193" xr:uid="{00000000-0005-0000-0000-000007050000}"/>
    <cellStyle name="Comma 3 2 2 3 2" xfId="271" xr:uid="{00000000-0005-0000-0000-000008050000}"/>
    <cellStyle name="Comma 3 2 2 3 2 2" xfId="1793" xr:uid="{00000000-0005-0000-0000-000009050000}"/>
    <cellStyle name="Comma 3 2 2 3 2 3" xfId="2007" xr:uid="{00000000-0005-0000-0000-00000A050000}"/>
    <cellStyle name="Comma 3 2 2 3 3" xfId="1715" xr:uid="{00000000-0005-0000-0000-00000B050000}"/>
    <cellStyle name="Comma 3 2 2 3 4" xfId="1929" xr:uid="{00000000-0005-0000-0000-00000C050000}"/>
    <cellStyle name="Comma 3 2 2 4" xfId="245" xr:uid="{00000000-0005-0000-0000-00000D050000}"/>
    <cellStyle name="Comma 3 2 2 4 2" xfId="1767" xr:uid="{00000000-0005-0000-0000-00000E050000}"/>
    <cellStyle name="Comma 3 2 2 4 3" xfId="1981" xr:uid="{00000000-0005-0000-0000-00000F050000}"/>
    <cellStyle name="Comma 3 2 2 5" xfId="1689" xr:uid="{00000000-0005-0000-0000-000010050000}"/>
    <cellStyle name="Comma 3 2 2 6" xfId="1903" xr:uid="{00000000-0005-0000-0000-000011050000}"/>
    <cellStyle name="Comma 3 2 3" xfId="206" xr:uid="{00000000-0005-0000-0000-000012050000}"/>
    <cellStyle name="Comma 3 2 3 2" xfId="284" xr:uid="{00000000-0005-0000-0000-000013050000}"/>
    <cellStyle name="Comma 3 2 3 2 2" xfId="1806" xr:uid="{00000000-0005-0000-0000-000014050000}"/>
    <cellStyle name="Comma 3 2 3 2 3" xfId="2020" xr:uid="{00000000-0005-0000-0000-000015050000}"/>
    <cellStyle name="Comma 3 2 3 3" xfId="1728" xr:uid="{00000000-0005-0000-0000-000016050000}"/>
    <cellStyle name="Comma 3 2 3 4" xfId="1942" xr:uid="{00000000-0005-0000-0000-000017050000}"/>
    <cellStyle name="Comma 3 2 4" xfId="180" xr:uid="{00000000-0005-0000-0000-000018050000}"/>
    <cellStyle name="Comma 3 2 4 2" xfId="258" xr:uid="{00000000-0005-0000-0000-000019050000}"/>
    <cellStyle name="Comma 3 2 4 2 2" xfId="1780" xr:uid="{00000000-0005-0000-0000-00001A050000}"/>
    <cellStyle name="Comma 3 2 4 2 3" xfId="1994" xr:uid="{00000000-0005-0000-0000-00001B050000}"/>
    <cellStyle name="Comma 3 2 4 3" xfId="1702" xr:uid="{00000000-0005-0000-0000-00001C050000}"/>
    <cellStyle name="Comma 3 2 4 4" xfId="1916" xr:uid="{00000000-0005-0000-0000-00001D050000}"/>
    <cellStyle name="Comma 3 2 5" xfId="232" xr:uid="{00000000-0005-0000-0000-00001E050000}"/>
    <cellStyle name="Comma 3 2 5 2" xfId="1754" xr:uid="{00000000-0005-0000-0000-00001F050000}"/>
    <cellStyle name="Comma 3 2 5 3" xfId="1968" xr:uid="{00000000-0005-0000-0000-000020050000}"/>
    <cellStyle name="Comma 3 2 6" xfId="1676" xr:uid="{00000000-0005-0000-0000-000021050000}"/>
    <cellStyle name="Comma 3 2 7" xfId="1890" xr:uid="{00000000-0005-0000-0000-000022050000}"/>
    <cellStyle name="Comma 3 3" xfId="161" xr:uid="{00000000-0005-0000-0000-000023050000}"/>
    <cellStyle name="Comma 3 3 2" xfId="213" xr:uid="{00000000-0005-0000-0000-000024050000}"/>
    <cellStyle name="Comma 3 3 2 2" xfId="291" xr:uid="{00000000-0005-0000-0000-000025050000}"/>
    <cellStyle name="Comma 3 3 2 2 2" xfId="1813" xr:uid="{00000000-0005-0000-0000-000026050000}"/>
    <cellStyle name="Comma 3 3 2 2 3" xfId="2027" xr:uid="{00000000-0005-0000-0000-000027050000}"/>
    <cellStyle name="Comma 3 3 2 3" xfId="1735" xr:uid="{00000000-0005-0000-0000-000028050000}"/>
    <cellStyle name="Comma 3 3 2 4" xfId="1949" xr:uid="{00000000-0005-0000-0000-000029050000}"/>
    <cellStyle name="Comma 3 3 3" xfId="187" xr:uid="{00000000-0005-0000-0000-00002A050000}"/>
    <cellStyle name="Comma 3 3 3 2" xfId="265" xr:uid="{00000000-0005-0000-0000-00002B050000}"/>
    <cellStyle name="Comma 3 3 3 2 2" xfId="1787" xr:uid="{00000000-0005-0000-0000-00002C050000}"/>
    <cellStyle name="Comma 3 3 3 2 3" xfId="2001" xr:uid="{00000000-0005-0000-0000-00002D050000}"/>
    <cellStyle name="Comma 3 3 3 3" xfId="1709" xr:uid="{00000000-0005-0000-0000-00002E050000}"/>
    <cellStyle name="Comma 3 3 3 4" xfId="1923" xr:uid="{00000000-0005-0000-0000-00002F050000}"/>
    <cellStyle name="Comma 3 3 4" xfId="239" xr:uid="{00000000-0005-0000-0000-000030050000}"/>
    <cellStyle name="Comma 3 3 4 2" xfId="1761" xr:uid="{00000000-0005-0000-0000-000031050000}"/>
    <cellStyle name="Comma 3 3 4 3" xfId="1975" xr:uid="{00000000-0005-0000-0000-000032050000}"/>
    <cellStyle name="Comma 3 3 5" xfId="1683" xr:uid="{00000000-0005-0000-0000-000033050000}"/>
    <cellStyle name="Comma 3 3 6" xfId="1897" xr:uid="{00000000-0005-0000-0000-000034050000}"/>
    <cellStyle name="Comma 3 4" xfId="200" xr:uid="{00000000-0005-0000-0000-000035050000}"/>
    <cellStyle name="Comma 3 4 2" xfId="278" xr:uid="{00000000-0005-0000-0000-000036050000}"/>
    <cellStyle name="Comma 3 4 2 2" xfId="1800" xr:uid="{00000000-0005-0000-0000-000037050000}"/>
    <cellStyle name="Comma 3 4 2 3" xfId="2014" xr:uid="{00000000-0005-0000-0000-000038050000}"/>
    <cellStyle name="Comma 3 4 3" xfId="1722" xr:uid="{00000000-0005-0000-0000-000039050000}"/>
    <cellStyle name="Comma 3 4 4" xfId="1936" xr:uid="{00000000-0005-0000-0000-00003A050000}"/>
    <cellStyle name="Comma 3 5" xfId="174" xr:uid="{00000000-0005-0000-0000-00003B050000}"/>
    <cellStyle name="Comma 3 5 2" xfId="252" xr:uid="{00000000-0005-0000-0000-00003C050000}"/>
    <cellStyle name="Comma 3 5 2 2" xfId="1774" xr:uid="{00000000-0005-0000-0000-00003D050000}"/>
    <cellStyle name="Comma 3 5 2 3" xfId="1988" xr:uid="{00000000-0005-0000-0000-00003E050000}"/>
    <cellStyle name="Comma 3 5 3" xfId="1696" xr:uid="{00000000-0005-0000-0000-00003F050000}"/>
    <cellStyle name="Comma 3 5 4" xfId="1910" xr:uid="{00000000-0005-0000-0000-000040050000}"/>
    <cellStyle name="Comma 3 6" xfId="226" xr:uid="{00000000-0005-0000-0000-000041050000}"/>
    <cellStyle name="Comma 3 6 2" xfId="1748" xr:uid="{00000000-0005-0000-0000-000042050000}"/>
    <cellStyle name="Comma 3 6 3" xfId="1962" xr:uid="{00000000-0005-0000-0000-000043050000}"/>
    <cellStyle name="Comma 3 7" xfId="1670" xr:uid="{00000000-0005-0000-0000-000044050000}"/>
    <cellStyle name="Comma 3 8" xfId="1884" xr:uid="{00000000-0005-0000-0000-000045050000}"/>
    <cellStyle name="Comma 4" xfId="145" xr:uid="{00000000-0005-0000-0000-000046050000}"/>
    <cellStyle name="Comma 4 2" xfId="154" xr:uid="{00000000-0005-0000-0000-000047050000}"/>
    <cellStyle name="Comma 4 2 2" xfId="168" xr:uid="{00000000-0005-0000-0000-000048050000}"/>
    <cellStyle name="Comma 4 2 2 2" xfId="220" xr:uid="{00000000-0005-0000-0000-000049050000}"/>
    <cellStyle name="Comma 4 2 2 2 2" xfId="298" xr:uid="{00000000-0005-0000-0000-00004A050000}"/>
    <cellStyle name="Comma 4 2 2 2 2 2" xfId="1820" xr:uid="{00000000-0005-0000-0000-00004B050000}"/>
    <cellStyle name="Comma 4 2 2 2 2 3" xfId="2034" xr:uid="{00000000-0005-0000-0000-00004C050000}"/>
    <cellStyle name="Comma 4 2 2 2 3" xfId="1742" xr:uid="{00000000-0005-0000-0000-00004D050000}"/>
    <cellStyle name="Comma 4 2 2 2 4" xfId="1956" xr:uid="{00000000-0005-0000-0000-00004E050000}"/>
    <cellStyle name="Comma 4 2 2 3" xfId="194" xr:uid="{00000000-0005-0000-0000-00004F050000}"/>
    <cellStyle name="Comma 4 2 2 3 2" xfId="272" xr:uid="{00000000-0005-0000-0000-000050050000}"/>
    <cellStyle name="Comma 4 2 2 3 2 2" xfId="1794" xr:uid="{00000000-0005-0000-0000-000051050000}"/>
    <cellStyle name="Comma 4 2 2 3 2 3" xfId="2008" xr:uid="{00000000-0005-0000-0000-000052050000}"/>
    <cellStyle name="Comma 4 2 2 3 3" xfId="1716" xr:uid="{00000000-0005-0000-0000-000053050000}"/>
    <cellStyle name="Comma 4 2 2 3 4" xfId="1930" xr:uid="{00000000-0005-0000-0000-000054050000}"/>
    <cellStyle name="Comma 4 2 2 4" xfId="246" xr:uid="{00000000-0005-0000-0000-000055050000}"/>
    <cellStyle name="Comma 4 2 2 4 2" xfId="1768" xr:uid="{00000000-0005-0000-0000-000056050000}"/>
    <cellStyle name="Comma 4 2 2 4 3" xfId="1982" xr:uid="{00000000-0005-0000-0000-000057050000}"/>
    <cellStyle name="Comma 4 2 2 5" xfId="1690" xr:uid="{00000000-0005-0000-0000-000058050000}"/>
    <cellStyle name="Comma 4 2 2 6" xfId="1904" xr:uid="{00000000-0005-0000-0000-000059050000}"/>
    <cellStyle name="Comma 4 2 3" xfId="207" xr:uid="{00000000-0005-0000-0000-00005A050000}"/>
    <cellStyle name="Comma 4 2 3 2" xfId="285" xr:uid="{00000000-0005-0000-0000-00005B050000}"/>
    <cellStyle name="Comma 4 2 3 2 2" xfId="1807" xr:uid="{00000000-0005-0000-0000-00005C050000}"/>
    <cellStyle name="Comma 4 2 3 2 3" xfId="2021" xr:uid="{00000000-0005-0000-0000-00005D050000}"/>
    <cellStyle name="Comma 4 2 3 3" xfId="1729" xr:uid="{00000000-0005-0000-0000-00005E050000}"/>
    <cellStyle name="Comma 4 2 3 4" xfId="1943" xr:uid="{00000000-0005-0000-0000-00005F050000}"/>
    <cellStyle name="Comma 4 2 4" xfId="181" xr:uid="{00000000-0005-0000-0000-000060050000}"/>
    <cellStyle name="Comma 4 2 4 2" xfId="259" xr:uid="{00000000-0005-0000-0000-000061050000}"/>
    <cellStyle name="Comma 4 2 4 2 2" xfId="1781" xr:uid="{00000000-0005-0000-0000-000062050000}"/>
    <cellStyle name="Comma 4 2 4 2 3" xfId="1995" xr:uid="{00000000-0005-0000-0000-000063050000}"/>
    <cellStyle name="Comma 4 2 4 3" xfId="1703" xr:uid="{00000000-0005-0000-0000-000064050000}"/>
    <cellStyle name="Comma 4 2 4 4" xfId="1917" xr:uid="{00000000-0005-0000-0000-000065050000}"/>
    <cellStyle name="Comma 4 2 5" xfId="233" xr:uid="{00000000-0005-0000-0000-000066050000}"/>
    <cellStyle name="Comma 4 2 5 2" xfId="1755" xr:uid="{00000000-0005-0000-0000-000067050000}"/>
    <cellStyle name="Comma 4 2 5 3" xfId="1969" xr:uid="{00000000-0005-0000-0000-000068050000}"/>
    <cellStyle name="Comma 4 2 6" xfId="1677" xr:uid="{00000000-0005-0000-0000-000069050000}"/>
    <cellStyle name="Comma 4 2 7" xfId="1891" xr:uid="{00000000-0005-0000-0000-00006A050000}"/>
    <cellStyle name="Comma 4 3" xfId="162" xr:uid="{00000000-0005-0000-0000-00006B050000}"/>
    <cellStyle name="Comma 4 3 2" xfId="214" xr:uid="{00000000-0005-0000-0000-00006C050000}"/>
    <cellStyle name="Comma 4 3 2 2" xfId="292" xr:uid="{00000000-0005-0000-0000-00006D050000}"/>
    <cellStyle name="Comma 4 3 2 2 2" xfId="1814" xr:uid="{00000000-0005-0000-0000-00006E050000}"/>
    <cellStyle name="Comma 4 3 2 2 3" xfId="2028" xr:uid="{00000000-0005-0000-0000-00006F050000}"/>
    <cellStyle name="Comma 4 3 2 3" xfId="1736" xr:uid="{00000000-0005-0000-0000-000070050000}"/>
    <cellStyle name="Comma 4 3 2 4" xfId="1950" xr:uid="{00000000-0005-0000-0000-000071050000}"/>
    <cellStyle name="Comma 4 3 3" xfId="188" xr:uid="{00000000-0005-0000-0000-000072050000}"/>
    <cellStyle name="Comma 4 3 3 2" xfId="266" xr:uid="{00000000-0005-0000-0000-000073050000}"/>
    <cellStyle name="Comma 4 3 3 2 2" xfId="1788" xr:uid="{00000000-0005-0000-0000-000074050000}"/>
    <cellStyle name="Comma 4 3 3 2 3" xfId="2002" xr:uid="{00000000-0005-0000-0000-000075050000}"/>
    <cellStyle name="Comma 4 3 3 3" xfId="1710" xr:uid="{00000000-0005-0000-0000-000076050000}"/>
    <cellStyle name="Comma 4 3 3 4" xfId="1924" xr:uid="{00000000-0005-0000-0000-000077050000}"/>
    <cellStyle name="Comma 4 3 4" xfId="240" xr:uid="{00000000-0005-0000-0000-000078050000}"/>
    <cellStyle name="Comma 4 3 4 2" xfId="1762" xr:uid="{00000000-0005-0000-0000-000079050000}"/>
    <cellStyle name="Comma 4 3 4 3" xfId="1976" xr:uid="{00000000-0005-0000-0000-00007A050000}"/>
    <cellStyle name="Comma 4 3 5" xfId="1684" xr:uid="{00000000-0005-0000-0000-00007B050000}"/>
    <cellStyle name="Comma 4 3 6" xfId="1898" xr:uid="{00000000-0005-0000-0000-00007C050000}"/>
    <cellStyle name="Comma 4 4" xfId="201" xr:uid="{00000000-0005-0000-0000-00007D050000}"/>
    <cellStyle name="Comma 4 4 2" xfId="279" xr:uid="{00000000-0005-0000-0000-00007E050000}"/>
    <cellStyle name="Comma 4 4 2 2" xfId="1801" xr:uid="{00000000-0005-0000-0000-00007F050000}"/>
    <cellStyle name="Comma 4 4 2 3" xfId="2015" xr:uid="{00000000-0005-0000-0000-000080050000}"/>
    <cellStyle name="Comma 4 4 3" xfId="1723" xr:uid="{00000000-0005-0000-0000-000081050000}"/>
    <cellStyle name="Comma 4 4 4" xfId="1937" xr:uid="{00000000-0005-0000-0000-000082050000}"/>
    <cellStyle name="Comma 4 5" xfId="175" xr:uid="{00000000-0005-0000-0000-000083050000}"/>
    <cellStyle name="Comma 4 5 2" xfId="253" xr:uid="{00000000-0005-0000-0000-000084050000}"/>
    <cellStyle name="Comma 4 5 2 2" xfId="1775" xr:uid="{00000000-0005-0000-0000-000085050000}"/>
    <cellStyle name="Comma 4 5 2 3" xfId="1989" xr:uid="{00000000-0005-0000-0000-000086050000}"/>
    <cellStyle name="Comma 4 5 3" xfId="1697" xr:uid="{00000000-0005-0000-0000-000087050000}"/>
    <cellStyle name="Comma 4 5 4" xfId="1911" xr:uid="{00000000-0005-0000-0000-000088050000}"/>
    <cellStyle name="Comma 4 6" xfId="227" xr:uid="{00000000-0005-0000-0000-000089050000}"/>
    <cellStyle name="Comma 4 6 2" xfId="1749" xr:uid="{00000000-0005-0000-0000-00008A050000}"/>
    <cellStyle name="Comma 4 6 3" xfId="1963" xr:uid="{00000000-0005-0000-0000-00008B050000}"/>
    <cellStyle name="Comma 4 7" xfId="1671" xr:uid="{00000000-0005-0000-0000-00008C050000}"/>
    <cellStyle name="Comma 4 8" xfId="1885" xr:uid="{00000000-0005-0000-0000-00008D050000}"/>
    <cellStyle name="Comma 5" xfId="146" xr:uid="{00000000-0005-0000-0000-00008E050000}"/>
    <cellStyle name="Comma 5 2" xfId="155" xr:uid="{00000000-0005-0000-0000-00008F050000}"/>
    <cellStyle name="Comma 5 2 2" xfId="169" xr:uid="{00000000-0005-0000-0000-000090050000}"/>
    <cellStyle name="Comma 5 2 2 2" xfId="221" xr:uid="{00000000-0005-0000-0000-000091050000}"/>
    <cellStyle name="Comma 5 2 2 2 2" xfId="299" xr:uid="{00000000-0005-0000-0000-000092050000}"/>
    <cellStyle name="Comma 5 2 2 2 2 2" xfId="1821" xr:uid="{00000000-0005-0000-0000-000093050000}"/>
    <cellStyle name="Comma 5 2 2 2 2 3" xfId="2035" xr:uid="{00000000-0005-0000-0000-000094050000}"/>
    <cellStyle name="Comma 5 2 2 2 3" xfId="1743" xr:uid="{00000000-0005-0000-0000-000095050000}"/>
    <cellStyle name="Comma 5 2 2 2 4" xfId="1957" xr:uid="{00000000-0005-0000-0000-000096050000}"/>
    <cellStyle name="Comma 5 2 2 3" xfId="195" xr:uid="{00000000-0005-0000-0000-000097050000}"/>
    <cellStyle name="Comma 5 2 2 3 2" xfId="273" xr:uid="{00000000-0005-0000-0000-000098050000}"/>
    <cellStyle name="Comma 5 2 2 3 2 2" xfId="1795" xr:uid="{00000000-0005-0000-0000-000099050000}"/>
    <cellStyle name="Comma 5 2 2 3 2 3" xfId="2009" xr:uid="{00000000-0005-0000-0000-00009A050000}"/>
    <cellStyle name="Comma 5 2 2 3 3" xfId="1717" xr:uid="{00000000-0005-0000-0000-00009B050000}"/>
    <cellStyle name="Comma 5 2 2 3 4" xfId="1931" xr:uid="{00000000-0005-0000-0000-00009C050000}"/>
    <cellStyle name="Comma 5 2 2 4" xfId="247" xr:uid="{00000000-0005-0000-0000-00009D050000}"/>
    <cellStyle name="Comma 5 2 2 4 2" xfId="1769" xr:uid="{00000000-0005-0000-0000-00009E050000}"/>
    <cellStyle name="Comma 5 2 2 4 3" xfId="1983" xr:uid="{00000000-0005-0000-0000-00009F050000}"/>
    <cellStyle name="Comma 5 2 2 5" xfId="1691" xr:uid="{00000000-0005-0000-0000-0000A0050000}"/>
    <cellStyle name="Comma 5 2 2 6" xfId="1905" xr:uid="{00000000-0005-0000-0000-0000A1050000}"/>
    <cellStyle name="Comma 5 2 3" xfId="208" xr:uid="{00000000-0005-0000-0000-0000A2050000}"/>
    <cellStyle name="Comma 5 2 3 2" xfId="286" xr:uid="{00000000-0005-0000-0000-0000A3050000}"/>
    <cellStyle name="Comma 5 2 3 2 2" xfId="1808" xr:uid="{00000000-0005-0000-0000-0000A4050000}"/>
    <cellStyle name="Comma 5 2 3 2 3" xfId="2022" xr:uid="{00000000-0005-0000-0000-0000A5050000}"/>
    <cellStyle name="Comma 5 2 3 3" xfId="1730" xr:uid="{00000000-0005-0000-0000-0000A6050000}"/>
    <cellStyle name="Comma 5 2 3 4" xfId="1944" xr:uid="{00000000-0005-0000-0000-0000A7050000}"/>
    <cellStyle name="Comma 5 2 4" xfId="182" xr:uid="{00000000-0005-0000-0000-0000A8050000}"/>
    <cellStyle name="Comma 5 2 4 2" xfId="260" xr:uid="{00000000-0005-0000-0000-0000A9050000}"/>
    <cellStyle name="Comma 5 2 4 2 2" xfId="1782" xr:uid="{00000000-0005-0000-0000-0000AA050000}"/>
    <cellStyle name="Comma 5 2 4 2 3" xfId="1996" xr:uid="{00000000-0005-0000-0000-0000AB050000}"/>
    <cellStyle name="Comma 5 2 4 3" xfId="1704" xr:uid="{00000000-0005-0000-0000-0000AC050000}"/>
    <cellStyle name="Comma 5 2 4 4" xfId="1918" xr:uid="{00000000-0005-0000-0000-0000AD050000}"/>
    <cellStyle name="Comma 5 2 5" xfId="234" xr:uid="{00000000-0005-0000-0000-0000AE050000}"/>
    <cellStyle name="Comma 5 2 5 2" xfId="1756" xr:uid="{00000000-0005-0000-0000-0000AF050000}"/>
    <cellStyle name="Comma 5 2 5 3" xfId="1970" xr:uid="{00000000-0005-0000-0000-0000B0050000}"/>
    <cellStyle name="Comma 5 2 6" xfId="1678" xr:uid="{00000000-0005-0000-0000-0000B1050000}"/>
    <cellStyle name="Comma 5 2 7" xfId="1892" xr:uid="{00000000-0005-0000-0000-0000B2050000}"/>
    <cellStyle name="Comma 5 3" xfId="163" xr:uid="{00000000-0005-0000-0000-0000B3050000}"/>
    <cellStyle name="Comma 5 3 2" xfId="215" xr:uid="{00000000-0005-0000-0000-0000B4050000}"/>
    <cellStyle name="Comma 5 3 2 2" xfId="293" xr:uid="{00000000-0005-0000-0000-0000B5050000}"/>
    <cellStyle name="Comma 5 3 2 2 2" xfId="1815" xr:uid="{00000000-0005-0000-0000-0000B6050000}"/>
    <cellStyle name="Comma 5 3 2 2 3" xfId="2029" xr:uid="{00000000-0005-0000-0000-0000B7050000}"/>
    <cellStyle name="Comma 5 3 2 3" xfId="1737" xr:uid="{00000000-0005-0000-0000-0000B8050000}"/>
    <cellStyle name="Comma 5 3 2 4" xfId="1951" xr:uid="{00000000-0005-0000-0000-0000B9050000}"/>
    <cellStyle name="Comma 5 3 3" xfId="189" xr:uid="{00000000-0005-0000-0000-0000BA050000}"/>
    <cellStyle name="Comma 5 3 3 2" xfId="267" xr:uid="{00000000-0005-0000-0000-0000BB050000}"/>
    <cellStyle name="Comma 5 3 3 2 2" xfId="1789" xr:uid="{00000000-0005-0000-0000-0000BC050000}"/>
    <cellStyle name="Comma 5 3 3 2 3" xfId="2003" xr:uid="{00000000-0005-0000-0000-0000BD050000}"/>
    <cellStyle name="Comma 5 3 3 3" xfId="1711" xr:uid="{00000000-0005-0000-0000-0000BE050000}"/>
    <cellStyle name="Comma 5 3 3 4" xfId="1925" xr:uid="{00000000-0005-0000-0000-0000BF050000}"/>
    <cellStyle name="Comma 5 3 4" xfId="241" xr:uid="{00000000-0005-0000-0000-0000C0050000}"/>
    <cellStyle name="Comma 5 3 4 2" xfId="1763" xr:uid="{00000000-0005-0000-0000-0000C1050000}"/>
    <cellStyle name="Comma 5 3 4 3" xfId="1977" xr:uid="{00000000-0005-0000-0000-0000C2050000}"/>
    <cellStyle name="Comma 5 3 5" xfId="1685" xr:uid="{00000000-0005-0000-0000-0000C3050000}"/>
    <cellStyle name="Comma 5 3 6" xfId="1899" xr:uid="{00000000-0005-0000-0000-0000C4050000}"/>
    <cellStyle name="Comma 5 4" xfId="202" xr:uid="{00000000-0005-0000-0000-0000C5050000}"/>
    <cellStyle name="Comma 5 4 2" xfId="280" xr:uid="{00000000-0005-0000-0000-0000C6050000}"/>
    <cellStyle name="Comma 5 4 2 2" xfId="1802" xr:uid="{00000000-0005-0000-0000-0000C7050000}"/>
    <cellStyle name="Comma 5 4 2 3" xfId="2016" xr:uid="{00000000-0005-0000-0000-0000C8050000}"/>
    <cellStyle name="Comma 5 4 3" xfId="1724" xr:uid="{00000000-0005-0000-0000-0000C9050000}"/>
    <cellStyle name="Comma 5 4 4" xfId="1938" xr:uid="{00000000-0005-0000-0000-0000CA050000}"/>
    <cellStyle name="Comma 5 5" xfId="176" xr:uid="{00000000-0005-0000-0000-0000CB050000}"/>
    <cellStyle name="Comma 5 5 2" xfId="254" xr:uid="{00000000-0005-0000-0000-0000CC050000}"/>
    <cellStyle name="Comma 5 5 2 2" xfId="1776" xr:uid="{00000000-0005-0000-0000-0000CD050000}"/>
    <cellStyle name="Comma 5 5 2 3" xfId="1990" xr:uid="{00000000-0005-0000-0000-0000CE050000}"/>
    <cellStyle name="Comma 5 5 3" xfId="1698" xr:uid="{00000000-0005-0000-0000-0000CF050000}"/>
    <cellStyle name="Comma 5 5 4" xfId="1912" xr:uid="{00000000-0005-0000-0000-0000D0050000}"/>
    <cellStyle name="Comma 5 6" xfId="228" xr:uid="{00000000-0005-0000-0000-0000D1050000}"/>
    <cellStyle name="Comma 5 6 2" xfId="1750" xr:uid="{00000000-0005-0000-0000-0000D2050000}"/>
    <cellStyle name="Comma 5 6 3" xfId="1964" xr:uid="{00000000-0005-0000-0000-0000D3050000}"/>
    <cellStyle name="Comma 5 7" xfId="1672" xr:uid="{00000000-0005-0000-0000-0000D4050000}"/>
    <cellStyle name="Comma 5 8" xfId="1886" xr:uid="{00000000-0005-0000-0000-0000D5050000}"/>
    <cellStyle name="Comma 6" xfId="148" xr:uid="{00000000-0005-0000-0000-0000D6050000}"/>
    <cellStyle name="Comma 6 2" xfId="157" xr:uid="{00000000-0005-0000-0000-0000D7050000}"/>
    <cellStyle name="Comma 6 2 2" xfId="170" xr:uid="{00000000-0005-0000-0000-0000D8050000}"/>
    <cellStyle name="Comma 6 2 2 2" xfId="222" xr:uid="{00000000-0005-0000-0000-0000D9050000}"/>
    <cellStyle name="Comma 6 2 2 2 2" xfId="300" xr:uid="{00000000-0005-0000-0000-0000DA050000}"/>
    <cellStyle name="Comma 6 2 2 2 2 2" xfId="1822" xr:uid="{00000000-0005-0000-0000-0000DB050000}"/>
    <cellStyle name="Comma 6 2 2 2 2 3" xfId="2036" xr:uid="{00000000-0005-0000-0000-0000DC050000}"/>
    <cellStyle name="Comma 6 2 2 2 3" xfId="1744" xr:uid="{00000000-0005-0000-0000-0000DD050000}"/>
    <cellStyle name="Comma 6 2 2 2 4" xfId="1958" xr:uid="{00000000-0005-0000-0000-0000DE050000}"/>
    <cellStyle name="Comma 6 2 2 3" xfId="196" xr:uid="{00000000-0005-0000-0000-0000DF050000}"/>
    <cellStyle name="Comma 6 2 2 3 2" xfId="274" xr:uid="{00000000-0005-0000-0000-0000E0050000}"/>
    <cellStyle name="Comma 6 2 2 3 2 2" xfId="1796" xr:uid="{00000000-0005-0000-0000-0000E1050000}"/>
    <cellStyle name="Comma 6 2 2 3 2 3" xfId="2010" xr:uid="{00000000-0005-0000-0000-0000E2050000}"/>
    <cellStyle name="Comma 6 2 2 3 3" xfId="1718" xr:uid="{00000000-0005-0000-0000-0000E3050000}"/>
    <cellStyle name="Comma 6 2 2 3 4" xfId="1932" xr:uid="{00000000-0005-0000-0000-0000E4050000}"/>
    <cellStyle name="Comma 6 2 2 4" xfId="248" xr:uid="{00000000-0005-0000-0000-0000E5050000}"/>
    <cellStyle name="Comma 6 2 2 4 2" xfId="1770" xr:uid="{00000000-0005-0000-0000-0000E6050000}"/>
    <cellStyle name="Comma 6 2 2 4 3" xfId="1984" xr:uid="{00000000-0005-0000-0000-0000E7050000}"/>
    <cellStyle name="Comma 6 2 2 5" xfId="1692" xr:uid="{00000000-0005-0000-0000-0000E8050000}"/>
    <cellStyle name="Comma 6 2 2 6" xfId="1906" xr:uid="{00000000-0005-0000-0000-0000E9050000}"/>
    <cellStyle name="Comma 6 2 3" xfId="209" xr:uid="{00000000-0005-0000-0000-0000EA050000}"/>
    <cellStyle name="Comma 6 2 3 2" xfId="287" xr:uid="{00000000-0005-0000-0000-0000EB050000}"/>
    <cellStyle name="Comma 6 2 3 2 2" xfId="1809" xr:uid="{00000000-0005-0000-0000-0000EC050000}"/>
    <cellStyle name="Comma 6 2 3 2 3" xfId="2023" xr:uid="{00000000-0005-0000-0000-0000ED050000}"/>
    <cellStyle name="Comma 6 2 3 3" xfId="1731" xr:uid="{00000000-0005-0000-0000-0000EE050000}"/>
    <cellStyle name="Comma 6 2 3 4" xfId="1945" xr:uid="{00000000-0005-0000-0000-0000EF050000}"/>
    <cellStyle name="Comma 6 2 4" xfId="183" xr:uid="{00000000-0005-0000-0000-0000F0050000}"/>
    <cellStyle name="Comma 6 2 4 2" xfId="261" xr:uid="{00000000-0005-0000-0000-0000F1050000}"/>
    <cellStyle name="Comma 6 2 4 2 2" xfId="1783" xr:uid="{00000000-0005-0000-0000-0000F2050000}"/>
    <cellStyle name="Comma 6 2 4 2 3" xfId="1997" xr:uid="{00000000-0005-0000-0000-0000F3050000}"/>
    <cellStyle name="Comma 6 2 4 3" xfId="1705" xr:uid="{00000000-0005-0000-0000-0000F4050000}"/>
    <cellStyle name="Comma 6 2 4 4" xfId="1919" xr:uid="{00000000-0005-0000-0000-0000F5050000}"/>
    <cellStyle name="Comma 6 2 5" xfId="235" xr:uid="{00000000-0005-0000-0000-0000F6050000}"/>
    <cellStyle name="Comma 6 2 5 2" xfId="1757" xr:uid="{00000000-0005-0000-0000-0000F7050000}"/>
    <cellStyle name="Comma 6 2 5 3" xfId="1971" xr:uid="{00000000-0005-0000-0000-0000F8050000}"/>
    <cellStyle name="Comma 6 2 6" xfId="1679" xr:uid="{00000000-0005-0000-0000-0000F9050000}"/>
    <cellStyle name="Comma 6 2 7" xfId="1893" xr:uid="{00000000-0005-0000-0000-0000FA050000}"/>
    <cellStyle name="Comma 6 3" xfId="164" xr:uid="{00000000-0005-0000-0000-0000FB050000}"/>
    <cellStyle name="Comma 6 3 2" xfId="216" xr:uid="{00000000-0005-0000-0000-0000FC050000}"/>
    <cellStyle name="Comma 6 3 2 2" xfId="294" xr:uid="{00000000-0005-0000-0000-0000FD050000}"/>
    <cellStyle name="Comma 6 3 2 2 2" xfId="1816" xr:uid="{00000000-0005-0000-0000-0000FE050000}"/>
    <cellStyle name="Comma 6 3 2 2 3" xfId="2030" xr:uid="{00000000-0005-0000-0000-0000FF050000}"/>
    <cellStyle name="Comma 6 3 2 3" xfId="1738" xr:uid="{00000000-0005-0000-0000-000000060000}"/>
    <cellStyle name="Comma 6 3 2 4" xfId="1952" xr:uid="{00000000-0005-0000-0000-000001060000}"/>
    <cellStyle name="Comma 6 3 3" xfId="190" xr:uid="{00000000-0005-0000-0000-000002060000}"/>
    <cellStyle name="Comma 6 3 3 2" xfId="268" xr:uid="{00000000-0005-0000-0000-000003060000}"/>
    <cellStyle name="Comma 6 3 3 2 2" xfId="1790" xr:uid="{00000000-0005-0000-0000-000004060000}"/>
    <cellStyle name="Comma 6 3 3 2 3" xfId="2004" xr:uid="{00000000-0005-0000-0000-000005060000}"/>
    <cellStyle name="Comma 6 3 3 3" xfId="1712" xr:uid="{00000000-0005-0000-0000-000006060000}"/>
    <cellStyle name="Comma 6 3 3 4" xfId="1926" xr:uid="{00000000-0005-0000-0000-000007060000}"/>
    <cellStyle name="Comma 6 3 4" xfId="242" xr:uid="{00000000-0005-0000-0000-000008060000}"/>
    <cellStyle name="Comma 6 3 4 2" xfId="1764" xr:uid="{00000000-0005-0000-0000-000009060000}"/>
    <cellStyle name="Comma 6 3 4 3" xfId="1978" xr:uid="{00000000-0005-0000-0000-00000A060000}"/>
    <cellStyle name="Comma 6 3 5" xfId="1686" xr:uid="{00000000-0005-0000-0000-00000B060000}"/>
    <cellStyle name="Comma 6 3 6" xfId="1900" xr:uid="{00000000-0005-0000-0000-00000C060000}"/>
    <cellStyle name="Comma 6 4" xfId="203" xr:uid="{00000000-0005-0000-0000-00000D060000}"/>
    <cellStyle name="Comma 6 4 2" xfId="281" xr:uid="{00000000-0005-0000-0000-00000E060000}"/>
    <cellStyle name="Comma 6 4 2 2" xfId="1803" xr:uid="{00000000-0005-0000-0000-00000F060000}"/>
    <cellStyle name="Comma 6 4 2 3" xfId="2017" xr:uid="{00000000-0005-0000-0000-000010060000}"/>
    <cellStyle name="Comma 6 4 3" xfId="1725" xr:uid="{00000000-0005-0000-0000-000011060000}"/>
    <cellStyle name="Comma 6 4 4" xfId="1939" xr:uid="{00000000-0005-0000-0000-000012060000}"/>
    <cellStyle name="Comma 6 5" xfId="177" xr:uid="{00000000-0005-0000-0000-000013060000}"/>
    <cellStyle name="Comma 6 5 2" xfId="255" xr:uid="{00000000-0005-0000-0000-000014060000}"/>
    <cellStyle name="Comma 6 5 2 2" xfId="1777" xr:uid="{00000000-0005-0000-0000-000015060000}"/>
    <cellStyle name="Comma 6 5 2 3" xfId="1991" xr:uid="{00000000-0005-0000-0000-000016060000}"/>
    <cellStyle name="Comma 6 5 3" xfId="1699" xr:uid="{00000000-0005-0000-0000-000017060000}"/>
    <cellStyle name="Comma 6 5 4" xfId="1913" xr:uid="{00000000-0005-0000-0000-000018060000}"/>
    <cellStyle name="Comma 6 6" xfId="229" xr:uid="{00000000-0005-0000-0000-000019060000}"/>
    <cellStyle name="Comma 6 6 2" xfId="1751" xr:uid="{00000000-0005-0000-0000-00001A060000}"/>
    <cellStyle name="Comma 6 6 3" xfId="1965" xr:uid="{00000000-0005-0000-0000-00001B060000}"/>
    <cellStyle name="Comma 6 7" xfId="1673" xr:uid="{00000000-0005-0000-0000-00001C060000}"/>
    <cellStyle name="Comma 6 8" xfId="1887" xr:uid="{00000000-0005-0000-0000-00001D060000}"/>
    <cellStyle name="Comma0" xfId="28" xr:uid="{00000000-0005-0000-0000-00001E060000}"/>
    <cellStyle name="Comma0 2" xfId="427" xr:uid="{00000000-0005-0000-0000-00001F060000}"/>
    <cellStyle name="Currency (0)" xfId="29" xr:uid="{00000000-0005-0000-0000-000020060000}"/>
    <cellStyle name="Currency (2)" xfId="30" xr:uid="{00000000-0005-0000-0000-000021060000}"/>
    <cellStyle name="Currency 2" xfId="428" xr:uid="{00000000-0005-0000-0000-000022060000}"/>
    <cellStyle name="Currency 2 2" xfId="1826" xr:uid="{00000000-0005-0000-0000-000023060000}"/>
    <cellStyle name="Currency 2 2 2" xfId="3799" xr:uid="{00000000-0005-0000-0000-000024060000}"/>
    <cellStyle name="Currency 2 2 3" xfId="7856" xr:uid="{00000000-0005-0000-0000-000025060000}"/>
    <cellStyle name="Currency 2 2 4" xfId="9855" xr:uid="{00000000-0005-0000-0000-000026060000}"/>
    <cellStyle name="Currency 2 3" xfId="2040" xr:uid="{00000000-0005-0000-0000-000027060000}"/>
    <cellStyle name="Currency 2 3 2" xfId="4005" xr:uid="{00000000-0005-0000-0000-000028060000}"/>
    <cellStyle name="Currency 2 3 3" xfId="8017" xr:uid="{00000000-0005-0000-0000-000029060000}"/>
    <cellStyle name="Currency 2 3 4" xfId="10068" xr:uid="{00000000-0005-0000-0000-00002A060000}"/>
    <cellStyle name="Currency 2 4" xfId="2479" xr:uid="{00000000-0005-0000-0000-00002B060000}"/>
    <cellStyle name="Currency 2 5" xfId="7069" xr:uid="{00000000-0005-0000-0000-00002C060000}"/>
    <cellStyle name="Currency 2 6" xfId="8599" xr:uid="{00000000-0005-0000-0000-00002D060000}"/>
    <cellStyle name="Currency 3" xfId="1143" xr:uid="{00000000-0005-0000-0000-00002E060000}"/>
    <cellStyle name="Currency 3 2" xfId="1863" xr:uid="{00000000-0005-0000-0000-00002F060000}"/>
    <cellStyle name="Currency 3 2 2" xfId="3836" xr:uid="{00000000-0005-0000-0000-000030060000}"/>
    <cellStyle name="Currency 3 2 3" xfId="7891" xr:uid="{00000000-0005-0000-0000-000031060000}"/>
    <cellStyle name="Currency 3 2 4" xfId="9891" xr:uid="{00000000-0005-0000-0000-000032060000}"/>
    <cellStyle name="Currency 3 3" xfId="2075" xr:uid="{00000000-0005-0000-0000-000033060000}"/>
    <cellStyle name="Currency 3 3 2" xfId="4040" xr:uid="{00000000-0005-0000-0000-000034060000}"/>
    <cellStyle name="Currency 3 3 3" xfId="8051" xr:uid="{00000000-0005-0000-0000-000035060000}"/>
    <cellStyle name="Currency 3 3 4" xfId="10103" xr:uid="{00000000-0005-0000-0000-000036060000}"/>
    <cellStyle name="Currency 3 4" xfId="3153" xr:uid="{00000000-0005-0000-0000-000037060000}"/>
    <cellStyle name="Currency 3 5" xfId="7463" xr:uid="{00000000-0005-0000-0000-000038060000}"/>
    <cellStyle name="Currency 3 6" xfId="9226" xr:uid="{00000000-0005-0000-0000-000039060000}"/>
    <cellStyle name="Currency0" xfId="31" xr:uid="{00000000-0005-0000-0000-00003A060000}"/>
    <cellStyle name="Date" xfId="32" xr:uid="{00000000-0005-0000-0000-00003B060000}"/>
    <cellStyle name="Date 2" xfId="429" xr:uid="{00000000-0005-0000-0000-00003C060000}"/>
    <cellStyle name="Date-Time" xfId="33" xr:uid="{00000000-0005-0000-0000-00003D060000}"/>
    <cellStyle name="Date-Time 2" xfId="431" xr:uid="{00000000-0005-0000-0000-00003E060000}"/>
    <cellStyle name="Date-Time 3" xfId="430" xr:uid="{00000000-0005-0000-0000-00003F060000}"/>
    <cellStyle name="Decimal 1" xfId="34" xr:uid="{00000000-0005-0000-0000-000040060000}"/>
    <cellStyle name="Decimal 2" xfId="35" xr:uid="{00000000-0005-0000-0000-000041060000}"/>
    <cellStyle name="Decimal 3" xfId="36" xr:uid="{00000000-0005-0000-0000-000042060000}"/>
    <cellStyle name="DocNum" xfId="432" xr:uid="{00000000-0005-0000-0000-000043060000}"/>
    <cellStyle name="Encabezado 1" xfId="56" builtinId="16" customBuiltin="1"/>
    <cellStyle name="Encabezado 4" xfId="37" builtinId="19" customBuiltin="1"/>
    <cellStyle name="Encabezado 4 2" xfId="433" xr:uid="{00000000-0005-0000-0000-000045060000}"/>
    <cellStyle name="Ênfase1" xfId="434" xr:uid="{00000000-0005-0000-0000-000046060000}"/>
    <cellStyle name="Ênfase2" xfId="435" xr:uid="{00000000-0005-0000-0000-000047060000}"/>
    <cellStyle name="Ênfase3" xfId="436" xr:uid="{00000000-0005-0000-0000-000048060000}"/>
    <cellStyle name="Ênfase4" xfId="437" xr:uid="{00000000-0005-0000-0000-000049060000}"/>
    <cellStyle name="Ênfase5" xfId="438" xr:uid="{00000000-0005-0000-0000-00004A060000}"/>
    <cellStyle name="Ênfase6" xfId="439" xr:uid="{00000000-0005-0000-0000-00004B060000}"/>
    <cellStyle name="Énfasis1" xfId="38" builtinId="29" customBuiltin="1"/>
    <cellStyle name="Énfasis1 2" xfId="440" xr:uid="{00000000-0005-0000-0000-00004D060000}"/>
    <cellStyle name="Énfasis2" xfId="39" builtinId="33" customBuiltin="1"/>
    <cellStyle name="Énfasis2 2" xfId="441" xr:uid="{00000000-0005-0000-0000-00004F060000}"/>
    <cellStyle name="Énfasis3" xfId="40" builtinId="37" customBuiltin="1"/>
    <cellStyle name="Énfasis3 2" xfId="442" xr:uid="{00000000-0005-0000-0000-000051060000}"/>
    <cellStyle name="Énfasis4" xfId="41" builtinId="41" customBuiltin="1"/>
    <cellStyle name="Énfasis4 2" xfId="443" xr:uid="{00000000-0005-0000-0000-000053060000}"/>
    <cellStyle name="Énfasis5" xfId="42" builtinId="45" customBuiltin="1"/>
    <cellStyle name="Énfasis5 2" xfId="444" xr:uid="{00000000-0005-0000-0000-000055060000}"/>
    <cellStyle name="Énfasis6" xfId="43" builtinId="49" customBuiltin="1"/>
    <cellStyle name="Énfasis6 2" xfId="445" xr:uid="{00000000-0005-0000-0000-000057060000}"/>
    <cellStyle name="Entrada" xfId="58" builtinId="20" customBuiltin="1"/>
    <cellStyle name="Entrada 2" xfId="446" xr:uid="{00000000-0005-0000-0000-000059060000}"/>
    <cellStyle name="Entrada 2 10" xfId="447" xr:uid="{00000000-0005-0000-0000-00005A060000}"/>
    <cellStyle name="Entrada 2 10 10" xfId="9619" xr:uid="{00000000-0005-0000-0000-00005B060000}"/>
    <cellStyle name="Entrada 2 10 2" xfId="1145" xr:uid="{00000000-0005-0000-0000-00005C060000}"/>
    <cellStyle name="Entrada 2 10 2 2" xfId="2349" xr:uid="{00000000-0005-0000-0000-00005D060000}"/>
    <cellStyle name="Entrada 2 10 2 3" xfId="4504" xr:uid="{00000000-0005-0000-0000-00005E060000}"/>
    <cellStyle name="Entrada 2 10 2 4" xfId="3538" xr:uid="{00000000-0005-0000-0000-00005F060000}"/>
    <cellStyle name="Entrada 2 10 2 5" xfId="6394" xr:uid="{00000000-0005-0000-0000-000060060000}"/>
    <cellStyle name="Entrada 2 10 2 6" xfId="7254" xr:uid="{00000000-0005-0000-0000-000061060000}"/>
    <cellStyle name="Entrada 2 10 2 7" xfId="9258" xr:uid="{00000000-0005-0000-0000-000062060000}"/>
    <cellStyle name="Entrada 2 10 2 8" xfId="10484" xr:uid="{00000000-0005-0000-0000-000063060000}"/>
    <cellStyle name="Entrada 2 10 2 9" xfId="11387" xr:uid="{00000000-0005-0000-0000-000064060000}"/>
    <cellStyle name="Entrada 2 10 3" xfId="4299" xr:uid="{00000000-0005-0000-0000-000065060000}"/>
    <cellStyle name="Entrada 2 10 4" xfId="2360" xr:uid="{00000000-0005-0000-0000-000066060000}"/>
    <cellStyle name="Entrada 2 10 5" xfId="3106" xr:uid="{00000000-0005-0000-0000-000067060000}"/>
    <cellStyle name="Entrada 2 10 6" xfId="5164" xr:uid="{00000000-0005-0000-0000-000068060000}"/>
    <cellStyle name="Entrada 2 10 7" xfId="8224" xr:uid="{00000000-0005-0000-0000-000069060000}"/>
    <cellStyle name="Entrada 2 10 8" xfId="8992" xr:uid="{00000000-0005-0000-0000-00006A060000}"/>
    <cellStyle name="Entrada 2 10 9" xfId="9003" xr:uid="{00000000-0005-0000-0000-00006B060000}"/>
    <cellStyle name="Entrada 2 11" xfId="448" xr:uid="{00000000-0005-0000-0000-00006C060000}"/>
    <cellStyle name="Entrada 2 11 10" xfId="8786" xr:uid="{00000000-0005-0000-0000-00006D060000}"/>
    <cellStyle name="Entrada 2 11 2" xfId="1146" xr:uid="{00000000-0005-0000-0000-00006E060000}"/>
    <cellStyle name="Entrada 2 11 2 2" xfId="2796" xr:uid="{00000000-0005-0000-0000-00006F060000}"/>
    <cellStyle name="Entrada 2 11 2 3" xfId="4505" xr:uid="{00000000-0005-0000-0000-000070060000}"/>
    <cellStyle name="Entrada 2 11 2 4" xfId="5513" xr:uid="{00000000-0005-0000-0000-000071060000}"/>
    <cellStyle name="Entrada 2 11 2 5" xfId="5960" xr:uid="{00000000-0005-0000-0000-000072060000}"/>
    <cellStyle name="Entrada 2 11 2 6" xfId="8006" xr:uid="{00000000-0005-0000-0000-000073060000}"/>
    <cellStyle name="Entrada 2 11 2 7" xfId="8648" xr:uid="{00000000-0005-0000-0000-000074060000}"/>
    <cellStyle name="Entrada 2 11 2 8" xfId="10485" xr:uid="{00000000-0005-0000-0000-000075060000}"/>
    <cellStyle name="Entrada 2 11 2 9" xfId="11388" xr:uid="{00000000-0005-0000-0000-000076060000}"/>
    <cellStyle name="Entrada 2 11 3" xfId="4092" xr:uid="{00000000-0005-0000-0000-000077060000}"/>
    <cellStyle name="Entrada 2 11 4" xfId="3230" xr:uid="{00000000-0005-0000-0000-000078060000}"/>
    <cellStyle name="Entrada 2 11 5" xfId="5972" xr:uid="{00000000-0005-0000-0000-000079060000}"/>
    <cellStyle name="Entrada 2 11 6" xfId="6055" xr:uid="{00000000-0005-0000-0000-00007A060000}"/>
    <cellStyle name="Entrada 2 11 7" xfId="8092" xr:uid="{00000000-0005-0000-0000-00007B060000}"/>
    <cellStyle name="Entrada 2 11 8" xfId="8991" xr:uid="{00000000-0005-0000-0000-00007C060000}"/>
    <cellStyle name="Entrada 2 11 9" xfId="9004" xr:uid="{00000000-0005-0000-0000-00007D060000}"/>
    <cellStyle name="Entrada 2 12" xfId="449" xr:uid="{00000000-0005-0000-0000-00007E060000}"/>
    <cellStyle name="Entrada 2 12 10" xfId="9194" xr:uid="{00000000-0005-0000-0000-00007F060000}"/>
    <cellStyle name="Entrada 2 12 2" xfId="1147" xr:uid="{00000000-0005-0000-0000-000080060000}"/>
    <cellStyle name="Entrada 2 12 2 2" xfId="3783" xr:uid="{00000000-0005-0000-0000-000081060000}"/>
    <cellStyle name="Entrada 2 12 2 3" xfId="4506" xr:uid="{00000000-0005-0000-0000-000082060000}"/>
    <cellStyle name="Entrada 2 12 2 4" xfId="2535" xr:uid="{00000000-0005-0000-0000-000083060000}"/>
    <cellStyle name="Entrada 2 12 2 5" xfId="6175" xr:uid="{00000000-0005-0000-0000-000084060000}"/>
    <cellStyle name="Entrada 2 12 2 6" xfId="7586" xr:uid="{00000000-0005-0000-0000-000085060000}"/>
    <cellStyle name="Entrada 2 12 2 7" xfId="9257" xr:uid="{00000000-0005-0000-0000-000086060000}"/>
    <cellStyle name="Entrada 2 12 2 8" xfId="10486" xr:uid="{00000000-0005-0000-0000-000087060000}"/>
    <cellStyle name="Entrada 2 12 2 9" xfId="11389" xr:uid="{00000000-0005-0000-0000-000088060000}"/>
    <cellStyle name="Entrada 2 12 3" xfId="2655" xr:uid="{00000000-0005-0000-0000-000089060000}"/>
    <cellStyle name="Entrada 2 12 4" xfId="3233" xr:uid="{00000000-0005-0000-0000-00008A060000}"/>
    <cellStyle name="Entrada 2 12 5" xfId="5150" xr:uid="{00000000-0005-0000-0000-00008B060000}"/>
    <cellStyle name="Entrada 2 12 6" xfId="6684" xr:uid="{00000000-0005-0000-0000-00008C060000}"/>
    <cellStyle name="Entrada 2 12 7" xfId="7135" xr:uid="{00000000-0005-0000-0000-00008D060000}"/>
    <cellStyle name="Entrada 2 12 8" xfId="8989" xr:uid="{00000000-0005-0000-0000-00008E060000}"/>
    <cellStyle name="Entrada 2 12 9" xfId="9520" xr:uid="{00000000-0005-0000-0000-00008F060000}"/>
    <cellStyle name="Entrada 2 13" xfId="450" xr:uid="{00000000-0005-0000-0000-000090060000}"/>
    <cellStyle name="Entrada 2 13 10" xfId="9002" xr:uid="{00000000-0005-0000-0000-000091060000}"/>
    <cellStyle name="Entrada 2 13 2" xfId="1148" xr:uid="{00000000-0005-0000-0000-000092060000}"/>
    <cellStyle name="Entrada 2 13 2 2" xfId="3380" xr:uid="{00000000-0005-0000-0000-000093060000}"/>
    <cellStyle name="Entrada 2 13 2 3" xfId="4507" xr:uid="{00000000-0005-0000-0000-000094060000}"/>
    <cellStyle name="Entrada 2 13 2 4" xfId="5345" xr:uid="{00000000-0005-0000-0000-000095060000}"/>
    <cellStyle name="Entrada 2 13 2 5" xfId="4053" xr:uid="{00000000-0005-0000-0000-000096060000}"/>
    <cellStyle name="Entrada 2 13 2 6" xfId="7794" xr:uid="{00000000-0005-0000-0000-000097060000}"/>
    <cellStyle name="Entrada 2 13 2 7" xfId="8647" xr:uid="{00000000-0005-0000-0000-000098060000}"/>
    <cellStyle name="Entrada 2 13 2 8" xfId="10487" xr:uid="{00000000-0005-0000-0000-000099060000}"/>
    <cellStyle name="Entrada 2 13 2 9" xfId="11390" xr:uid="{00000000-0005-0000-0000-00009A060000}"/>
    <cellStyle name="Entrada 2 13 3" xfId="3297" xr:uid="{00000000-0005-0000-0000-00009B060000}"/>
    <cellStyle name="Entrada 2 13 4" xfId="3717" xr:uid="{00000000-0005-0000-0000-00009C060000}"/>
    <cellStyle name="Entrada 2 13 5" xfId="5777" xr:uid="{00000000-0005-0000-0000-00009D060000}"/>
    <cellStyle name="Entrada 2 13 6" xfId="6797" xr:uid="{00000000-0005-0000-0000-00009E060000}"/>
    <cellStyle name="Entrada 2 13 7" xfId="7514" xr:uid="{00000000-0005-0000-0000-00009F060000}"/>
    <cellStyle name="Entrada 2 13 8" xfId="8990" xr:uid="{00000000-0005-0000-0000-0000A0060000}"/>
    <cellStyle name="Entrada 2 13 9" xfId="9005" xr:uid="{00000000-0005-0000-0000-0000A1060000}"/>
    <cellStyle name="Entrada 2 14" xfId="451" xr:uid="{00000000-0005-0000-0000-0000A2060000}"/>
    <cellStyle name="Entrada 2 14 10" xfId="8321" xr:uid="{00000000-0005-0000-0000-0000A3060000}"/>
    <cellStyle name="Entrada 2 14 2" xfId="1149" xr:uid="{00000000-0005-0000-0000-0000A4060000}"/>
    <cellStyle name="Entrada 2 14 2 2" xfId="3988" xr:uid="{00000000-0005-0000-0000-0000A5060000}"/>
    <cellStyle name="Entrada 2 14 2 3" xfId="4508" xr:uid="{00000000-0005-0000-0000-0000A6060000}"/>
    <cellStyle name="Entrada 2 14 2 4" xfId="5207" xr:uid="{00000000-0005-0000-0000-0000A7060000}"/>
    <cellStyle name="Entrada 2 14 2 5" xfId="5786" xr:uid="{00000000-0005-0000-0000-0000A8060000}"/>
    <cellStyle name="Entrada 2 14 2 6" xfId="7255" xr:uid="{00000000-0005-0000-0000-0000A9060000}"/>
    <cellStyle name="Entrada 2 14 2 7" xfId="9256" xr:uid="{00000000-0005-0000-0000-0000AA060000}"/>
    <cellStyle name="Entrada 2 14 2 8" xfId="10488" xr:uid="{00000000-0005-0000-0000-0000AB060000}"/>
    <cellStyle name="Entrada 2 14 2 9" xfId="11391" xr:uid="{00000000-0005-0000-0000-0000AC060000}"/>
    <cellStyle name="Entrada 2 14 3" xfId="4298" xr:uid="{00000000-0005-0000-0000-0000AD060000}"/>
    <cellStyle name="Entrada 2 14 4" xfId="3792" xr:uid="{00000000-0005-0000-0000-0000AE060000}"/>
    <cellStyle name="Entrada 2 14 5" xfId="5640" xr:uid="{00000000-0005-0000-0000-0000AF060000}"/>
    <cellStyle name="Entrada 2 14 6" xfId="5733" xr:uid="{00000000-0005-0000-0000-0000B0060000}"/>
    <cellStyle name="Entrada 2 14 7" xfId="8223" xr:uid="{00000000-0005-0000-0000-0000B1060000}"/>
    <cellStyle name="Entrada 2 14 8" xfId="8316" xr:uid="{00000000-0005-0000-0000-0000B2060000}"/>
    <cellStyle name="Entrada 2 14 9" xfId="9521" xr:uid="{00000000-0005-0000-0000-0000B3060000}"/>
    <cellStyle name="Entrada 2 15" xfId="452" xr:uid="{00000000-0005-0000-0000-0000B4060000}"/>
    <cellStyle name="Entrada 2 15 10" xfId="8320" xr:uid="{00000000-0005-0000-0000-0000B5060000}"/>
    <cellStyle name="Entrada 2 15 2" xfId="1150" xr:uid="{00000000-0005-0000-0000-0000B6060000}"/>
    <cellStyle name="Entrada 2 15 2 2" xfId="2797" xr:uid="{00000000-0005-0000-0000-0000B7060000}"/>
    <cellStyle name="Entrada 2 15 2 3" xfId="4509" xr:uid="{00000000-0005-0000-0000-0000B8060000}"/>
    <cellStyle name="Entrada 2 15 2 4" xfId="3497" xr:uid="{00000000-0005-0000-0000-0000B9060000}"/>
    <cellStyle name="Entrada 2 15 2 5" xfId="6340" xr:uid="{00000000-0005-0000-0000-0000BA060000}"/>
    <cellStyle name="Entrada 2 15 2 6" xfId="7954" xr:uid="{00000000-0005-0000-0000-0000BB060000}"/>
    <cellStyle name="Entrada 2 15 2 7" xfId="8646" xr:uid="{00000000-0005-0000-0000-0000BC060000}"/>
    <cellStyle name="Entrada 2 15 2 8" xfId="10489" xr:uid="{00000000-0005-0000-0000-0000BD060000}"/>
    <cellStyle name="Entrada 2 15 2 9" xfId="11392" xr:uid="{00000000-0005-0000-0000-0000BE060000}"/>
    <cellStyle name="Entrada 2 15 3" xfId="4091" xr:uid="{00000000-0005-0000-0000-0000BF060000}"/>
    <cellStyle name="Entrada 2 15 4" xfId="3212" xr:uid="{00000000-0005-0000-0000-0000C0060000}"/>
    <cellStyle name="Entrada 2 15 5" xfId="3008" xr:uid="{00000000-0005-0000-0000-0000C1060000}"/>
    <cellStyle name="Entrada 2 15 6" xfId="5863" xr:uid="{00000000-0005-0000-0000-0000C2060000}"/>
    <cellStyle name="Entrada 2 15 7" xfId="8091" xr:uid="{00000000-0005-0000-0000-0000C3060000}"/>
    <cellStyle name="Entrada 2 15 8" xfId="8987" xr:uid="{00000000-0005-0000-0000-0000C4060000}"/>
    <cellStyle name="Entrada 2 15 9" xfId="9157" xr:uid="{00000000-0005-0000-0000-0000C5060000}"/>
    <cellStyle name="Entrada 2 16" xfId="453" xr:uid="{00000000-0005-0000-0000-0000C6060000}"/>
    <cellStyle name="Entrada 2 16 10" xfId="8319" xr:uid="{00000000-0005-0000-0000-0000C7060000}"/>
    <cellStyle name="Entrada 2 16 2" xfId="1151" xr:uid="{00000000-0005-0000-0000-0000C8060000}"/>
    <cellStyle name="Entrada 2 16 2 2" xfId="3708" xr:uid="{00000000-0005-0000-0000-0000C9060000}"/>
    <cellStyle name="Entrada 2 16 2 3" xfId="4510" xr:uid="{00000000-0005-0000-0000-0000CA060000}"/>
    <cellStyle name="Entrada 2 16 2 4" xfId="6047" xr:uid="{00000000-0005-0000-0000-0000CB060000}"/>
    <cellStyle name="Entrada 2 16 2 5" xfId="6484" xr:uid="{00000000-0005-0000-0000-0000CC060000}"/>
    <cellStyle name="Entrada 2 16 2 6" xfId="7587" xr:uid="{00000000-0005-0000-0000-0000CD060000}"/>
    <cellStyle name="Entrada 2 16 2 7" xfId="9255" xr:uid="{00000000-0005-0000-0000-0000CE060000}"/>
    <cellStyle name="Entrada 2 16 2 8" xfId="10490" xr:uid="{00000000-0005-0000-0000-0000CF060000}"/>
    <cellStyle name="Entrada 2 16 2 9" xfId="11393" xr:uid="{00000000-0005-0000-0000-0000D0060000}"/>
    <cellStyle name="Entrada 2 16 3" xfId="2656" xr:uid="{00000000-0005-0000-0000-0000D1060000}"/>
    <cellStyle name="Entrada 2 16 4" xfId="2668" xr:uid="{00000000-0005-0000-0000-0000D2060000}"/>
    <cellStyle name="Entrada 2 16 5" xfId="5801" xr:uid="{00000000-0005-0000-0000-0000D3060000}"/>
    <cellStyle name="Entrada 2 16 6" xfId="6600" xr:uid="{00000000-0005-0000-0000-0000D4060000}"/>
    <cellStyle name="Entrada 2 16 7" xfId="7136" xr:uid="{00000000-0005-0000-0000-0000D5060000}"/>
    <cellStyle name="Entrada 2 16 8" xfId="8988" xr:uid="{00000000-0005-0000-0000-0000D6060000}"/>
    <cellStyle name="Entrada 2 16 9" xfId="9668" xr:uid="{00000000-0005-0000-0000-0000D7060000}"/>
    <cellStyle name="Entrada 2 17" xfId="454" xr:uid="{00000000-0005-0000-0000-0000D8060000}"/>
    <cellStyle name="Entrada 2 17 10" xfId="9000" xr:uid="{00000000-0005-0000-0000-0000D9060000}"/>
    <cellStyle name="Entrada 2 17 2" xfId="1152" xr:uid="{00000000-0005-0000-0000-0000DA060000}"/>
    <cellStyle name="Entrada 2 17 2 2" xfId="3381" xr:uid="{00000000-0005-0000-0000-0000DB060000}"/>
    <cellStyle name="Entrada 2 17 2 3" xfId="4511" xr:uid="{00000000-0005-0000-0000-0000DC060000}"/>
    <cellStyle name="Entrada 2 17 2 4" xfId="5133" xr:uid="{00000000-0005-0000-0000-0000DD060000}"/>
    <cellStyle name="Entrada 2 17 2 5" xfId="6719" xr:uid="{00000000-0005-0000-0000-0000DE060000}"/>
    <cellStyle name="Entrada 2 17 2 6" xfId="6940" xr:uid="{00000000-0005-0000-0000-0000DF060000}"/>
    <cellStyle name="Entrada 2 17 2 7" xfId="8645" xr:uid="{00000000-0005-0000-0000-0000E0060000}"/>
    <cellStyle name="Entrada 2 17 2 8" xfId="10491" xr:uid="{00000000-0005-0000-0000-0000E1060000}"/>
    <cellStyle name="Entrada 2 17 2 9" xfId="11394" xr:uid="{00000000-0005-0000-0000-0000E2060000}"/>
    <cellStyle name="Entrada 2 17 3" xfId="4112" xr:uid="{00000000-0005-0000-0000-0000E3060000}"/>
    <cellStyle name="Entrada 2 17 4" xfId="2654" xr:uid="{00000000-0005-0000-0000-0000E4060000}"/>
    <cellStyle name="Entrada 2 17 5" xfId="2610" xr:uid="{00000000-0005-0000-0000-0000E5060000}"/>
    <cellStyle name="Entrada 2 17 6" xfId="6173" xr:uid="{00000000-0005-0000-0000-0000E6060000}"/>
    <cellStyle name="Entrada 2 17 7" xfId="8110" xr:uid="{00000000-0005-0000-0000-0000E7060000}"/>
    <cellStyle name="Entrada 2 17 8" xfId="8315" xr:uid="{00000000-0005-0000-0000-0000E8060000}"/>
    <cellStyle name="Entrada 2 17 9" xfId="9158" xr:uid="{00000000-0005-0000-0000-0000E9060000}"/>
    <cellStyle name="Entrada 2 18" xfId="455" xr:uid="{00000000-0005-0000-0000-0000EA060000}"/>
    <cellStyle name="Entrada 2 18 10" xfId="8999" xr:uid="{00000000-0005-0000-0000-0000EB060000}"/>
    <cellStyle name="Entrada 2 18 2" xfId="1153" xr:uid="{00000000-0005-0000-0000-0000EC060000}"/>
    <cellStyle name="Entrada 2 18 2 2" xfId="3916" xr:uid="{00000000-0005-0000-0000-0000ED060000}"/>
    <cellStyle name="Entrada 2 18 2 3" xfId="4512" xr:uid="{00000000-0005-0000-0000-0000EE060000}"/>
    <cellStyle name="Entrada 2 18 2 4" xfId="5111" xr:uid="{00000000-0005-0000-0000-0000EF060000}"/>
    <cellStyle name="Entrada 2 18 2 5" xfId="6393" xr:uid="{00000000-0005-0000-0000-0000F0060000}"/>
    <cellStyle name="Entrada 2 18 2 6" xfId="7256" xr:uid="{00000000-0005-0000-0000-0000F1060000}"/>
    <cellStyle name="Entrada 2 18 2 7" xfId="9254" xr:uid="{00000000-0005-0000-0000-0000F2060000}"/>
    <cellStyle name="Entrada 2 18 2 8" xfId="10492" xr:uid="{00000000-0005-0000-0000-0000F3060000}"/>
    <cellStyle name="Entrada 2 18 2 9" xfId="11395" xr:uid="{00000000-0005-0000-0000-0000F4060000}"/>
    <cellStyle name="Entrada 2 18 3" xfId="2445" xr:uid="{00000000-0005-0000-0000-0000F5060000}"/>
    <cellStyle name="Entrada 2 18 4" xfId="3295" xr:uid="{00000000-0005-0000-0000-0000F6060000}"/>
    <cellStyle name="Entrada 2 18 5" xfId="5011" xr:uid="{00000000-0005-0000-0000-0000F7060000}"/>
    <cellStyle name="Entrada 2 18 6" xfId="6673" xr:uid="{00000000-0005-0000-0000-0000F8060000}"/>
    <cellStyle name="Entrada 2 18 7" xfId="7060" xr:uid="{00000000-0005-0000-0000-0000F9060000}"/>
    <cellStyle name="Entrada 2 18 8" xfId="8314" xr:uid="{00000000-0005-0000-0000-0000FA060000}"/>
    <cellStyle name="Entrada 2 18 9" xfId="9522" xr:uid="{00000000-0005-0000-0000-0000FB060000}"/>
    <cellStyle name="Entrada 2 19" xfId="456" xr:uid="{00000000-0005-0000-0000-0000FC060000}"/>
    <cellStyle name="Entrada 2 19 10" xfId="8997" xr:uid="{00000000-0005-0000-0000-0000FD060000}"/>
    <cellStyle name="Entrada 2 19 2" xfId="1154" xr:uid="{00000000-0005-0000-0000-0000FE060000}"/>
    <cellStyle name="Entrada 2 19 2 2" xfId="2798" xr:uid="{00000000-0005-0000-0000-0000FF060000}"/>
    <cellStyle name="Entrada 2 19 2 3" xfId="4513" xr:uid="{00000000-0005-0000-0000-000000070000}"/>
    <cellStyle name="Entrada 2 19 2 4" xfId="2557" xr:uid="{00000000-0005-0000-0000-000001070000}"/>
    <cellStyle name="Entrada 2 19 2 5" xfId="5551" xr:uid="{00000000-0005-0000-0000-000002070000}"/>
    <cellStyle name="Entrada 2 19 2 6" xfId="6990" xr:uid="{00000000-0005-0000-0000-000003070000}"/>
    <cellStyle name="Entrada 2 19 2 7" xfId="8644" xr:uid="{00000000-0005-0000-0000-000004070000}"/>
    <cellStyle name="Entrada 2 19 2 8" xfId="10493" xr:uid="{00000000-0005-0000-0000-000005070000}"/>
    <cellStyle name="Entrada 2 19 2 9" xfId="11396" xr:uid="{00000000-0005-0000-0000-000006070000}"/>
    <cellStyle name="Entrada 2 19 3" xfId="2657" xr:uid="{00000000-0005-0000-0000-000007070000}"/>
    <cellStyle name="Entrada 2 19 4" xfId="4093" xr:uid="{00000000-0005-0000-0000-000008070000}"/>
    <cellStyle name="Entrada 2 19 5" xfId="5099" xr:uid="{00000000-0005-0000-0000-000009070000}"/>
    <cellStyle name="Entrada 2 19 6" xfId="5831" xr:uid="{00000000-0005-0000-0000-00000A070000}"/>
    <cellStyle name="Entrada 2 19 7" xfId="7137" xr:uid="{00000000-0005-0000-0000-00000B070000}"/>
    <cellStyle name="Entrada 2 19 8" xfId="8985" xr:uid="{00000000-0005-0000-0000-00000C070000}"/>
    <cellStyle name="Entrada 2 19 9" xfId="9006" xr:uid="{00000000-0005-0000-0000-00000D070000}"/>
    <cellStyle name="Entrada 2 2" xfId="457" xr:uid="{00000000-0005-0000-0000-00000E070000}"/>
    <cellStyle name="Entrada 2 2 10" xfId="8994" xr:uid="{00000000-0005-0000-0000-00000F070000}"/>
    <cellStyle name="Entrada 2 2 2" xfId="1155" xr:uid="{00000000-0005-0000-0000-000010070000}"/>
    <cellStyle name="Entrada 2 2 2 2" xfId="2248" xr:uid="{00000000-0005-0000-0000-000011070000}"/>
    <cellStyle name="Entrada 2 2 2 3" xfId="4514" xr:uid="{00000000-0005-0000-0000-000012070000}"/>
    <cellStyle name="Entrada 2 2 2 4" xfId="5013" xr:uid="{00000000-0005-0000-0000-000013070000}"/>
    <cellStyle name="Entrada 2 2 2 5" xfId="6034" xr:uid="{00000000-0005-0000-0000-000014070000}"/>
    <cellStyle name="Entrada 2 2 2 6" xfId="7588" xr:uid="{00000000-0005-0000-0000-000015070000}"/>
    <cellStyle name="Entrada 2 2 2 7" xfId="9253" xr:uid="{00000000-0005-0000-0000-000016070000}"/>
    <cellStyle name="Entrada 2 2 2 8" xfId="10494" xr:uid="{00000000-0005-0000-0000-000017070000}"/>
    <cellStyle name="Entrada 2 2 2 9" xfId="11397" xr:uid="{00000000-0005-0000-0000-000018070000}"/>
    <cellStyle name="Entrada 2 2 3" xfId="4297" xr:uid="{00000000-0005-0000-0000-000019070000}"/>
    <cellStyle name="Entrada 2 2 4" xfId="4300" xr:uid="{00000000-0005-0000-0000-00001A070000}"/>
    <cellStyle name="Entrada 2 2 5" xfId="5212" xr:uid="{00000000-0005-0000-0000-00001B070000}"/>
    <cellStyle name="Entrada 2 2 6" xfId="5659" xr:uid="{00000000-0005-0000-0000-00001C070000}"/>
    <cellStyle name="Entrada 2 2 7" xfId="8222" xr:uid="{00000000-0005-0000-0000-00001D070000}"/>
    <cellStyle name="Entrada 2 2 8" xfId="8986" xr:uid="{00000000-0005-0000-0000-00001E070000}"/>
    <cellStyle name="Entrada 2 2 9" xfId="9669" xr:uid="{00000000-0005-0000-0000-00001F070000}"/>
    <cellStyle name="Entrada 2 20" xfId="458" xr:uid="{00000000-0005-0000-0000-000020070000}"/>
    <cellStyle name="Entrada 2 20 10" xfId="8960" xr:uid="{00000000-0005-0000-0000-000021070000}"/>
    <cellStyle name="Entrada 2 20 2" xfId="1156" xr:uid="{00000000-0005-0000-0000-000022070000}"/>
    <cellStyle name="Entrada 2 20 2 2" xfId="3382" xr:uid="{00000000-0005-0000-0000-000023070000}"/>
    <cellStyle name="Entrada 2 20 2 3" xfId="4515" xr:uid="{00000000-0005-0000-0000-000024070000}"/>
    <cellStyle name="Entrada 2 20 2 4" xfId="3476" xr:uid="{00000000-0005-0000-0000-000025070000}"/>
    <cellStyle name="Entrada 2 20 2 5" xfId="6606" xr:uid="{00000000-0005-0000-0000-000026070000}"/>
    <cellStyle name="Entrada 2 20 2 6" xfId="7826" xr:uid="{00000000-0005-0000-0000-000027070000}"/>
    <cellStyle name="Entrada 2 20 2 7" xfId="8643" xr:uid="{00000000-0005-0000-0000-000028070000}"/>
    <cellStyle name="Entrada 2 20 2 8" xfId="10495" xr:uid="{00000000-0005-0000-0000-000029070000}"/>
    <cellStyle name="Entrada 2 20 2 9" xfId="11398" xr:uid="{00000000-0005-0000-0000-00002A070000}"/>
    <cellStyle name="Entrada 2 20 3" xfId="4090" xr:uid="{00000000-0005-0000-0000-00002B070000}"/>
    <cellStyle name="Entrada 2 20 4" xfId="3583" xr:uid="{00000000-0005-0000-0000-00002C070000}"/>
    <cellStyle name="Entrada 2 20 5" xfId="5648" xr:uid="{00000000-0005-0000-0000-00002D070000}"/>
    <cellStyle name="Entrada 2 20 6" xfId="6289" xr:uid="{00000000-0005-0000-0000-00002E070000}"/>
    <cellStyle name="Entrada 2 20 7" xfId="8090" xr:uid="{00000000-0005-0000-0000-00002F070000}"/>
    <cellStyle name="Entrada 2 20 8" xfId="8313" xr:uid="{00000000-0005-0000-0000-000030070000}"/>
    <cellStyle name="Entrada 2 20 9" xfId="9007" xr:uid="{00000000-0005-0000-0000-000031070000}"/>
    <cellStyle name="Entrada 2 21" xfId="459" xr:uid="{00000000-0005-0000-0000-000032070000}"/>
    <cellStyle name="Entrada 2 21 10" xfId="9156" xr:uid="{00000000-0005-0000-0000-000033070000}"/>
    <cellStyle name="Entrada 2 21 2" xfId="1157" xr:uid="{00000000-0005-0000-0000-000034070000}"/>
    <cellStyle name="Entrada 2 21 2 2" xfId="2323" xr:uid="{00000000-0005-0000-0000-000035070000}"/>
    <cellStyle name="Entrada 2 21 2 3" xfId="4516" xr:uid="{00000000-0005-0000-0000-000036070000}"/>
    <cellStyle name="Entrada 2 21 2 4" xfId="5412" xr:uid="{00000000-0005-0000-0000-000037070000}"/>
    <cellStyle name="Entrada 2 21 2 5" xfId="6115" xr:uid="{00000000-0005-0000-0000-000038070000}"/>
    <cellStyle name="Entrada 2 21 2 6" xfId="7540" xr:uid="{00000000-0005-0000-0000-000039070000}"/>
    <cellStyle name="Entrada 2 21 2 7" xfId="9252" xr:uid="{00000000-0005-0000-0000-00003A070000}"/>
    <cellStyle name="Entrada 2 21 2 8" xfId="10496" xr:uid="{00000000-0005-0000-0000-00003B070000}"/>
    <cellStyle name="Entrada 2 21 2 9" xfId="11399" xr:uid="{00000000-0005-0000-0000-00003C070000}"/>
    <cellStyle name="Entrada 2 21 3" xfId="3298" xr:uid="{00000000-0005-0000-0000-00003D070000}"/>
    <cellStyle name="Entrada 2 21 4" xfId="3035" xr:uid="{00000000-0005-0000-0000-00003E070000}"/>
    <cellStyle name="Entrada 2 21 5" xfId="6179" xr:uid="{00000000-0005-0000-0000-00003F070000}"/>
    <cellStyle name="Entrada 2 21 6" xfId="5494" xr:uid="{00000000-0005-0000-0000-000040070000}"/>
    <cellStyle name="Entrada 2 21 7" xfId="7515" xr:uid="{00000000-0005-0000-0000-000041070000}"/>
    <cellStyle name="Entrada 2 21 8" xfId="8983" xr:uid="{00000000-0005-0000-0000-000042070000}"/>
    <cellStyle name="Entrada 2 21 9" xfId="9159" xr:uid="{00000000-0005-0000-0000-000043070000}"/>
    <cellStyle name="Entrada 2 22" xfId="460" xr:uid="{00000000-0005-0000-0000-000044070000}"/>
    <cellStyle name="Entrada 2 22 10" xfId="9633" xr:uid="{00000000-0005-0000-0000-000045070000}"/>
    <cellStyle name="Entrada 2 22 2" xfId="1158" xr:uid="{00000000-0005-0000-0000-000046070000}"/>
    <cellStyle name="Entrada 2 22 2 2" xfId="3325" xr:uid="{00000000-0005-0000-0000-000047070000}"/>
    <cellStyle name="Entrada 2 22 2 3" xfId="4517" xr:uid="{00000000-0005-0000-0000-000048070000}"/>
    <cellStyle name="Entrada 2 22 2 4" xfId="5570" xr:uid="{00000000-0005-0000-0000-000049070000}"/>
    <cellStyle name="Entrada 2 22 2 5" xfId="6339" xr:uid="{00000000-0005-0000-0000-00004A070000}"/>
    <cellStyle name="Entrada 2 22 2 6" xfId="7988" xr:uid="{00000000-0005-0000-0000-00004B070000}"/>
    <cellStyle name="Entrada 2 22 2 7" xfId="8642" xr:uid="{00000000-0005-0000-0000-00004C070000}"/>
    <cellStyle name="Entrada 2 22 2 8" xfId="10497" xr:uid="{00000000-0005-0000-0000-00004D070000}"/>
    <cellStyle name="Entrada 2 22 2 9" xfId="11400" xr:uid="{00000000-0005-0000-0000-00004E070000}"/>
    <cellStyle name="Entrada 2 22 3" xfId="3572" xr:uid="{00000000-0005-0000-0000-00004F070000}"/>
    <cellStyle name="Entrada 2 22 4" xfId="3582" xr:uid="{00000000-0005-0000-0000-000050070000}"/>
    <cellStyle name="Entrada 2 22 5" xfId="5238" xr:uid="{00000000-0005-0000-0000-000051070000}"/>
    <cellStyle name="Entrada 2 22 6" xfId="5817" xr:uid="{00000000-0005-0000-0000-000052070000}"/>
    <cellStyle name="Entrada 2 22 7" xfId="7395" xr:uid="{00000000-0005-0000-0000-000053070000}"/>
    <cellStyle name="Entrada 2 22 8" xfId="8984" xr:uid="{00000000-0005-0000-0000-000054070000}"/>
    <cellStyle name="Entrada 2 22 9" xfId="9670" xr:uid="{00000000-0005-0000-0000-000055070000}"/>
    <cellStyle name="Entrada 2 23" xfId="461" xr:uid="{00000000-0005-0000-0000-000056070000}"/>
    <cellStyle name="Entrada 2 23 10" xfId="9632" xr:uid="{00000000-0005-0000-0000-000057070000}"/>
    <cellStyle name="Entrada 2 23 2" xfId="1159" xr:uid="{00000000-0005-0000-0000-000058070000}"/>
    <cellStyle name="Entrada 2 23 2 2" xfId="3758" xr:uid="{00000000-0005-0000-0000-000059070000}"/>
    <cellStyle name="Entrada 2 23 2 3" xfId="4518" xr:uid="{00000000-0005-0000-0000-00005A070000}"/>
    <cellStyle name="Entrada 2 23 2 4" xfId="5716" xr:uid="{00000000-0005-0000-0000-00005B070000}"/>
    <cellStyle name="Entrada 2 23 2 5" xfId="6483" xr:uid="{00000000-0005-0000-0000-00005C070000}"/>
    <cellStyle name="Entrada 2 23 2 6" xfId="7257" xr:uid="{00000000-0005-0000-0000-00005D070000}"/>
    <cellStyle name="Entrada 2 23 2 7" xfId="9251" xr:uid="{00000000-0005-0000-0000-00005E070000}"/>
    <cellStyle name="Entrada 2 23 2 8" xfId="10498" xr:uid="{00000000-0005-0000-0000-00005F070000}"/>
    <cellStyle name="Entrada 2 23 2 9" xfId="11401" xr:uid="{00000000-0005-0000-0000-000060070000}"/>
    <cellStyle name="Entrada 2 23 3" xfId="4296" xr:uid="{00000000-0005-0000-0000-000061070000}"/>
    <cellStyle name="Entrada 2 23 4" xfId="2653" xr:uid="{00000000-0005-0000-0000-000062070000}"/>
    <cellStyle name="Entrada 2 23 5" xfId="5641" xr:uid="{00000000-0005-0000-0000-000063070000}"/>
    <cellStyle name="Entrada 2 23 6" xfId="5065" xr:uid="{00000000-0005-0000-0000-000064070000}"/>
    <cellStyle name="Entrada 2 23 7" xfId="8221" xr:uid="{00000000-0005-0000-0000-000065070000}"/>
    <cellStyle name="Entrada 2 23 8" xfId="8312" xr:uid="{00000000-0005-0000-0000-000066070000}"/>
    <cellStyle name="Entrada 2 23 9" xfId="10287" xr:uid="{00000000-0005-0000-0000-000067070000}"/>
    <cellStyle name="Entrada 2 24" xfId="462" xr:uid="{00000000-0005-0000-0000-000068070000}"/>
    <cellStyle name="Entrada 2 24 10" xfId="9117" xr:uid="{00000000-0005-0000-0000-000069070000}"/>
    <cellStyle name="Entrada 2 24 2" xfId="1160" xr:uid="{00000000-0005-0000-0000-00006A070000}"/>
    <cellStyle name="Entrada 2 24 2 2" xfId="2799" xr:uid="{00000000-0005-0000-0000-00006B070000}"/>
    <cellStyle name="Entrada 2 24 2 3" xfId="4519" xr:uid="{00000000-0005-0000-0000-00006C070000}"/>
    <cellStyle name="Entrada 2 24 2 4" xfId="6064" xr:uid="{00000000-0005-0000-0000-00006D070000}"/>
    <cellStyle name="Entrada 2 24 2 5" xfId="5256" xr:uid="{00000000-0005-0000-0000-00006E070000}"/>
    <cellStyle name="Entrada 2 24 2 6" xfId="7777" xr:uid="{00000000-0005-0000-0000-00006F070000}"/>
    <cellStyle name="Entrada 2 24 2 7" xfId="8641" xr:uid="{00000000-0005-0000-0000-000070070000}"/>
    <cellStyle name="Entrada 2 24 2 8" xfId="10499" xr:uid="{00000000-0005-0000-0000-000071070000}"/>
    <cellStyle name="Entrada 2 24 2 9" xfId="11402" xr:uid="{00000000-0005-0000-0000-000072070000}"/>
    <cellStyle name="Entrada 2 24 3" xfId="4089" xr:uid="{00000000-0005-0000-0000-000073070000}"/>
    <cellStyle name="Entrada 2 24 4" xfId="3882" xr:uid="{00000000-0005-0000-0000-000074070000}"/>
    <cellStyle name="Entrada 2 24 5" xfId="5286" xr:uid="{00000000-0005-0000-0000-000075070000}"/>
    <cellStyle name="Entrada 2 24 6" xfId="5595" xr:uid="{00000000-0005-0000-0000-000076070000}"/>
    <cellStyle name="Entrada 2 24 7" xfId="8089" xr:uid="{00000000-0005-0000-0000-000077070000}"/>
    <cellStyle name="Entrada 2 24 8" xfId="8981" xr:uid="{00000000-0005-0000-0000-000078070000}"/>
    <cellStyle name="Entrada 2 24 9" xfId="10134" xr:uid="{00000000-0005-0000-0000-000079070000}"/>
    <cellStyle name="Entrada 2 25" xfId="463" xr:uid="{00000000-0005-0000-0000-00007A070000}"/>
    <cellStyle name="Entrada 2 25 10" xfId="9124" xr:uid="{00000000-0005-0000-0000-00007B070000}"/>
    <cellStyle name="Entrada 2 25 2" xfId="1161" xr:uid="{00000000-0005-0000-0000-00007C070000}"/>
    <cellStyle name="Entrada 2 25 2 2" xfId="3964" xr:uid="{00000000-0005-0000-0000-00007D070000}"/>
    <cellStyle name="Entrada 2 25 2 3" xfId="4520" xr:uid="{00000000-0005-0000-0000-00007E070000}"/>
    <cellStyle name="Entrada 2 25 2 4" xfId="6153" xr:uid="{00000000-0005-0000-0000-00007F070000}"/>
    <cellStyle name="Entrada 2 25 2 5" xfId="6392" xr:uid="{00000000-0005-0000-0000-000080070000}"/>
    <cellStyle name="Entrada 2 25 2 6" xfId="7589" xr:uid="{00000000-0005-0000-0000-000081070000}"/>
    <cellStyle name="Entrada 2 25 2 7" xfId="9250" xr:uid="{00000000-0005-0000-0000-000082070000}"/>
    <cellStyle name="Entrada 2 25 2 8" xfId="10500" xr:uid="{00000000-0005-0000-0000-000083070000}"/>
    <cellStyle name="Entrada 2 25 2 9" xfId="11403" xr:uid="{00000000-0005-0000-0000-000084070000}"/>
    <cellStyle name="Entrada 2 25 3" xfId="3299" xr:uid="{00000000-0005-0000-0000-000085070000}"/>
    <cellStyle name="Entrada 2 25 4" xfId="3294" xr:uid="{00000000-0005-0000-0000-000086070000}"/>
    <cellStyle name="Entrada 2 25 5" xfId="3779" xr:uid="{00000000-0005-0000-0000-000087070000}"/>
    <cellStyle name="Entrada 2 25 6" xfId="6667" xr:uid="{00000000-0005-0000-0000-000088070000}"/>
    <cellStyle name="Entrada 2 25 7" xfId="7516" xr:uid="{00000000-0005-0000-0000-000089070000}"/>
    <cellStyle name="Entrada 2 25 8" xfId="8982" xr:uid="{00000000-0005-0000-0000-00008A070000}"/>
    <cellStyle name="Entrada 2 25 9" xfId="9259" xr:uid="{00000000-0005-0000-0000-00008B070000}"/>
    <cellStyle name="Entrada 2 26" xfId="464" xr:uid="{00000000-0005-0000-0000-00008C070000}"/>
    <cellStyle name="Entrada 2 26 10" xfId="8784" xr:uid="{00000000-0005-0000-0000-00008D070000}"/>
    <cellStyle name="Entrada 2 26 2" xfId="1162" xr:uid="{00000000-0005-0000-0000-00008E070000}"/>
    <cellStyle name="Entrada 2 26 2 2" xfId="3383" xr:uid="{00000000-0005-0000-0000-00008F070000}"/>
    <cellStyle name="Entrada 2 26 2 3" xfId="4521" xr:uid="{00000000-0005-0000-0000-000090070000}"/>
    <cellStyle name="Entrada 2 26 2 4" xfId="6091" xr:uid="{00000000-0005-0000-0000-000091070000}"/>
    <cellStyle name="Entrada 2 26 2 5" xfId="5514" xr:uid="{00000000-0005-0000-0000-000092070000}"/>
    <cellStyle name="Entrada 2 26 2 6" xfId="7937" xr:uid="{00000000-0005-0000-0000-000093070000}"/>
    <cellStyle name="Entrada 2 26 2 7" xfId="8640" xr:uid="{00000000-0005-0000-0000-000094070000}"/>
    <cellStyle name="Entrada 2 26 2 8" xfId="10501" xr:uid="{00000000-0005-0000-0000-000095070000}"/>
    <cellStyle name="Entrada 2 26 2 9" xfId="11404" xr:uid="{00000000-0005-0000-0000-000096070000}"/>
    <cellStyle name="Entrada 2 26 3" xfId="3584" xr:uid="{00000000-0005-0000-0000-000097070000}"/>
    <cellStyle name="Entrada 2 26 4" xfId="2652" xr:uid="{00000000-0005-0000-0000-000098070000}"/>
    <cellStyle name="Entrada 2 26 5" xfId="2972" xr:uid="{00000000-0005-0000-0000-000099070000}"/>
    <cellStyle name="Entrada 2 26 6" xfId="5847" xr:uid="{00000000-0005-0000-0000-00009A070000}"/>
    <cellStyle name="Entrada 2 26 7" xfId="7399" xr:uid="{00000000-0005-0000-0000-00009B070000}"/>
    <cellStyle name="Entrada 2 26 8" xfId="8311" xr:uid="{00000000-0005-0000-0000-00009C070000}"/>
    <cellStyle name="Entrada 2 26 9" xfId="10265" xr:uid="{00000000-0005-0000-0000-00009D070000}"/>
    <cellStyle name="Entrada 2 27" xfId="465" xr:uid="{00000000-0005-0000-0000-00009E070000}"/>
    <cellStyle name="Entrada 2 27 10" xfId="9382" xr:uid="{00000000-0005-0000-0000-00009F070000}"/>
    <cellStyle name="Entrada 2 27 2" xfId="1163" xr:uid="{00000000-0005-0000-0000-0000A0070000}"/>
    <cellStyle name="Entrada 2 27 2 2" xfId="3683" xr:uid="{00000000-0005-0000-0000-0000A1070000}"/>
    <cellStyle name="Entrada 2 27 2 3" xfId="4522" xr:uid="{00000000-0005-0000-0000-0000A2070000}"/>
    <cellStyle name="Entrada 2 27 2 4" xfId="2153" xr:uid="{00000000-0005-0000-0000-0000A3070000}"/>
    <cellStyle name="Entrada 2 27 2 5" xfId="3090" xr:uid="{00000000-0005-0000-0000-0000A4070000}"/>
    <cellStyle name="Entrada 2 27 2 6" xfId="7258" xr:uid="{00000000-0005-0000-0000-0000A5070000}"/>
    <cellStyle name="Entrada 2 27 2 7" xfId="9249" xr:uid="{00000000-0005-0000-0000-0000A6070000}"/>
    <cellStyle name="Entrada 2 27 2 8" xfId="10502" xr:uid="{00000000-0005-0000-0000-0000A7070000}"/>
    <cellStyle name="Entrada 2 27 2 9" xfId="11405" xr:uid="{00000000-0005-0000-0000-0000A8070000}"/>
    <cellStyle name="Entrada 2 27 3" xfId="4302" xr:uid="{00000000-0005-0000-0000-0000A9070000}"/>
    <cellStyle name="Entrada 2 27 4" xfId="3955" xr:uid="{00000000-0005-0000-0000-0000AA070000}"/>
    <cellStyle name="Entrada 2 27 5" xfId="6198" xr:uid="{00000000-0005-0000-0000-0000AB070000}"/>
    <cellStyle name="Entrada 2 27 6" xfId="6831" xr:uid="{00000000-0005-0000-0000-0000AC070000}"/>
    <cellStyle name="Entrada 2 27 7" xfId="8226" xr:uid="{00000000-0005-0000-0000-0000AD070000}"/>
    <cellStyle name="Entrada 2 27 8" xfId="8318" xr:uid="{00000000-0005-0000-0000-0000AE070000}"/>
    <cellStyle name="Entrada 2 27 9" xfId="10114" xr:uid="{00000000-0005-0000-0000-0000AF070000}"/>
    <cellStyle name="Entrada 2 28" xfId="466" xr:uid="{00000000-0005-0000-0000-0000B0070000}"/>
    <cellStyle name="Entrada 2 28 10" xfId="10132" xr:uid="{00000000-0005-0000-0000-0000B1070000}"/>
    <cellStyle name="Entrada 2 28 2" xfId="1164" xr:uid="{00000000-0005-0000-0000-0000B2070000}"/>
    <cellStyle name="Entrada 2 28 2 2" xfId="2800" xr:uid="{00000000-0005-0000-0000-0000B3070000}"/>
    <cellStyle name="Entrada 2 28 2 3" xfId="4523" xr:uid="{00000000-0005-0000-0000-0000B4070000}"/>
    <cellStyle name="Entrada 2 28 2 4" xfId="5539" xr:uid="{00000000-0005-0000-0000-0000B5070000}"/>
    <cellStyle name="Entrada 2 28 2 5" xfId="6718" xr:uid="{00000000-0005-0000-0000-0000B6070000}"/>
    <cellStyle name="Entrada 2 28 2 6" xfId="6973" xr:uid="{00000000-0005-0000-0000-0000B7070000}"/>
    <cellStyle name="Entrada 2 28 2 7" xfId="8639" xr:uid="{00000000-0005-0000-0000-0000B8070000}"/>
    <cellStyle name="Entrada 2 28 2 8" xfId="10503" xr:uid="{00000000-0005-0000-0000-0000B9070000}"/>
    <cellStyle name="Entrada 2 28 2 9" xfId="11406" xr:uid="{00000000-0005-0000-0000-0000BA070000}"/>
    <cellStyle name="Entrada 2 28 3" xfId="4096" xr:uid="{00000000-0005-0000-0000-0000BB070000}"/>
    <cellStyle name="Entrada 2 28 4" xfId="3293" xr:uid="{00000000-0005-0000-0000-0000BC070000}"/>
    <cellStyle name="Entrada 2 28 5" xfId="5914" xr:uid="{00000000-0005-0000-0000-0000BD070000}"/>
    <cellStyle name="Entrada 2 28 6" xfId="5354" xr:uid="{00000000-0005-0000-0000-0000BE070000}"/>
    <cellStyle name="Entrada 2 28 7" xfId="8094" xr:uid="{00000000-0005-0000-0000-0000BF070000}"/>
    <cellStyle name="Entrada 2 28 8" xfId="8322" xr:uid="{00000000-0005-0000-0000-0000C0070000}"/>
    <cellStyle name="Entrada 2 28 9" xfId="9523" xr:uid="{00000000-0005-0000-0000-0000C1070000}"/>
    <cellStyle name="Entrada 2 29" xfId="467" xr:uid="{00000000-0005-0000-0000-0000C2070000}"/>
    <cellStyle name="Entrada 2 29 10" xfId="9131" xr:uid="{00000000-0005-0000-0000-0000C3070000}"/>
    <cellStyle name="Entrada 2 29 2" xfId="1165" xr:uid="{00000000-0005-0000-0000-0000C4070000}"/>
    <cellStyle name="Entrada 2 29 2 2" xfId="3891" xr:uid="{00000000-0005-0000-0000-0000C5070000}"/>
    <cellStyle name="Entrada 2 29 2 3" xfId="4524" xr:uid="{00000000-0005-0000-0000-0000C6070000}"/>
    <cellStyle name="Entrada 2 29 2 4" xfId="5277" xr:uid="{00000000-0005-0000-0000-0000C7070000}"/>
    <cellStyle name="Entrada 2 29 2 5" xfId="6301" xr:uid="{00000000-0005-0000-0000-0000C8070000}"/>
    <cellStyle name="Entrada 2 29 2 6" xfId="7590" xr:uid="{00000000-0005-0000-0000-0000C9070000}"/>
    <cellStyle name="Entrada 2 29 2 7" xfId="9248" xr:uid="{00000000-0005-0000-0000-0000CA070000}"/>
    <cellStyle name="Entrada 2 29 2 8" xfId="10504" xr:uid="{00000000-0005-0000-0000-0000CB070000}"/>
    <cellStyle name="Entrada 2 29 2 9" xfId="11407" xr:uid="{00000000-0005-0000-0000-0000CC070000}"/>
    <cellStyle name="Entrada 2 29 3" xfId="2288" xr:uid="{00000000-0005-0000-0000-0000CD070000}"/>
    <cellStyle name="Entrada 2 29 4" xfId="3750" xr:uid="{00000000-0005-0000-0000-0000CE070000}"/>
    <cellStyle name="Entrada 2 29 5" xfId="4116" xr:uid="{00000000-0005-0000-0000-0000CF070000}"/>
    <cellStyle name="Entrada 2 29 6" xfId="6313" xr:uid="{00000000-0005-0000-0000-0000D0070000}"/>
    <cellStyle name="Entrada 2 29 7" xfId="7964" xr:uid="{00000000-0005-0000-0000-0000D1070000}"/>
    <cellStyle name="Entrada 2 29 8" xfId="9516" xr:uid="{00000000-0005-0000-0000-0000D2070000}"/>
    <cellStyle name="Entrada 2 29 9" xfId="9160" xr:uid="{00000000-0005-0000-0000-0000D3070000}"/>
    <cellStyle name="Entrada 2 3" xfId="468" xr:uid="{00000000-0005-0000-0000-0000D4070000}"/>
    <cellStyle name="Entrada 2 3 10" xfId="9496" xr:uid="{00000000-0005-0000-0000-0000D5070000}"/>
    <cellStyle name="Entrada 2 3 2" xfId="1166" xr:uid="{00000000-0005-0000-0000-0000D6070000}"/>
    <cellStyle name="Entrada 2 3 2 2" xfId="3384" xr:uid="{00000000-0005-0000-0000-0000D7070000}"/>
    <cellStyle name="Entrada 2 3 2 3" xfId="4525" xr:uid="{00000000-0005-0000-0000-0000D8070000}"/>
    <cellStyle name="Entrada 2 3 2 4" xfId="4242" xr:uid="{00000000-0005-0000-0000-0000D9070000}"/>
    <cellStyle name="Entrada 2 3 2 5" xfId="6338" xr:uid="{00000000-0005-0000-0000-0000DA070000}"/>
    <cellStyle name="Entrada 2 3 2 6" xfId="7810" xr:uid="{00000000-0005-0000-0000-0000DB070000}"/>
    <cellStyle name="Entrada 2 3 2 7" xfId="8638" xr:uid="{00000000-0005-0000-0000-0000DC070000}"/>
    <cellStyle name="Entrada 2 3 2 8" xfId="10505" xr:uid="{00000000-0005-0000-0000-0000DD070000}"/>
    <cellStyle name="Entrada 2 3 2 9" xfId="11408" xr:uid="{00000000-0005-0000-0000-0000DE070000}"/>
    <cellStyle name="Entrada 2 3 3" xfId="4295" xr:uid="{00000000-0005-0000-0000-0000DF070000}"/>
    <cellStyle name="Entrada 2 3 4" xfId="2130" xr:uid="{00000000-0005-0000-0000-0000E0070000}"/>
    <cellStyle name="Entrada 2 3 5" xfId="2306" xr:uid="{00000000-0005-0000-0000-0000E1070000}"/>
    <cellStyle name="Entrada 2 3 6" xfId="5735" xr:uid="{00000000-0005-0000-0000-0000E2070000}"/>
    <cellStyle name="Entrada 2 3 7" xfId="8220" xr:uid="{00000000-0005-0000-0000-0000E3070000}"/>
    <cellStyle name="Entrada 2 3 8" xfId="8979" xr:uid="{00000000-0005-0000-0000-0000E4070000}"/>
    <cellStyle name="Entrada 2 3 9" xfId="9161" xr:uid="{00000000-0005-0000-0000-0000E5070000}"/>
    <cellStyle name="Entrada 2 30" xfId="469" xr:uid="{00000000-0005-0000-0000-0000E6070000}"/>
    <cellStyle name="Entrada 2 30 10" xfId="10286" xr:uid="{00000000-0005-0000-0000-0000E7070000}"/>
    <cellStyle name="Entrada 2 30 2" xfId="1167" xr:uid="{00000000-0005-0000-0000-0000E8070000}"/>
    <cellStyle name="Entrada 2 30 2 2" xfId="2297" xr:uid="{00000000-0005-0000-0000-0000E9070000}"/>
    <cellStyle name="Entrada 2 30 2 3" xfId="4526" xr:uid="{00000000-0005-0000-0000-0000EA070000}"/>
    <cellStyle name="Entrada 2 30 2 4" xfId="5531" xr:uid="{00000000-0005-0000-0000-0000EB070000}"/>
    <cellStyle name="Entrada 2 30 2 5" xfId="6482" xr:uid="{00000000-0005-0000-0000-0000EC070000}"/>
    <cellStyle name="Entrada 2 30 2 6" xfId="7259" xr:uid="{00000000-0005-0000-0000-0000ED070000}"/>
    <cellStyle name="Entrada 2 30 2 7" xfId="9247" xr:uid="{00000000-0005-0000-0000-0000EE070000}"/>
    <cellStyle name="Entrada 2 30 2 8" xfId="10506" xr:uid="{00000000-0005-0000-0000-0000EF070000}"/>
    <cellStyle name="Entrada 2 30 2 9" xfId="11409" xr:uid="{00000000-0005-0000-0000-0000F0070000}"/>
    <cellStyle name="Entrada 2 30 3" xfId="4088" xr:uid="{00000000-0005-0000-0000-0000F1070000}"/>
    <cellStyle name="Entrada 2 30 4" xfId="3135" xr:uid="{00000000-0005-0000-0000-0000F2070000}"/>
    <cellStyle name="Entrada 2 30 5" xfId="6071" xr:uid="{00000000-0005-0000-0000-0000F3070000}"/>
    <cellStyle name="Entrada 2 30 6" xfId="2365" xr:uid="{00000000-0005-0000-0000-0000F4070000}"/>
    <cellStyle name="Entrada 2 30 7" xfId="8088" xr:uid="{00000000-0005-0000-0000-0000F5070000}"/>
    <cellStyle name="Entrada 2 30 8" xfId="9515" xr:uid="{00000000-0005-0000-0000-0000F6070000}"/>
    <cellStyle name="Entrada 2 30 9" xfId="9008" xr:uid="{00000000-0005-0000-0000-0000F7070000}"/>
    <cellStyle name="Entrada 2 31" xfId="470" xr:uid="{00000000-0005-0000-0000-0000F8070000}"/>
    <cellStyle name="Entrada 2 31 10" xfId="9667" xr:uid="{00000000-0005-0000-0000-0000F9070000}"/>
    <cellStyle name="Entrada 2 31 2" xfId="1168" xr:uid="{00000000-0005-0000-0000-0000FA070000}"/>
    <cellStyle name="Entrada 2 31 2 2" xfId="2801" xr:uid="{00000000-0005-0000-0000-0000FB070000}"/>
    <cellStyle name="Entrada 2 31 2 3" xfId="4527" xr:uid="{00000000-0005-0000-0000-0000FC070000}"/>
    <cellStyle name="Entrada 2 31 2 4" xfId="5244" xr:uid="{00000000-0005-0000-0000-0000FD070000}"/>
    <cellStyle name="Entrada 2 31 2 5" xfId="6605" xr:uid="{00000000-0005-0000-0000-0000FE070000}"/>
    <cellStyle name="Entrada 2 31 2 6" xfId="7972" xr:uid="{00000000-0005-0000-0000-0000FF070000}"/>
    <cellStyle name="Entrada 2 31 2 7" xfId="8637" xr:uid="{00000000-0005-0000-0000-000000080000}"/>
    <cellStyle name="Entrada 2 31 2 8" xfId="10507" xr:uid="{00000000-0005-0000-0000-000001080000}"/>
    <cellStyle name="Entrada 2 31 2 9" xfId="11410" xr:uid="{00000000-0005-0000-0000-000002080000}"/>
    <cellStyle name="Entrada 2 31 3" xfId="2664" xr:uid="{00000000-0005-0000-0000-000003080000}"/>
    <cellStyle name="Entrada 2 31 4" xfId="2129" xr:uid="{00000000-0005-0000-0000-000004080000}"/>
    <cellStyle name="Entrada 2 31 5" xfId="6172" xr:uid="{00000000-0005-0000-0000-000005080000}"/>
    <cellStyle name="Entrada 2 31 6" xfId="5762" xr:uid="{00000000-0005-0000-0000-000006080000}"/>
    <cellStyle name="Entrada 2 31 7" xfId="7144" xr:uid="{00000000-0005-0000-0000-000007080000}"/>
    <cellStyle name="Entrada 2 31 8" xfId="8978" xr:uid="{00000000-0005-0000-0000-000008080000}"/>
    <cellStyle name="Entrada 2 31 9" xfId="9162" xr:uid="{00000000-0005-0000-0000-000009080000}"/>
    <cellStyle name="Entrada 2 32" xfId="471" xr:uid="{00000000-0005-0000-0000-00000A080000}"/>
    <cellStyle name="Entrada 2 32 10" xfId="9134" xr:uid="{00000000-0005-0000-0000-00000B080000}"/>
    <cellStyle name="Entrada 2 32 2" xfId="1169" xr:uid="{00000000-0005-0000-0000-00000C080000}"/>
    <cellStyle name="Entrada 2 32 2 2" xfId="3734" xr:uid="{00000000-0005-0000-0000-00000D080000}"/>
    <cellStyle name="Entrada 2 32 2 3" xfId="4528" xr:uid="{00000000-0005-0000-0000-00000E080000}"/>
    <cellStyle name="Entrada 2 32 2 4" xfId="5315" xr:uid="{00000000-0005-0000-0000-00000F080000}"/>
    <cellStyle name="Entrada 2 32 2 5" xfId="6391" xr:uid="{00000000-0005-0000-0000-000010080000}"/>
    <cellStyle name="Entrada 2 32 2 6" xfId="7591" xr:uid="{00000000-0005-0000-0000-000011080000}"/>
    <cellStyle name="Entrada 2 32 2 7" xfId="9246" xr:uid="{00000000-0005-0000-0000-000012080000}"/>
    <cellStyle name="Entrada 2 32 2 8" xfId="10508" xr:uid="{00000000-0005-0000-0000-000013080000}"/>
    <cellStyle name="Entrada 2 32 2 9" xfId="11411" xr:uid="{00000000-0005-0000-0000-000014080000}"/>
    <cellStyle name="Entrada 2 32 3" xfId="2658" xr:uid="{00000000-0005-0000-0000-000015080000}"/>
    <cellStyle name="Entrada 2 32 4" xfId="2314" xr:uid="{00000000-0005-0000-0000-000016080000}"/>
    <cellStyle name="Entrada 2 32 5" xfId="5875" xr:uid="{00000000-0005-0000-0000-000017080000}"/>
    <cellStyle name="Entrada 2 32 6" xfId="6785" xr:uid="{00000000-0005-0000-0000-000018080000}"/>
    <cellStyle name="Entrada 2 32 7" xfId="7138" xr:uid="{00000000-0005-0000-0000-000019080000}"/>
    <cellStyle name="Entrada 2 32 8" xfId="9514" xr:uid="{00000000-0005-0000-0000-00001A080000}"/>
    <cellStyle name="Entrada 2 32 9" xfId="10146" xr:uid="{00000000-0005-0000-0000-00001B080000}"/>
    <cellStyle name="Entrada 2 33" xfId="472" xr:uid="{00000000-0005-0000-0000-00001C080000}"/>
    <cellStyle name="Entrada 2 33 10" xfId="9647" xr:uid="{00000000-0005-0000-0000-00001D080000}"/>
    <cellStyle name="Entrada 2 33 2" xfId="1170" xr:uid="{00000000-0005-0000-0000-00001E080000}"/>
    <cellStyle name="Entrada 2 33 2 2" xfId="3385" xr:uid="{00000000-0005-0000-0000-00001F080000}"/>
    <cellStyle name="Entrada 2 33 2 3" xfId="4529" xr:uid="{00000000-0005-0000-0000-000020080000}"/>
    <cellStyle name="Entrada 2 33 2 4" xfId="5685" xr:uid="{00000000-0005-0000-0000-000021080000}"/>
    <cellStyle name="Entrada 2 33 2 5" xfId="5935" xr:uid="{00000000-0005-0000-0000-000022080000}"/>
    <cellStyle name="Entrada 2 33 2 6" xfId="7760" xr:uid="{00000000-0005-0000-0000-000023080000}"/>
    <cellStyle name="Entrada 2 33 2 7" xfId="8636" xr:uid="{00000000-0005-0000-0000-000024080000}"/>
    <cellStyle name="Entrada 2 33 2 8" xfId="10509" xr:uid="{00000000-0005-0000-0000-000025080000}"/>
    <cellStyle name="Entrada 2 33 2 9" xfId="11412" xr:uid="{00000000-0005-0000-0000-000026080000}"/>
    <cellStyle name="Entrada 2 33 3" xfId="3300" xr:uid="{00000000-0005-0000-0000-000027080000}"/>
    <cellStyle name="Entrada 2 33 4" xfId="2651" xr:uid="{00000000-0005-0000-0000-000028080000}"/>
    <cellStyle name="Entrada 2 33 5" xfId="2578" xr:uid="{00000000-0005-0000-0000-000029080000}"/>
    <cellStyle name="Entrada 2 33 6" xfId="6632" xr:uid="{00000000-0005-0000-0000-00002A080000}"/>
    <cellStyle name="Entrada 2 33 7" xfId="7517" xr:uid="{00000000-0005-0000-0000-00002B080000}"/>
    <cellStyle name="Entrada 2 33 8" xfId="8977" xr:uid="{00000000-0005-0000-0000-00002C080000}"/>
    <cellStyle name="Entrada 2 33 9" xfId="9197" xr:uid="{00000000-0005-0000-0000-00002D080000}"/>
    <cellStyle name="Entrada 2 34" xfId="473" xr:uid="{00000000-0005-0000-0000-00002E080000}"/>
    <cellStyle name="Entrada 2 34 10" xfId="11199" xr:uid="{00000000-0005-0000-0000-00002F080000}"/>
    <cellStyle name="Entrada 2 34 2" xfId="1171" xr:uid="{00000000-0005-0000-0000-000030080000}"/>
    <cellStyle name="Entrada 2 34 2 2" xfId="3940" xr:uid="{00000000-0005-0000-0000-000031080000}"/>
    <cellStyle name="Entrada 2 34 2 3" xfId="4530" xr:uid="{00000000-0005-0000-0000-000032080000}"/>
    <cellStyle name="Entrada 2 34 2 4" xfId="5489" xr:uid="{00000000-0005-0000-0000-000033080000}"/>
    <cellStyle name="Entrada 2 34 2 5" xfId="5449" xr:uid="{00000000-0005-0000-0000-000034080000}"/>
    <cellStyle name="Entrada 2 34 2 6" xfId="7260" xr:uid="{00000000-0005-0000-0000-000035080000}"/>
    <cellStyle name="Entrada 2 34 2 7" xfId="9245" xr:uid="{00000000-0005-0000-0000-000036080000}"/>
    <cellStyle name="Entrada 2 34 2 8" xfId="10510" xr:uid="{00000000-0005-0000-0000-000037080000}"/>
    <cellStyle name="Entrada 2 34 2 9" xfId="11413" xr:uid="{00000000-0005-0000-0000-000038080000}"/>
    <cellStyle name="Entrada 2 34 3" xfId="3301" xr:uid="{00000000-0005-0000-0000-000039080000}"/>
    <cellStyle name="Entrada 2 34 4" xfId="2459" xr:uid="{00000000-0005-0000-0000-00003A080000}"/>
    <cellStyle name="Entrada 2 34 5" xfId="6149" xr:uid="{00000000-0005-0000-0000-00003B080000}"/>
    <cellStyle name="Entrada 2 34 6" xfId="4422" xr:uid="{00000000-0005-0000-0000-00003C080000}"/>
    <cellStyle name="Entrada 2 34 7" xfId="7518" xr:uid="{00000000-0005-0000-0000-00003D080000}"/>
    <cellStyle name="Entrada 2 34 8" xfId="9457" xr:uid="{00000000-0005-0000-0000-00003E080000}"/>
    <cellStyle name="Entrada 2 34 9" xfId="10206" xr:uid="{00000000-0005-0000-0000-00003F080000}"/>
    <cellStyle name="Entrada 2 35" xfId="474" xr:uid="{00000000-0005-0000-0000-000040080000}"/>
    <cellStyle name="Entrada 2 35 10" xfId="11092" xr:uid="{00000000-0005-0000-0000-000041080000}"/>
    <cellStyle name="Entrada 2 35 2" xfId="1172" xr:uid="{00000000-0005-0000-0000-000042080000}"/>
    <cellStyle name="Entrada 2 35 2 2" xfId="2802" xr:uid="{00000000-0005-0000-0000-000043080000}"/>
    <cellStyle name="Entrada 2 35 2 3" xfId="4531" xr:uid="{00000000-0005-0000-0000-000044080000}"/>
    <cellStyle name="Entrada 2 35 2 4" xfId="6170" xr:uid="{00000000-0005-0000-0000-000045080000}"/>
    <cellStyle name="Entrada 2 35 2 5" xfId="5335" xr:uid="{00000000-0005-0000-0000-000046080000}"/>
    <cellStyle name="Entrada 2 35 2 6" xfId="7919" xr:uid="{00000000-0005-0000-0000-000047080000}"/>
    <cellStyle name="Entrada 2 35 2 7" xfId="8635" xr:uid="{00000000-0005-0000-0000-000048080000}"/>
    <cellStyle name="Entrada 2 35 2 8" xfId="10511" xr:uid="{00000000-0005-0000-0000-000049080000}"/>
    <cellStyle name="Entrada 2 35 2 9" xfId="11414" xr:uid="{00000000-0005-0000-0000-00004A080000}"/>
    <cellStyle name="Entrada 2 35 3" xfId="2659" xr:uid="{00000000-0005-0000-0000-00004B080000}"/>
    <cellStyle name="Entrada 2 35 4" xfId="3292" xr:uid="{00000000-0005-0000-0000-00004C080000}"/>
    <cellStyle name="Entrada 2 35 5" xfId="2436" xr:uid="{00000000-0005-0000-0000-00004D080000}"/>
    <cellStyle name="Entrada 2 35 6" xfId="6739" xr:uid="{00000000-0005-0000-0000-00004E080000}"/>
    <cellStyle name="Entrada 2 35 7" xfId="7139" xr:uid="{00000000-0005-0000-0000-00004F080000}"/>
    <cellStyle name="Entrada 2 35 8" xfId="9513" xr:uid="{00000000-0005-0000-0000-000050080000}"/>
    <cellStyle name="Entrada 2 35 9" xfId="8540" xr:uid="{00000000-0005-0000-0000-000051080000}"/>
    <cellStyle name="Entrada 2 36" xfId="475" xr:uid="{00000000-0005-0000-0000-000052080000}"/>
    <cellStyle name="Entrada 2 36 10" xfId="10482" xr:uid="{00000000-0005-0000-0000-000053080000}"/>
    <cellStyle name="Entrada 2 36 2" xfId="1173" xr:uid="{00000000-0005-0000-0000-000054080000}"/>
    <cellStyle name="Entrada 2 36 2 2" xfId="3658" xr:uid="{00000000-0005-0000-0000-000055080000}"/>
    <cellStyle name="Entrada 2 36 2 3" xfId="4532" xr:uid="{00000000-0005-0000-0000-000056080000}"/>
    <cellStyle name="Entrada 2 36 2 4" xfId="6196" xr:uid="{00000000-0005-0000-0000-000057080000}"/>
    <cellStyle name="Entrada 2 36 2 5" xfId="6808" xr:uid="{00000000-0005-0000-0000-000058080000}"/>
    <cellStyle name="Entrada 2 36 2 6" xfId="7592" xr:uid="{00000000-0005-0000-0000-000059080000}"/>
    <cellStyle name="Entrada 2 36 2 7" xfId="9244" xr:uid="{00000000-0005-0000-0000-00005A080000}"/>
    <cellStyle name="Entrada 2 36 2 8" xfId="10512" xr:uid="{00000000-0005-0000-0000-00005B080000}"/>
    <cellStyle name="Entrada 2 36 2 9" xfId="11415" xr:uid="{00000000-0005-0000-0000-00005C080000}"/>
    <cellStyle name="Entrada 2 36 3" xfId="3037" xr:uid="{00000000-0005-0000-0000-00005D080000}"/>
    <cellStyle name="Entrada 2 36 4" xfId="2128" xr:uid="{00000000-0005-0000-0000-00005E080000}"/>
    <cellStyle name="Entrada 2 36 5" xfId="5832" xr:uid="{00000000-0005-0000-0000-00005F080000}"/>
    <cellStyle name="Entrada 2 36 6" xfId="6576" xr:uid="{00000000-0005-0000-0000-000060080000}"/>
    <cellStyle name="Entrada 2 36 7" xfId="7702" xr:uid="{00000000-0005-0000-0000-000061080000}"/>
    <cellStyle name="Entrada 2 36 8" xfId="8976" xr:uid="{00000000-0005-0000-0000-000062080000}"/>
    <cellStyle name="Entrada 2 36 9" xfId="9600" xr:uid="{00000000-0005-0000-0000-000063080000}"/>
    <cellStyle name="Entrada 2 37" xfId="476" xr:uid="{00000000-0005-0000-0000-000064080000}"/>
    <cellStyle name="Entrada 2 37 10" xfId="11188" xr:uid="{00000000-0005-0000-0000-000065080000}"/>
    <cellStyle name="Entrada 2 37 2" xfId="1174" xr:uid="{00000000-0005-0000-0000-000066080000}"/>
    <cellStyle name="Entrada 2 37 2 2" xfId="3386" xr:uid="{00000000-0005-0000-0000-000067080000}"/>
    <cellStyle name="Entrada 2 37 2 3" xfId="4533" xr:uid="{00000000-0005-0000-0000-000068080000}"/>
    <cellStyle name="Entrada 2 37 2 4" xfId="5819" xr:uid="{00000000-0005-0000-0000-000069080000}"/>
    <cellStyle name="Entrada 2 37 2 5" xfId="6337" xr:uid="{00000000-0005-0000-0000-00006A080000}"/>
    <cellStyle name="Entrada 2 37 2 6" xfId="6929" xr:uid="{00000000-0005-0000-0000-00006B080000}"/>
    <cellStyle name="Entrada 2 37 2 7" xfId="8634" xr:uid="{00000000-0005-0000-0000-00006C080000}"/>
    <cellStyle name="Entrada 2 37 2 8" xfId="10513" xr:uid="{00000000-0005-0000-0000-00006D080000}"/>
    <cellStyle name="Entrada 2 37 2 9" xfId="11416" xr:uid="{00000000-0005-0000-0000-00006E080000}"/>
    <cellStyle name="Entrada 2 37 3" xfId="3302" xr:uid="{00000000-0005-0000-0000-00006F080000}"/>
    <cellStyle name="Entrada 2 37 4" xfId="3134" xr:uid="{00000000-0005-0000-0000-000070080000}"/>
    <cellStyle name="Entrada 2 37 5" xfId="5754" xr:uid="{00000000-0005-0000-0000-000071080000}"/>
    <cellStyle name="Entrada 2 37 6" xfId="6727" xr:uid="{00000000-0005-0000-0000-000072080000}"/>
    <cellStyle name="Entrada 2 37 7" xfId="7519" xr:uid="{00000000-0005-0000-0000-000073080000}"/>
    <cellStyle name="Entrada 2 37 8" xfId="9512" xr:uid="{00000000-0005-0000-0000-000074080000}"/>
    <cellStyle name="Entrada 2 37 9" xfId="10165" xr:uid="{00000000-0005-0000-0000-000075080000}"/>
    <cellStyle name="Entrada 2 38" xfId="477" xr:uid="{00000000-0005-0000-0000-000076080000}"/>
    <cellStyle name="Entrada 2 38 10" xfId="11079" xr:uid="{00000000-0005-0000-0000-000077080000}"/>
    <cellStyle name="Entrada 2 38 2" xfId="1175" xr:uid="{00000000-0005-0000-0000-000078080000}"/>
    <cellStyle name="Entrada 2 38 2 2" xfId="3607" xr:uid="{00000000-0005-0000-0000-000079080000}"/>
    <cellStyle name="Entrada 2 38 2 3" xfId="4534" xr:uid="{00000000-0005-0000-0000-00007A080000}"/>
    <cellStyle name="Entrada 2 38 2 4" xfId="5227" xr:uid="{00000000-0005-0000-0000-00007B080000}"/>
    <cellStyle name="Entrada 2 38 2 5" xfId="5355" xr:uid="{00000000-0005-0000-0000-00007C080000}"/>
    <cellStyle name="Entrada 2 38 2 6" xfId="6890" xr:uid="{00000000-0005-0000-0000-00007D080000}"/>
    <cellStyle name="Entrada 2 38 2 7" xfId="9243" xr:uid="{00000000-0005-0000-0000-00007E080000}"/>
    <cellStyle name="Entrada 2 38 2 8" xfId="10514" xr:uid="{00000000-0005-0000-0000-00007F080000}"/>
    <cellStyle name="Entrada 2 38 2 9" xfId="11417" xr:uid="{00000000-0005-0000-0000-000080080000}"/>
    <cellStyle name="Entrada 2 38 3" xfId="2660" xr:uid="{00000000-0005-0000-0000-000081080000}"/>
    <cellStyle name="Entrada 2 38 4" xfId="3625" xr:uid="{00000000-0005-0000-0000-000082080000}"/>
    <cellStyle name="Entrada 2 38 5" xfId="5371" xr:uid="{00000000-0005-0000-0000-000083080000}"/>
    <cellStyle name="Entrada 2 38 6" xfId="6620" xr:uid="{00000000-0005-0000-0000-000084080000}"/>
    <cellStyle name="Entrada 2 38 7" xfId="7140" xr:uid="{00000000-0005-0000-0000-000085080000}"/>
    <cellStyle name="Entrada 2 38 8" xfId="8975" xr:uid="{00000000-0005-0000-0000-000086080000}"/>
    <cellStyle name="Entrada 2 38 9" xfId="9186" xr:uid="{00000000-0005-0000-0000-000087080000}"/>
    <cellStyle name="Entrada 2 39" xfId="478" xr:uid="{00000000-0005-0000-0000-000088080000}"/>
    <cellStyle name="Entrada 2 39 10" xfId="8959" xr:uid="{00000000-0005-0000-0000-000089080000}"/>
    <cellStyle name="Entrada 2 39 2" xfId="1176" xr:uid="{00000000-0005-0000-0000-00008A080000}"/>
    <cellStyle name="Entrada 2 39 2 2" xfId="2172" xr:uid="{00000000-0005-0000-0000-00008B080000}"/>
    <cellStyle name="Entrada 2 39 2 3" xfId="4535" xr:uid="{00000000-0005-0000-0000-00008C080000}"/>
    <cellStyle name="Entrada 2 39 2 4" xfId="5339" xr:uid="{00000000-0005-0000-0000-00008D080000}"/>
    <cellStyle name="Entrada 2 39 2 5" xfId="5134" xr:uid="{00000000-0005-0000-0000-00008E080000}"/>
    <cellStyle name="Entrada 2 39 2 6" xfId="7420" xr:uid="{00000000-0005-0000-0000-00008F080000}"/>
    <cellStyle name="Entrada 2 39 2 7" xfId="8633" xr:uid="{00000000-0005-0000-0000-000090080000}"/>
    <cellStyle name="Entrada 2 39 2 8" xfId="10515" xr:uid="{00000000-0005-0000-0000-000091080000}"/>
    <cellStyle name="Entrada 2 39 2 9" xfId="11418" xr:uid="{00000000-0005-0000-0000-000092080000}"/>
    <cellStyle name="Entrada 2 39 3" xfId="3585" xr:uid="{00000000-0005-0000-0000-000093080000}"/>
    <cellStyle name="Entrada 2 39 4" xfId="3018" xr:uid="{00000000-0005-0000-0000-000094080000}"/>
    <cellStyle name="Entrada 2 39 5" xfId="5303" xr:uid="{00000000-0005-0000-0000-000095080000}"/>
    <cellStyle name="Entrada 2 39 6" xfId="5124" xr:uid="{00000000-0005-0000-0000-000096080000}"/>
    <cellStyle name="Entrada 2 39 7" xfId="7400" xr:uid="{00000000-0005-0000-0000-000097080000}"/>
    <cellStyle name="Entrada 2 39 8" xfId="9511" xr:uid="{00000000-0005-0000-0000-000098080000}"/>
    <cellStyle name="Entrada 2 39 9" xfId="10226" xr:uid="{00000000-0005-0000-0000-000099080000}"/>
    <cellStyle name="Entrada 2 4" xfId="479" xr:uid="{00000000-0005-0000-0000-00009A080000}"/>
    <cellStyle name="Entrada 2 4 10" xfId="9133" xr:uid="{00000000-0005-0000-0000-00009B080000}"/>
    <cellStyle name="Entrada 2 4 2" xfId="1177" xr:uid="{00000000-0005-0000-0000-00009C080000}"/>
    <cellStyle name="Entrada 2 4 2 2" xfId="2803" xr:uid="{00000000-0005-0000-0000-00009D080000}"/>
    <cellStyle name="Entrada 2 4 2 3" xfId="4536" xr:uid="{00000000-0005-0000-0000-00009E080000}"/>
    <cellStyle name="Entrada 2 4 2 4" xfId="5093" xr:uid="{00000000-0005-0000-0000-00009F080000}"/>
    <cellStyle name="Entrada 2 4 2 5" xfId="6640" xr:uid="{00000000-0005-0000-0000-0000A0080000}"/>
    <cellStyle name="Entrada 2 4 2 6" xfId="6891" xr:uid="{00000000-0005-0000-0000-0000A1080000}"/>
    <cellStyle name="Entrada 2 4 2 7" xfId="9242" xr:uid="{00000000-0005-0000-0000-0000A2080000}"/>
    <cellStyle name="Entrada 2 4 2 8" xfId="10516" xr:uid="{00000000-0005-0000-0000-0000A3080000}"/>
    <cellStyle name="Entrada 2 4 2 9" xfId="11419" xr:uid="{00000000-0005-0000-0000-0000A4080000}"/>
    <cellStyle name="Entrada 2 4 3" xfId="3038" xr:uid="{00000000-0005-0000-0000-0000A5080000}"/>
    <cellStyle name="Entrada 2 4 4" xfId="2272" xr:uid="{00000000-0005-0000-0000-0000A6080000}"/>
    <cellStyle name="Entrada 2 4 5" xfId="2453" xr:uid="{00000000-0005-0000-0000-0000A7080000}"/>
    <cellStyle name="Entrada 2 4 6" xfId="6577" xr:uid="{00000000-0005-0000-0000-0000A8080000}"/>
    <cellStyle name="Entrada 2 4 7" xfId="7703" xr:uid="{00000000-0005-0000-0000-0000A9080000}"/>
    <cellStyle name="Entrada 2 4 8" xfId="8974" xr:uid="{00000000-0005-0000-0000-0000AA080000}"/>
    <cellStyle name="Entrada 2 4 9" xfId="8527" xr:uid="{00000000-0005-0000-0000-0000AB080000}"/>
    <cellStyle name="Entrada 2 40" xfId="480" xr:uid="{00000000-0005-0000-0000-0000AC080000}"/>
    <cellStyle name="Entrada 2 40 10" xfId="8752" xr:uid="{00000000-0005-0000-0000-0000AD080000}"/>
    <cellStyle name="Entrada 2 40 2" xfId="1178" xr:uid="{00000000-0005-0000-0000-0000AE080000}"/>
    <cellStyle name="Entrada 2 40 2 2" xfId="3388" xr:uid="{00000000-0005-0000-0000-0000AF080000}"/>
    <cellStyle name="Entrada 2 40 2 3" xfId="4537" xr:uid="{00000000-0005-0000-0000-0000B0080000}"/>
    <cellStyle name="Entrada 2 40 2 4" xfId="3661" xr:uid="{00000000-0005-0000-0000-0000B1080000}"/>
    <cellStyle name="Entrada 2 40 2 5" xfId="6694" xr:uid="{00000000-0005-0000-0000-0000B2080000}"/>
    <cellStyle name="Entrada 2 40 2 6" xfId="7261" xr:uid="{00000000-0005-0000-0000-0000B3080000}"/>
    <cellStyle name="Entrada 2 40 2 7" xfId="8632" xr:uid="{00000000-0005-0000-0000-0000B4080000}"/>
    <cellStyle name="Entrada 2 40 2 8" xfId="10517" xr:uid="{00000000-0005-0000-0000-0000B5080000}"/>
    <cellStyle name="Entrada 2 40 2 9" xfId="11420" xr:uid="{00000000-0005-0000-0000-0000B6080000}"/>
    <cellStyle name="Entrada 2 40 3" xfId="3303" xr:uid="{00000000-0005-0000-0000-0000B7080000}"/>
    <cellStyle name="Entrada 2 40 4" xfId="2937" xr:uid="{00000000-0005-0000-0000-0000B8080000}"/>
    <cellStyle name="Entrada 2 40 5" xfId="5363" xr:uid="{00000000-0005-0000-0000-0000B9080000}"/>
    <cellStyle name="Entrada 2 40 6" xfId="6655" xr:uid="{00000000-0005-0000-0000-0000BA080000}"/>
    <cellStyle name="Entrada 2 40 7" xfId="7520" xr:uid="{00000000-0005-0000-0000-0000BB080000}"/>
    <cellStyle name="Entrada 2 40 8" xfId="9510" xr:uid="{00000000-0005-0000-0000-0000BC080000}"/>
    <cellStyle name="Entrada 2 40 9" xfId="9589" xr:uid="{00000000-0005-0000-0000-0000BD080000}"/>
    <cellStyle name="Entrada 2 41" xfId="481" xr:uid="{00000000-0005-0000-0000-0000BE080000}"/>
    <cellStyle name="Entrada 2 41 10" xfId="9155" xr:uid="{00000000-0005-0000-0000-0000BF080000}"/>
    <cellStyle name="Entrada 2 41 2" xfId="1179" xr:uid="{00000000-0005-0000-0000-0000C0080000}"/>
    <cellStyle name="Entrada 2 41 2 2" xfId="3059" xr:uid="{00000000-0005-0000-0000-0000C1080000}"/>
    <cellStyle name="Entrada 2 41 2 3" xfId="4538" xr:uid="{00000000-0005-0000-0000-0000C2080000}"/>
    <cellStyle name="Entrada 2 41 2 4" xfId="2348" xr:uid="{00000000-0005-0000-0000-0000C3080000}"/>
    <cellStyle name="Entrada 2 41 2 5" xfId="4810" xr:uid="{00000000-0005-0000-0000-0000C4080000}"/>
    <cellStyle name="Entrada 2 41 2 6" xfId="7594" xr:uid="{00000000-0005-0000-0000-0000C5080000}"/>
    <cellStyle name="Entrada 2 41 2 7" xfId="9241" xr:uid="{00000000-0005-0000-0000-0000C6080000}"/>
    <cellStyle name="Entrada 2 41 2 8" xfId="10518" xr:uid="{00000000-0005-0000-0000-0000C7080000}"/>
    <cellStyle name="Entrada 2 41 2 9" xfId="11421" xr:uid="{00000000-0005-0000-0000-0000C8080000}"/>
    <cellStyle name="Entrada 2 41 3" xfId="2661" xr:uid="{00000000-0005-0000-0000-0000C9080000}"/>
    <cellStyle name="Entrada 2 41 4" xfId="3104" xr:uid="{00000000-0005-0000-0000-0000CA080000}"/>
    <cellStyle name="Entrada 2 41 5" xfId="2185" xr:uid="{00000000-0005-0000-0000-0000CB080000}"/>
    <cellStyle name="Entrada 2 41 6" xfId="5660" xr:uid="{00000000-0005-0000-0000-0000CC080000}"/>
    <cellStyle name="Entrada 2 41 7" xfId="7141" xr:uid="{00000000-0005-0000-0000-0000CD080000}"/>
    <cellStyle name="Entrada 2 41 8" xfId="8973" xr:uid="{00000000-0005-0000-0000-0000CE080000}"/>
    <cellStyle name="Entrada 2 41 9" xfId="9622" xr:uid="{00000000-0005-0000-0000-0000CF080000}"/>
    <cellStyle name="Entrada 2 42" xfId="482" xr:uid="{00000000-0005-0000-0000-0000D0080000}"/>
    <cellStyle name="Entrada 2 42 10" xfId="9132" xr:uid="{00000000-0005-0000-0000-0000D1080000}"/>
    <cellStyle name="Entrada 2 42 2" xfId="1180" xr:uid="{00000000-0005-0000-0000-0000D2080000}"/>
    <cellStyle name="Entrada 2 42 2 2" xfId="3608" xr:uid="{00000000-0005-0000-0000-0000D3080000}"/>
    <cellStyle name="Entrada 2 42 2 3" xfId="4539" xr:uid="{00000000-0005-0000-0000-0000D4080000}"/>
    <cellStyle name="Entrada 2 42 2 4" xfId="6098" xr:uid="{00000000-0005-0000-0000-0000D5080000}"/>
    <cellStyle name="Entrada 2 42 2 5" xfId="6336" xr:uid="{00000000-0005-0000-0000-0000D6080000}"/>
    <cellStyle name="Entrada 2 42 2 6" xfId="7722" xr:uid="{00000000-0005-0000-0000-0000D7080000}"/>
    <cellStyle name="Entrada 2 42 2 7" xfId="8631" xr:uid="{00000000-0005-0000-0000-0000D8080000}"/>
    <cellStyle name="Entrada 2 42 2 8" xfId="10519" xr:uid="{00000000-0005-0000-0000-0000D9080000}"/>
    <cellStyle name="Entrada 2 42 2 9" xfId="11422" xr:uid="{00000000-0005-0000-0000-0000DA080000}"/>
    <cellStyle name="Entrada 2 42 3" xfId="3586" xr:uid="{00000000-0005-0000-0000-0000DB080000}"/>
    <cellStyle name="Entrada 2 42 4" xfId="2239" xr:uid="{00000000-0005-0000-0000-0000DC080000}"/>
    <cellStyle name="Entrada 2 42 5" xfId="5677" xr:uid="{00000000-0005-0000-0000-0000DD080000}"/>
    <cellStyle name="Entrada 2 42 6" xfId="5235" xr:uid="{00000000-0005-0000-0000-0000DE080000}"/>
    <cellStyle name="Entrada 2 42 7" xfId="7401" xr:uid="{00000000-0005-0000-0000-0000DF080000}"/>
    <cellStyle name="Entrada 2 42 8" xfId="9509" xr:uid="{00000000-0005-0000-0000-0000E0080000}"/>
    <cellStyle name="Entrada 2 42 9" xfId="10185" xr:uid="{00000000-0005-0000-0000-0000E1080000}"/>
    <cellStyle name="Entrada 2 43" xfId="483" xr:uid="{00000000-0005-0000-0000-0000E2080000}"/>
    <cellStyle name="Entrada 2 43 10" xfId="11099" xr:uid="{00000000-0005-0000-0000-0000E3080000}"/>
    <cellStyle name="Entrada 2 43 2" xfId="1181" xr:uid="{00000000-0005-0000-0000-0000E4080000}"/>
    <cellStyle name="Entrada 2 43 2 2" xfId="2804" xr:uid="{00000000-0005-0000-0000-0000E5080000}"/>
    <cellStyle name="Entrada 2 43 2 3" xfId="4540" xr:uid="{00000000-0005-0000-0000-0000E6080000}"/>
    <cellStyle name="Entrada 2 43 2 4" xfId="5947" xr:uid="{00000000-0005-0000-0000-0000E7080000}"/>
    <cellStyle name="Entrada 2 43 2 5" xfId="5979" xr:uid="{00000000-0005-0000-0000-0000E8080000}"/>
    <cellStyle name="Entrada 2 43 2 6" xfId="7421" xr:uid="{00000000-0005-0000-0000-0000E9080000}"/>
    <cellStyle name="Entrada 2 43 2 7" xfId="9240" xr:uid="{00000000-0005-0000-0000-0000EA080000}"/>
    <cellStyle name="Entrada 2 43 2 8" xfId="10520" xr:uid="{00000000-0005-0000-0000-0000EB080000}"/>
    <cellStyle name="Entrada 2 43 2 9" xfId="11423" xr:uid="{00000000-0005-0000-0000-0000EC080000}"/>
    <cellStyle name="Entrada 2 43 3" xfId="3304" xr:uid="{00000000-0005-0000-0000-0000ED080000}"/>
    <cellStyle name="Entrada 2 43 4" xfId="2099" xr:uid="{00000000-0005-0000-0000-0000EE080000}"/>
    <cellStyle name="Entrada 2 43 5" xfId="5203" xr:uid="{00000000-0005-0000-0000-0000EF080000}"/>
    <cellStyle name="Entrada 2 43 6" xfId="5232" xr:uid="{00000000-0005-0000-0000-0000F0080000}"/>
    <cellStyle name="Entrada 2 43 7" xfId="7521" xr:uid="{00000000-0005-0000-0000-0000F1080000}"/>
    <cellStyle name="Entrada 2 43 8" xfId="8972" xr:uid="{00000000-0005-0000-0000-0000F2080000}"/>
    <cellStyle name="Entrada 2 43 9" xfId="8550" xr:uid="{00000000-0005-0000-0000-0000F3080000}"/>
    <cellStyle name="Entrada 2 44" xfId="484" xr:uid="{00000000-0005-0000-0000-0000F4080000}"/>
    <cellStyle name="Entrada 2 44 10" xfId="10992" xr:uid="{00000000-0005-0000-0000-0000F5080000}"/>
    <cellStyle name="Entrada 2 44 2" xfId="1182" xr:uid="{00000000-0005-0000-0000-0000F6080000}"/>
    <cellStyle name="Entrada 2 44 2 2" xfId="3389" xr:uid="{00000000-0005-0000-0000-0000F7080000}"/>
    <cellStyle name="Entrada 2 44 2 3" xfId="4541" xr:uid="{00000000-0005-0000-0000-0000F8080000}"/>
    <cellStyle name="Entrada 2 44 2 4" xfId="3674" xr:uid="{00000000-0005-0000-0000-0000F9080000}"/>
    <cellStyle name="Entrada 2 44 2 5" xfId="5370" xr:uid="{00000000-0005-0000-0000-0000FA080000}"/>
    <cellStyle name="Entrada 2 44 2 6" xfId="7262" xr:uid="{00000000-0005-0000-0000-0000FB080000}"/>
    <cellStyle name="Entrada 2 44 2 7" xfId="8630" xr:uid="{00000000-0005-0000-0000-0000FC080000}"/>
    <cellStyle name="Entrada 2 44 2 8" xfId="10521" xr:uid="{00000000-0005-0000-0000-0000FD080000}"/>
    <cellStyle name="Entrada 2 44 2 9" xfId="11424" xr:uid="{00000000-0005-0000-0000-0000FE080000}"/>
    <cellStyle name="Entrada 2 44 3" xfId="2662" xr:uid="{00000000-0005-0000-0000-0000FF080000}"/>
    <cellStyle name="Entrada 2 44 4" xfId="2566" xr:uid="{00000000-0005-0000-0000-000000090000}"/>
    <cellStyle name="Entrada 2 44 5" xfId="3358" xr:uid="{00000000-0005-0000-0000-000001090000}"/>
    <cellStyle name="Entrada 2 44 6" xfId="6769" xr:uid="{00000000-0005-0000-0000-000002090000}"/>
    <cellStyle name="Entrada 2 44 7" xfId="7142" xr:uid="{00000000-0005-0000-0000-000003090000}"/>
    <cellStyle name="Entrada 2 44 8" xfId="9508" xr:uid="{00000000-0005-0000-0000-000004090000}"/>
    <cellStyle name="Entrada 2 44 9" xfId="10247" xr:uid="{00000000-0005-0000-0000-000005090000}"/>
    <cellStyle name="Entrada 2 45" xfId="485" xr:uid="{00000000-0005-0000-0000-000006090000}"/>
    <cellStyle name="Entrada 2 45 10" xfId="11146" xr:uid="{00000000-0005-0000-0000-000007090000}"/>
    <cellStyle name="Entrada 2 45 2" xfId="1183" xr:uid="{00000000-0005-0000-0000-000008090000}"/>
    <cellStyle name="Entrada 2 45 2 2" xfId="2805" xr:uid="{00000000-0005-0000-0000-000009090000}"/>
    <cellStyle name="Entrada 2 45 2 3" xfId="4542" xr:uid="{00000000-0005-0000-0000-00000A090000}"/>
    <cellStyle name="Entrada 2 45 2 4" xfId="5352" xr:uid="{00000000-0005-0000-0000-00000B090000}"/>
    <cellStyle name="Entrada 2 45 2 5" xfId="3670" xr:uid="{00000000-0005-0000-0000-00000C090000}"/>
    <cellStyle name="Entrada 2 45 2 6" xfId="7595" xr:uid="{00000000-0005-0000-0000-00000D090000}"/>
    <cellStyle name="Entrada 2 45 2 7" xfId="9239" xr:uid="{00000000-0005-0000-0000-00000E090000}"/>
    <cellStyle name="Entrada 2 45 2 8" xfId="10522" xr:uid="{00000000-0005-0000-0000-00000F090000}"/>
    <cellStyle name="Entrada 2 45 2 9" xfId="11425" xr:uid="{00000000-0005-0000-0000-000010090000}"/>
    <cellStyle name="Entrada 2 45 3" xfId="3039" xr:uid="{00000000-0005-0000-0000-000011090000}"/>
    <cellStyle name="Entrada 2 45 4" xfId="2650" xr:uid="{00000000-0005-0000-0000-000012090000}"/>
    <cellStyle name="Entrada 2 45 5" xfId="6119" xr:uid="{00000000-0005-0000-0000-000013090000}"/>
    <cellStyle name="Entrada 2 45 6" xfId="6578" xr:uid="{00000000-0005-0000-0000-000014090000}"/>
    <cellStyle name="Entrada 2 45 7" xfId="7704" xr:uid="{00000000-0005-0000-0000-000015090000}"/>
    <cellStyle name="Entrada 2 45 8" xfId="8971" xr:uid="{00000000-0005-0000-0000-000016090000}"/>
    <cellStyle name="Entrada 2 45 9" xfId="8512" xr:uid="{00000000-0005-0000-0000-000017090000}"/>
    <cellStyle name="Entrada 2 46" xfId="486" xr:uid="{00000000-0005-0000-0000-000018090000}"/>
    <cellStyle name="Entrada 2 46 10" xfId="11038" xr:uid="{00000000-0005-0000-0000-000019090000}"/>
    <cellStyle name="Entrada 2 46 2" xfId="1184" xr:uid="{00000000-0005-0000-0000-00001A090000}"/>
    <cellStyle name="Entrada 2 46 2 2" xfId="3390" xr:uid="{00000000-0005-0000-0000-00001B090000}"/>
    <cellStyle name="Entrada 2 46 2 3" xfId="4543" xr:uid="{00000000-0005-0000-0000-00001C090000}"/>
    <cellStyle name="Entrada 2 46 2 4" xfId="3244" xr:uid="{00000000-0005-0000-0000-00001D090000}"/>
    <cellStyle name="Entrada 2 46 2 5" xfId="6813" xr:uid="{00000000-0005-0000-0000-00001E090000}"/>
    <cellStyle name="Entrada 2 46 2 6" xfId="7263" xr:uid="{00000000-0005-0000-0000-00001F090000}"/>
    <cellStyle name="Entrada 2 46 2 7" xfId="8629" xr:uid="{00000000-0005-0000-0000-000020090000}"/>
    <cellStyle name="Entrada 2 46 2 8" xfId="10523" xr:uid="{00000000-0005-0000-0000-000021090000}"/>
    <cellStyle name="Entrada 2 46 2 9" xfId="11426" xr:uid="{00000000-0005-0000-0000-000022090000}"/>
    <cellStyle name="Entrada 2 46 3" xfId="3305" xr:uid="{00000000-0005-0000-0000-000023090000}"/>
    <cellStyle name="Entrada 2 46 4" xfId="2127" xr:uid="{00000000-0005-0000-0000-000024090000}"/>
    <cellStyle name="Entrada 2 46 5" xfId="6103" xr:uid="{00000000-0005-0000-0000-000025090000}"/>
    <cellStyle name="Entrada 2 46 6" xfId="2613" xr:uid="{00000000-0005-0000-0000-000026090000}"/>
    <cellStyle name="Entrada 2 46 7" xfId="7522" xr:uid="{00000000-0005-0000-0000-000027090000}"/>
    <cellStyle name="Entrada 2 46 8" xfId="9507" xr:uid="{00000000-0005-0000-0000-000028090000}"/>
    <cellStyle name="Entrada 2 46 9" xfId="9580" xr:uid="{00000000-0005-0000-0000-000029090000}"/>
    <cellStyle name="Entrada 2 47" xfId="487" xr:uid="{00000000-0005-0000-0000-00002A090000}"/>
    <cellStyle name="Entrada 2 47 10" xfId="10171" xr:uid="{00000000-0005-0000-0000-00002B090000}"/>
    <cellStyle name="Entrada 2 47 2" xfId="1185" xr:uid="{00000000-0005-0000-0000-00002C090000}"/>
    <cellStyle name="Entrada 2 47 2 2" xfId="3562" xr:uid="{00000000-0005-0000-0000-00002D090000}"/>
    <cellStyle name="Entrada 2 47 2 3" xfId="4544" xr:uid="{00000000-0005-0000-0000-00002E090000}"/>
    <cellStyle name="Entrada 2 47 2 4" xfId="5805" xr:uid="{00000000-0005-0000-0000-00002F090000}"/>
    <cellStyle name="Entrada 2 47 2 5" xfId="6714" xr:uid="{00000000-0005-0000-0000-000030090000}"/>
    <cellStyle name="Entrada 2 47 2 6" xfId="7596" xr:uid="{00000000-0005-0000-0000-000031090000}"/>
    <cellStyle name="Entrada 2 47 2 7" xfId="9238" xr:uid="{00000000-0005-0000-0000-000032090000}"/>
    <cellStyle name="Entrada 2 47 2 8" xfId="10524" xr:uid="{00000000-0005-0000-0000-000033090000}"/>
    <cellStyle name="Entrada 2 47 2 9" xfId="11427" xr:uid="{00000000-0005-0000-0000-000034090000}"/>
    <cellStyle name="Entrada 2 47 3" xfId="2663" xr:uid="{00000000-0005-0000-0000-000035090000}"/>
    <cellStyle name="Entrada 2 47 4" xfId="2533" xr:uid="{00000000-0005-0000-0000-000036090000}"/>
    <cellStyle name="Entrada 2 47 5" xfId="6016" xr:uid="{00000000-0005-0000-0000-000037090000}"/>
    <cellStyle name="Entrada 2 47 6" xfId="6232" xr:uid="{00000000-0005-0000-0000-000038090000}"/>
    <cellStyle name="Entrada 2 47 7" xfId="7143" xr:uid="{00000000-0005-0000-0000-000039090000}"/>
    <cellStyle name="Entrada 2 47 8" xfId="8970" xr:uid="{00000000-0005-0000-0000-00003A090000}"/>
    <cellStyle name="Entrada 2 47 9" xfId="9610" xr:uid="{00000000-0005-0000-0000-00003B090000}"/>
    <cellStyle name="Entrada 2 48" xfId="488" xr:uid="{00000000-0005-0000-0000-00003C090000}"/>
    <cellStyle name="Entrada 2 48 10" xfId="11116" xr:uid="{00000000-0005-0000-0000-00003D090000}"/>
    <cellStyle name="Entrada 2 48 2" xfId="1186" xr:uid="{00000000-0005-0000-0000-00003E090000}"/>
    <cellStyle name="Entrada 2 48 2 2" xfId="3576" xr:uid="{00000000-0005-0000-0000-00003F090000}"/>
    <cellStyle name="Entrada 2 48 2 3" xfId="4545" xr:uid="{00000000-0005-0000-0000-000040090000}"/>
    <cellStyle name="Entrada 2 48 2 4" xfId="2543" xr:uid="{00000000-0005-0000-0000-000041090000}"/>
    <cellStyle name="Entrada 2 48 2 5" xfId="6674" xr:uid="{00000000-0005-0000-0000-000042090000}"/>
    <cellStyle name="Entrada 2 48 2 6" xfId="7890" xr:uid="{00000000-0005-0000-0000-000043090000}"/>
    <cellStyle name="Entrada 2 48 2 7" xfId="8628" xr:uid="{00000000-0005-0000-0000-000044090000}"/>
    <cellStyle name="Entrada 2 48 2 8" xfId="10525" xr:uid="{00000000-0005-0000-0000-000045090000}"/>
    <cellStyle name="Entrada 2 48 2 9" xfId="11428" xr:uid="{00000000-0005-0000-0000-000046090000}"/>
    <cellStyle name="Entrada 2 48 3" xfId="3587" xr:uid="{00000000-0005-0000-0000-000047090000}"/>
    <cellStyle name="Entrada 2 48 4" xfId="2950" xr:uid="{00000000-0005-0000-0000-000048090000}"/>
    <cellStyle name="Entrada 2 48 5" xfId="5871" xr:uid="{00000000-0005-0000-0000-000049090000}"/>
    <cellStyle name="Entrada 2 48 6" xfId="5922" xr:uid="{00000000-0005-0000-0000-00004A090000}"/>
    <cellStyle name="Entrada 2 48 7" xfId="7402" xr:uid="{00000000-0005-0000-0000-00004B090000}"/>
    <cellStyle name="Entrada 2 48 8" xfId="9506" xr:uid="{00000000-0005-0000-0000-00004C090000}"/>
    <cellStyle name="Entrada 2 48 9" xfId="10156" xr:uid="{00000000-0005-0000-0000-00004D090000}"/>
    <cellStyle name="Entrada 2 49" xfId="489" xr:uid="{00000000-0005-0000-0000-00004E090000}"/>
    <cellStyle name="Entrada 2 49 10" xfId="11009" xr:uid="{00000000-0005-0000-0000-00004F090000}"/>
    <cellStyle name="Entrada 2 49 2" xfId="1187" xr:uid="{00000000-0005-0000-0000-000050090000}"/>
    <cellStyle name="Entrada 2 49 2 2" xfId="2806" xr:uid="{00000000-0005-0000-0000-000051090000}"/>
    <cellStyle name="Entrada 2 49 2 3" xfId="4546" xr:uid="{00000000-0005-0000-0000-000052090000}"/>
    <cellStyle name="Entrada 2 49 2 4" xfId="5678" xr:uid="{00000000-0005-0000-0000-000053090000}"/>
    <cellStyle name="Entrada 2 49 2 5" xfId="6335" xr:uid="{00000000-0005-0000-0000-000054090000}"/>
    <cellStyle name="Entrada 2 49 2 6" xfId="7397" xr:uid="{00000000-0005-0000-0000-000055090000}"/>
    <cellStyle name="Entrada 2 49 2 7" xfId="9237" xr:uid="{00000000-0005-0000-0000-000056090000}"/>
    <cellStyle name="Entrada 2 49 2 8" xfId="10526" xr:uid="{00000000-0005-0000-0000-000057090000}"/>
    <cellStyle name="Entrada 2 49 2 9" xfId="11429" xr:uid="{00000000-0005-0000-0000-000058090000}"/>
    <cellStyle name="Entrada 2 49 3" xfId="3036" xr:uid="{00000000-0005-0000-0000-000059090000}"/>
    <cellStyle name="Entrada 2 49 4" xfId="3206" xr:uid="{00000000-0005-0000-0000-00005A090000}"/>
    <cellStyle name="Entrada 2 49 5" xfId="5813" xr:uid="{00000000-0005-0000-0000-00005B090000}"/>
    <cellStyle name="Entrada 2 49 6" xfId="6575" xr:uid="{00000000-0005-0000-0000-00005C090000}"/>
    <cellStyle name="Entrada 2 49 7" xfId="7701" xr:uid="{00000000-0005-0000-0000-00005D090000}"/>
    <cellStyle name="Entrada 2 49 8" xfId="8969" xr:uid="{00000000-0005-0000-0000-00005E090000}"/>
    <cellStyle name="Entrada 2 49 9" xfId="8562" xr:uid="{00000000-0005-0000-0000-00005F090000}"/>
    <cellStyle name="Entrada 2 5" xfId="490" xr:uid="{00000000-0005-0000-0000-000060090000}"/>
    <cellStyle name="Entrada 2 5 10" xfId="11163" xr:uid="{00000000-0005-0000-0000-000061090000}"/>
    <cellStyle name="Entrada 2 5 2" xfId="1188" xr:uid="{00000000-0005-0000-0000-000062090000}"/>
    <cellStyle name="Entrada 2 5 2 2" xfId="3029" xr:uid="{00000000-0005-0000-0000-000063090000}"/>
    <cellStyle name="Entrada 2 5 2 3" xfId="4547" xr:uid="{00000000-0005-0000-0000-000064090000}"/>
    <cellStyle name="Entrada 2 5 2 4" xfId="6057" xr:uid="{00000000-0005-0000-0000-000065090000}"/>
    <cellStyle name="Entrada 2 5 2 5" xfId="5818" xr:uid="{00000000-0005-0000-0000-000066090000}"/>
    <cellStyle name="Entrada 2 5 2 6" xfId="7264" xr:uid="{00000000-0005-0000-0000-000067090000}"/>
    <cellStyle name="Entrada 2 5 2 7" xfId="8627" xr:uid="{00000000-0005-0000-0000-000068090000}"/>
    <cellStyle name="Entrada 2 5 2 8" xfId="10527" xr:uid="{00000000-0005-0000-0000-000069090000}"/>
    <cellStyle name="Entrada 2 5 2 9" xfId="11430" xr:uid="{00000000-0005-0000-0000-00006A090000}"/>
    <cellStyle name="Entrada 2 5 3" xfId="3034" xr:uid="{00000000-0005-0000-0000-00006B090000}"/>
    <cellStyle name="Entrada 2 5 4" xfId="2399" xr:uid="{00000000-0005-0000-0000-00006C090000}"/>
    <cellStyle name="Entrada 2 5 5" xfId="6157" xr:uid="{00000000-0005-0000-0000-00006D090000}"/>
    <cellStyle name="Entrada 2 5 6" xfId="6573" xr:uid="{00000000-0005-0000-0000-00006E090000}"/>
    <cellStyle name="Entrada 2 5 7" xfId="7700" xr:uid="{00000000-0005-0000-0000-00006F090000}"/>
    <cellStyle name="Entrada 2 5 8" xfId="9505" xr:uid="{00000000-0005-0000-0000-000070090000}"/>
    <cellStyle name="Entrada 2 5 9" xfId="10216" xr:uid="{00000000-0005-0000-0000-000071090000}"/>
    <cellStyle name="Entrada 2 50" xfId="491" xr:uid="{00000000-0005-0000-0000-000072090000}"/>
    <cellStyle name="Entrada 2 50 10" xfId="11054" xr:uid="{00000000-0005-0000-0000-000073090000}"/>
    <cellStyle name="Entrada 2 50 2" xfId="1189" xr:uid="{00000000-0005-0000-0000-000074090000}"/>
    <cellStyle name="Entrada 2 50 2 2" xfId="3391" xr:uid="{00000000-0005-0000-0000-000075090000}"/>
    <cellStyle name="Entrada 2 50 2 3" xfId="4548" xr:uid="{00000000-0005-0000-0000-000076090000}"/>
    <cellStyle name="Entrada 2 50 2 4" xfId="5130" xr:uid="{00000000-0005-0000-0000-000077090000}"/>
    <cellStyle name="Entrada 2 50 2 5" xfId="6481" xr:uid="{00000000-0005-0000-0000-000078090000}"/>
    <cellStyle name="Entrada 2 50 2 6" xfId="7699" xr:uid="{00000000-0005-0000-0000-000079090000}"/>
    <cellStyle name="Entrada 2 50 2 7" xfId="9236" xr:uid="{00000000-0005-0000-0000-00007A090000}"/>
    <cellStyle name="Entrada 2 50 2 8" xfId="10528" xr:uid="{00000000-0005-0000-0000-00007B090000}"/>
    <cellStyle name="Entrada 2 50 2 9" xfId="11431" xr:uid="{00000000-0005-0000-0000-00007C090000}"/>
    <cellStyle name="Entrada 2 50 3" xfId="3725" xr:uid="{00000000-0005-0000-0000-00007D090000}"/>
    <cellStyle name="Entrada 2 50 4" xfId="3761" xr:uid="{00000000-0005-0000-0000-00007E090000}"/>
    <cellStyle name="Entrada 2 50 5" xfId="5892" xr:uid="{00000000-0005-0000-0000-00007F090000}"/>
    <cellStyle name="Entrada 2 50 6" xfId="5078" xr:uid="{00000000-0005-0000-0000-000080090000}"/>
    <cellStyle name="Entrada 2 50 7" xfId="7752" xr:uid="{00000000-0005-0000-0000-000081090000}"/>
    <cellStyle name="Entrada 2 50 8" xfId="8968" xr:uid="{00000000-0005-0000-0000-000082090000}"/>
    <cellStyle name="Entrada 2 50 9" xfId="8240" xr:uid="{00000000-0005-0000-0000-000083090000}"/>
    <cellStyle name="Entrada 2 51" xfId="492" xr:uid="{00000000-0005-0000-0000-000084090000}"/>
    <cellStyle name="Entrada 2 51 10" xfId="10112" xr:uid="{00000000-0005-0000-0000-000085090000}"/>
    <cellStyle name="Entrada 2 51 2" xfId="1190" xr:uid="{00000000-0005-0000-0000-000086090000}"/>
    <cellStyle name="Entrada 2 51 2 2" xfId="3609" xr:uid="{00000000-0005-0000-0000-000087090000}"/>
    <cellStyle name="Entrada 2 51 2 3" xfId="4549" xr:uid="{00000000-0005-0000-0000-000088090000}"/>
    <cellStyle name="Entrada 2 51 2 4" xfId="2417" xr:uid="{00000000-0005-0000-0000-000089090000}"/>
    <cellStyle name="Entrada 2 51 2 5" xfId="6601" xr:uid="{00000000-0005-0000-0000-00008A090000}"/>
    <cellStyle name="Entrada 2 51 2 6" xfId="7597" xr:uid="{00000000-0005-0000-0000-00008B090000}"/>
    <cellStyle name="Entrada 2 51 2 7" xfId="8626" xr:uid="{00000000-0005-0000-0000-00008C090000}"/>
    <cellStyle name="Entrada 2 51 2 8" xfId="10529" xr:uid="{00000000-0005-0000-0000-00008D090000}"/>
    <cellStyle name="Entrada 2 51 2 9" xfId="11432" xr:uid="{00000000-0005-0000-0000-00008E090000}"/>
    <cellStyle name="Entrada 2 51 3" xfId="3306" xr:uid="{00000000-0005-0000-0000-00008F090000}"/>
    <cellStyle name="Entrada 2 51 4" xfId="3193" xr:uid="{00000000-0005-0000-0000-000090090000}"/>
    <cellStyle name="Entrada 2 51 5" xfId="5128" xr:uid="{00000000-0005-0000-0000-000091090000}"/>
    <cellStyle name="Entrada 2 51 6" xfId="5649" xr:uid="{00000000-0005-0000-0000-000092090000}"/>
    <cellStyle name="Entrada 2 51 7" xfId="7523" xr:uid="{00000000-0005-0000-0000-000093090000}"/>
    <cellStyle name="Entrada 2 51 8" xfId="9504" xr:uid="{00000000-0005-0000-0000-000094090000}"/>
    <cellStyle name="Entrada 2 51 9" xfId="9086" xr:uid="{00000000-0005-0000-0000-000095090000}"/>
    <cellStyle name="Entrada 2 52" xfId="493" xr:uid="{00000000-0005-0000-0000-000096090000}"/>
    <cellStyle name="Entrada 2 52 10" xfId="10207" xr:uid="{00000000-0005-0000-0000-000097090000}"/>
    <cellStyle name="Entrada 2 52 2" xfId="1191" xr:uid="{00000000-0005-0000-0000-000098090000}"/>
    <cellStyle name="Entrada 2 52 2 2" xfId="2229" xr:uid="{00000000-0005-0000-0000-000099090000}"/>
    <cellStyle name="Entrada 2 52 2 3" xfId="4550" xr:uid="{00000000-0005-0000-0000-00009A090000}"/>
    <cellStyle name="Entrada 2 52 2 4" xfId="5848" xr:uid="{00000000-0005-0000-0000-00009B090000}"/>
    <cellStyle name="Entrada 2 52 2 5" xfId="6390" xr:uid="{00000000-0005-0000-0000-00009C090000}"/>
    <cellStyle name="Entrada 2 52 2 6" xfId="7422" xr:uid="{00000000-0005-0000-0000-00009D090000}"/>
    <cellStyle name="Entrada 2 52 2 7" xfId="9235" xr:uid="{00000000-0005-0000-0000-00009E090000}"/>
    <cellStyle name="Entrada 2 52 2 8" xfId="10530" xr:uid="{00000000-0005-0000-0000-00009F090000}"/>
    <cellStyle name="Entrada 2 52 2 9" xfId="11433" xr:uid="{00000000-0005-0000-0000-0000A0090000}"/>
    <cellStyle name="Entrada 2 52 3" xfId="3931" xr:uid="{00000000-0005-0000-0000-0000A1090000}"/>
    <cellStyle name="Entrada 2 52 4" xfId="2423" xr:uid="{00000000-0005-0000-0000-0000A2090000}"/>
    <cellStyle name="Entrada 2 52 5" xfId="5573" xr:uid="{00000000-0005-0000-0000-0000A3090000}"/>
    <cellStyle name="Entrada 2 52 6" xfId="6314" xr:uid="{00000000-0005-0000-0000-0000A4090000}"/>
    <cellStyle name="Entrada 2 52 7" xfId="7911" xr:uid="{00000000-0005-0000-0000-0000A5090000}"/>
    <cellStyle name="Entrada 2 52 8" xfId="8967" xr:uid="{00000000-0005-0000-0000-0000A6090000}"/>
    <cellStyle name="Entrada 2 52 9" xfId="10176" xr:uid="{00000000-0005-0000-0000-0000A7090000}"/>
    <cellStyle name="Entrada 2 53" xfId="494" xr:uid="{00000000-0005-0000-0000-0000A8090000}"/>
    <cellStyle name="Entrada 2 53 10" xfId="11133" xr:uid="{00000000-0005-0000-0000-0000A9090000}"/>
    <cellStyle name="Entrada 2 53 2" xfId="1192" xr:uid="{00000000-0005-0000-0000-0000AA090000}"/>
    <cellStyle name="Entrada 2 53 2 2" xfId="2807" xr:uid="{00000000-0005-0000-0000-0000AB090000}"/>
    <cellStyle name="Entrada 2 53 2 3" xfId="4551" xr:uid="{00000000-0005-0000-0000-0000AC090000}"/>
    <cellStyle name="Entrada 2 53 2 4" xfId="5072" xr:uid="{00000000-0005-0000-0000-0000AD090000}"/>
    <cellStyle name="Entrada 2 53 2 5" xfId="5201" xr:uid="{00000000-0005-0000-0000-0000AE090000}"/>
    <cellStyle name="Entrada 2 53 2 6" xfId="7011" xr:uid="{00000000-0005-0000-0000-0000AF090000}"/>
    <cellStyle name="Entrada 2 53 2 7" xfId="8625" xr:uid="{00000000-0005-0000-0000-0000B0090000}"/>
    <cellStyle name="Entrada 2 53 2 8" xfId="10531" xr:uid="{00000000-0005-0000-0000-0000B1090000}"/>
    <cellStyle name="Entrada 2 53 2 9" xfId="11434" xr:uid="{00000000-0005-0000-0000-0000B2090000}"/>
    <cellStyle name="Entrada 2 53 3" xfId="2665" xr:uid="{00000000-0005-0000-0000-0000B3090000}"/>
    <cellStyle name="Entrada 2 53 4" xfId="3077" xr:uid="{00000000-0005-0000-0000-0000B4090000}"/>
    <cellStyle name="Entrada 2 53 5" xfId="5850" xr:uid="{00000000-0005-0000-0000-0000B5090000}"/>
    <cellStyle name="Entrada 2 53 6" xfId="2984" xr:uid="{00000000-0005-0000-0000-0000B6090000}"/>
    <cellStyle name="Entrada 2 53 7" xfId="7145" xr:uid="{00000000-0005-0000-0000-0000B7090000}"/>
    <cellStyle name="Entrada 2 53 8" xfId="9503" xr:uid="{00000000-0005-0000-0000-0000B8090000}"/>
    <cellStyle name="Entrada 2 53 9" xfId="8554" xr:uid="{00000000-0005-0000-0000-0000B9090000}"/>
    <cellStyle name="Entrada 2 54" xfId="495" xr:uid="{00000000-0005-0000-0000-0000BA090000}"/>
    <cellStyle name="Entrada 2 54 10" xfId="11025" xr:uid="{00000000-0005-0000-0000-0000BB090000}"/>
    <cellStyle name="Entrada 2 54 2" xfId="1193" xr:uid="{00000000-0005-0000-0000-0000BC090000}"/>
    <cellStyle name="Entrada 2 54 2 2" xfId="2279" xr:uid="{00000000-0005-0000-0000-0000BD090000}"/>
    <cellStyle name="Entrada 2 54 2 3" xfId="4552" xr:uid="{00000000-0005-0000-0000-0000BE090000}"/>
    <cellStyle name="Entrada 2 54 2 4" xfId="5060" xr:uid="{00000000-0005-0000-0000-0000BF090000}"/>
    <cellStyle name="Entrada 2 54 2 5" xfId="5560" xr:uid="{00000000-0005-0000-0000-0000C0090000}"/>
    <cellStyle name="Entrada 2 54 2 6" xfId="7265" xr:uid="{00000000-0005-0000-0000-0000C1090000}"/>
    <cellStyle name="Entrada 2 54 2 7" xfId="9234" xr:uid="{00000000-0005-0000-0000-0000C2090000}"/>
    <cellStyle name="Entrada 2 54 2 8" xfId="10532" xr:uid="{00000000-0005-0000-0000-0000C3090000}"/>
    <cellStyle name="Entrada 2 54 2 9" xfId="11435" xr:uid="{00000000-0005-0000-0000-0000C4090000}"/>
    <cellStyle name="Entrada 2 54 3" xfId="3650" xr:uid="{00000000-0005-0000-0000-0000C5090000}"/>
    <cellStyle name="Entrada 2 54 4" xfId="2412" xr:uid="{00000000-0005-0000-0000-0000C6090000}"/>
    <cellStyle name="Entrada 2 54 5" xfId="3080" xr:uid="{00000000-0005-0000-0000-0000C7090000}"/>
    <cellStyle name="Entrada 2 54 6" xfId="5727" xr:uid="{00000000-0005-0000-0000-0000C8090000}"/>
    <cellStyle name="Entrada 2 54 7" xfId="6917" xr:uid="{00000000-0005-0000-0000-0000C9090000}"/>
    <cellStyle name="Entrada 2 54 8" xfId="8966" xr:uid="{00000000-0005-0000-0000-0000CA090000}"/>
    <cellStyle name="Entrada 2 54 9" xfId="10236" xr:uid="{00000000-0005-0000-0000-0000CB090000}"/>
    <cellStyle name="Entrada 2 55" xfId="496" xr:uid="{00000000-0005-0000-0000-0000CC090000}"/>
    <cellStyle name="Entrada 2 55 10" xfId="11178" xr:uid="{00000000-0005-0000-0000-0000CD090000}"/>
    <cellStyle name="Entrada 2 55 2" xfId="1194" xr:uid="{00000000-0005-0000-0000-0000CE090000}"/>
    <cellStyle name="Entrada 2 55 2 2" xfId="3392" xr:uid="{00000000-0005-0000-0000-0000CF090000}"/>
    <cellStyle name="Entrada 2 55 2 3" xfId="4553" xr:uid="{00000000-0005-0000-0000-0000D0090000}"/>
    <cellStyle name="Entrada 2 55 2 4" xfId="5173" xr:uid="{00000000-0005-0000-0000-0000D1090000}"/>
    <cellStyle name="Entrada 2 55 2 5" xfId="3144" xr:uid="{00000000-0005-0000-0000-0000D2090000}"/>
    <cellStyle name="Entrada 2 55 2 6" xfId="7849" xr:uid="{00000000-0005-0000-0000-0000D3090000}"/>
    <cellStyle name="Entrada 2 55 2 7" xfId="8624" xr:uid="{00000000-0005-0000-0000-0000D4090000}"/>
    <cellStyle name="Entrada 2 55 2 8" xfId="10533" xr:uid="{00000000-0005-0000-0000-0000D5090000}"/>
    <cellStyle name="Entrada 2 55 2 9" xfId="11436" xr:uid="{00000000-0005-0000-0000-0000D6090000}"/>
    <cellStyle name="Entrada 2 55 3" xfId="3307" xr:uid="{00000000-0005-0000-0000-0000D7090000}"/>
    <cellStyle name="Entrada 2 55 4" xfId="3698" xr:uid="{00000000-0005-0000-0000-0000D8090000}"/>
    <cellStyle name="Entrada 2 55 5" xfId="5809" xr:uid="{00000000-0005-0000-0000-0000D9090000}"/>
    <cellStyle name="Entrada 2 55 6" xfId="6692" xr:uid="{00000000-0005-0000-0000-0000DA090000}"/>
    <cellStyle name="Entrada 2 55 7" xfId="7524" xr:uid="{00000000-0005-0000-0000-0000DB090000}"/>
    <cellStyle name="Entrada 2 55 8" xfId="9502" xr:uid="{00000000-0005-0000-0000-0000DC090000}"/>
    <cellStyle name="Entrada 2 55 9" xfId="8521" xr:uid="{00000000-0005-0000-0000-0000DD090000}"/>
    <cellStyle name="Entrada 2 56" xfId="497" xr:uid="{00000000-0005-0000-0000-0000DE090000}"/>
    <cellStyle name="Entrada 2 56 10" xfId="11069" xr:uid="{00000000-0005-0000-0000-0000DF090000}"/>
    <cellStyle name="Entrada 2 56 2" xfId="1195" xr:uid="{00000000-0005-0000-0000-0000E0090000}"/>
    <cellStyle name="Entrada 2 56 2 2" xfId="2356" xr:uid="{00000000-0005-0000-0000-0000E1090000}"/>
    <cellStyle name="Entrada 2 56 2 3" xfId="4554" xr:uid="{00000000-0005-0000-0000-0000E2090000}"/>
    <cellStyle name="Entrada 2 56 2 4" xfId="5576" xr:uid="{00000000-0005-0000-0000-0000E3090000}"/>
    <cellStyle name="Entrada 2 56 2 5" xfId="6466" xr:uid="{00000000-0005-0000-0000-0000E4090000}"/>
    <cellStyle name="Entrada 2 56 2 6" xfId="7598" xr:uid="{00000000-0005-0000-0000-0000E5090000}"/>
    <cellStyle name="Entrada 2 56 2 7" xfId="9233" xr:uid="{00000000-0005-0000-0000-0000E6090000}"/>
    <cellStyle name="Entrada 2 56 2 8" xfId="10534" xr:uid="{00000000-0005-0000-0000-0000E7090000}"/>
    <cellStyle name="Entrada 2 56 2 9" xfId="11437" xr:uid="{00000000-0005-0000-0000-0000E8090000}"/>
    <cellStyle name="Entrada 2 56 3" xfId="2341" xr:uid="{00000000-0005-0000-0000-0000E9090000}"/>
    <cellStyle name="Entrada 2 56 4" xfId="2269" xr:uid="{00000000-0005-0000-0000-0000EA090000}"/>
    <cellStyle name="Entrada 2 56 5" xfId="5249" xr:uid="{00000000-0005-0000-0000-0000EB090000}"/>
    <cellStyle name="Entrada 2 56 6" xfId="5260" xr:uid="{00000000-0005-0000-0000-0000EC090000}"/>
    <cellStyle name="Entrada 2 56 7" xfId="8001" xr:uid="{00000000-0005-0000-0000-0000ED090000}"/>
    <cellStyle name="Entrada 2 56 8" xfId="8965" xr:uid="{00000000-0005-0000-0000-0000EE090000}"/>
    <cellStyle name="Entrada 2 56 9" xfId="9076" xr:uid="{00000000-0005-0000-0000-0000EF090000}"/>
    <cellStyle name="Entrada 2 57" xfId="498" xr:uid="{00000000-0005-0000-0000-0000F0090000}"/>
    <cellStyle name="Entrada 2 57 10" xfId="9123" xr:uid="{00000000-0005-0000-0000-0000F1090000}"/>
    <cellStyle name="Entrada 2 57 2" xfId="1196" xr:uid="{00000000-0005-0000-0000-0000F2090000}"/>
    <cellStyle name="Entrada 2 57 2 2" xfId="2808" xr:uid="{00000000-0005-0000-0000-0000F3090000}"/>
    <cellStyle name="Entrada 2 57 2 3" xfId="4555" xr:uid="{00000000-0005-0000-0000-0000F4090000}"/>
    <cellStyle name="Entrada 2 57 2 4" xfId="6116" xr:uid="{00000000-0005-0000-0000-0000F5090000}"/>
    <cellStyle name="Entrada 2 57 2 5" xfId="2322" xr:uid="{00000000-0005-0000-0000-0000F6090000}"/>
    <cellStyle name="Entrada 2 57 2 6" xfId="8011" xr:uid="{00000000-0005-0000-0000-0000F7090000}"/>
    <cellStyle name="Entrada 2 57 2 7" xfId="8623" xr:uid="{00000000-0005-0000-0000-0000F8090000}"/>
    <cellStyle name="Entrada 2 57 2 8" xfId="10535" xr:uid="{00000000-0005-0000-0000-0000F9090000}"/>
    <cellStyle name="Entrada 2 57 2 9" xfId="11438" xr:uid="{00000000-0005-0000-0000-0000FA090000}"/>
    <cellStyle name="Entrada 2 57 3" xfId="3857" xr:uid="{00000000-0005-0000-0000-0000FB090000}"/>
    <cellStyle name="Entrada 2 57 4" xfId="2546" xr:uid="{00000000-0005-0000-0000-0000FC090000}"/>
    <cellStyle name="Entrada 2 57 5" xfId="5701" xr:uid="{00000000-0005-0000-0000-0000FD090000}"/>
    <cellStyle name="Entrada 2 57 6" xfId="6315" xr:uid="{00000000-0005-0000-0000-0000FE090000}"/>
    <cellStyle name="Entrada 2 57 7" xfId="6921" xr:uid="{00000000-0005-0000-0000-0000FF090000}"/>
    <cellStyle name="Entrada 2 57 8" xfId="9501" xr:uid="{00000000-0005-0000-0000-0000000A0000}"/>
    <cellStyle name="Entrada 2 57 9" xfId="9105" xr:uid="{00000000-0005-0000-0000-0000010A0000}"/>
    <cellStyle name="Entrada 2 58" xfId="499" xr:uid="{00000000-0005-0000-0000-0000020A0000}"/>
    <cellStyle name="Entrada 2 58 10" xfId="9595" xr:uid="{00000000-0005-0000-0000-0000030A0000}"/>
    <cellStyle name="Entrada 2 58 2" xfId="1197" xr:uid="{00000000-0005-0000-0000-0000040A0000}"/>
    <cellStyle name="Entrada 2 58 2 2" xfId="2495" xr:uid="{00000000-0005-0000-0000-0000050A0000}"/>
    <cellStyle name="Entrada 2 58 2 3" xfId="4556" xr:uid="{00000000-0005-0000-0000-0000060A0000}"/>
    <cellStyle name="Entrada 2 58 2 4" xfId="5005" xr:uid="{00000000-0005-0000-0000-0000070A0000}"/>
    <cellStyle name="Entrada 2 58 2 5" xfId="5382" xr:uid="{00000000-0005-0000-0000-0000080A0000}"/>
    <cellStyle name="Entrada 2 58 2 6" xfId="7266" xr:uid="{00000000-0005-0000-0000-0000090A0000}"/>
    <cellStyle name="Entrada 2 58 2 7" xfId="9232" xr:uid="{00000000-0005-0000-0000-00000A0A0000}"/>
    <cellStyle name="Entrada 2 58 2 8" xfId="10536" xr:uid="{00000000-0005-0000-0000-00000B0A0000}"/>
    <cellStyle name="Entrada 2 58 2 9" xfId="11439" xr:uid="{00000000-0005-0000-0000-00000C0A0000}"/>
    <cellStyle name="Entrada 2 58 3" xfId="2666" xr:uid="{00000000-0005-0000-0000-00000D0A0000}"/>
    <cellStyle name="Entrada 2 58 4" xfId="2419" xr:uid="{00000000-0005-0000-0000-00000E0A0000}"/>
    <cellStyle name="Entrada 2 58 5" xfId="5783" xr:uid="{00000000-0005-0000-0000-00000F0A0000}"/>
    <cellStyle name="Entrada 2 58 6" xfId="6804" xr:uid="{00000000-0005-0000-0000-0000100A0000}"/>
    <cellStyle name="Entrada 2 58 7" xfId="7146" xr:uid="{00000000-0005-0000-0000-0000110A0000}"/>
    <cellStyle name="Entrada 2 58 8" xfId="8964" xr:uid="{00000000-0005-0000-0000-0000120A0000}"/>
    <cellStyle name="Entrada 2 58 9" xfId="10196" xr:uid="{00000000-0005-0000-0000-0000130A0000}"/>
    <cellStyle name="Entrada 2 59" xfId="500" xr:uid="{00000000-0005-0000-0000-0000140A0000}"/>
    <cellStyle name="Entrada 2 59 10" xfId="11108" xr:uid="{00000000-0005-0000-0000-0000150A0000}"/>
    <cellStyle name="Entrada 2 59 2" xfId="1198" xr:uid="{00000000-0005-0000-0000-0000160A0000}"/>
    <cellStyle name="Entrada 2 59 2 2" xfId="4060" xr:uid="{00000000-0005-0000-0000-0000170A0000}"/>
    <cellStyle name="Entrada 2 59 2 3" xfId="4557" xr:uid="{00000000-0005-0000-0000-0000180A0000}"/>
    <cellStyle name="Entrada 2 59 2 4" xfId="5092" xr:uid="{00000000-0005-0000-0000-0000190A0000}"/>
    <cellStyle name="Entrada 2 59 2 5" xfId="4120" xr:uid="{00000000-0005-0000-0000-00001A0A0000}"/>
    <cellStyle name="Entrada 2 59 2 6" xfId="7087" xr:uid="{00000000-0005-0000-0000-00001B0A0000}"/>
    <cellStyle name="Entrada 2 59 2 7" xfId="8622" xr:uid="{00000000-0005-0000-0000-00001C0A0000}"/>
    <cellStyle name="Entrada 2 59 2 8" xfId="10537" xr:uid="{00000000-0005-0000-0000-00001D0A0000}"/>
    <cellStyle name="Entrada 2 59 2 9" xfId="11440" xr:uid="{00000000-0005-0000-0000-00001E0A0000}"/>
    <cellStyle name="Entrada 2 59 3" xfId="2213" xr:uid="{00000000-0005-0000-0000-00001F0A0000}"/>
    <cellStyle name="Entrada 2 59 4" xfId="3489" xr:uid="{00000000-0005-0000-0000-0000200A0000}"/>
    <cellStyle name="Entrada 2 59 5" xfId="5988" xr:uid="{00000000-0005-0000-0000-0000210A0000}"/>
    <cellStyle name="Entrada 2 59 6" xfId="5076" xr:uid="{00000000-0005-0000-0000-0000220A0000}"/>
    <cellStyle name="Entrada 2 59 7" xfId="6931" xr:uid="{00000000-0005-0000-0000-0000230A0000}"/>
    <cellStyle name="Entrada 2 59 8" xfId="9500" xr:uid="{00000000-0005-0000-0000-0000240A0000}"/>
    <cellStyle name="Entrada 2 59 9" xfId="8258" xr:uid="{00000000-0005-0000-0000-0000250A0000}"/>
    <cellStyle name="Entrada 2 6" xfId="501" xr:uid="{00000000-0005-0000-0000-0000260A0000}"/>
    <cellStyle name="Entrada 2 6 10" xfId="11001" xr:uid="{00000000-0005-0000-0000-0000270A0000}"/>
    <cellStyle name="Entrada 2 6 2" xfId="1199" xr:uid="{00000000-0005-0000-0000-0000280A0000}"/>
    <cellStyle name="Entrada 2 6 2 2" xfId="2837" xr:uid="{00000000-0005-0000-0000-0000290A0000}"/>
    <cellStyle name="Entrada 2 6 2 3" xfId="4558" xr:uid="{00000000-0005-0000-0000-00002A0A0000}"/>
    <cellStyle name="Entrada 2 6 2 4" xfId="6088" xr:uid="{00000000-0005-0000-0000-00002B0A0000}"/>
    <cellStyle name="Entrada 2 6 2 5" xfId="6334" xr:uid="{00000000-0005-0000-0000-00002C0A0000}"/>
    <cellStyle name="Entrada 2 6 2 6" xfId="8062" xr:uid="{00000000-0005-0000-0000-00002D0A0000}"/>
    <cellStyle name="Entrada 2 6 2 7" xfId="9231" xr:uid="{00000000-0005-0000-0000-00002E0A0000}"/>
    <cellStyle name="Entrada 2 6 2 8" xfId="10538" xr:uid="{00000000-0005-0000-0000-00002F0A0000}"/>
    <cellStyle name="Entrada 2 6 2 9" xfId="11441" xr:uid="{00000000-0005-0000-0000-0000300A0000}"/>
    <cellStyle name="Entrada 2 6 3" xfId="3308" xr:uid="{00000000-0005-0000-0000-0000310A0000}"/>
    <cellStyle name="Entrada 2 6 4" xfId="2438" xr:uid="{00000000-0005-0000-0000-0000320A0000}"/>
    <cellStyle name="Entrada 2 6 5" xfId="5814" xr:uid="{00000000-0005-0000-0000-0000330A0000}"/>
    <cellStyle name="Entrada 2 6 6" xfId="6653" xr:uid="{00000000-0005-0000-0000-0000340A0000}"/>
    <cellStyle name="Entrada 2 6 7" xfId="7525" xr:uid="{00000000-0005-0000-0000-0000350A0000}"/>
    <cellStyle name="Entrada 2 6 8" xfId="8963" xr:uid="{00000000-0005-0000-0000-0000360A0000}"/>
    <cellStyle name="Entrada 2 6 9" xfId="10257" xr:uid="{00000000-0005-0000-0000-0000370A0000}"/>
    <cellStyle name="Entrada 2 60" xfId="502" xr:uid="{00000000-0005-0000-0000-0000380A0000}"/>
    <cellStyle name="Entrada 2 60 10" xfId="11155" xr:uid="{00000000-0005-0000-0000-0000390A0000}"/>
    <cellStyle name="Entrada 2 60 2" xfId="1200" xr:uid="{00000000-0005-0000-0000-00003A0A0000}"/>
    <cellStyle name="Entrada 2 60 2 2" xfId="3790" xr:uid="{00000000-0005-0000-0000-00003B0A0000}"/>
    <cellStyle name="Entrada 2 60 2 3" xfId="4559" xr:uid="{00000000-0005-0000-0000-00003C0A0000}"/>
    <cellStyle name="Entrada 2 60 2 4" xfId="5318" xr:uid="{00000000-0005-0000-0000-00003D0A0000}"/>
    <cellStyle name="Entrada 2 60 2 5" xfId="6480" xr:uid="{00000000-0005-0000-0000-00003E0A0000}"/>
    <cellStyle name="Entrada 2 60 2 6" xfId="7295" xr:uid="{00000000-0005-0000-0000-00003F0A0000}"/>
    <cellStyle name="Entrada 2 60 2 7" xfId="8621" xr:uid="{00000000-0005-0000-0000-0000400A0000}"/>
    <cellStyle name="Entrada 2 60 2 8" xfId="10539" xr:uid="{00000000-0005-0000-0000-0000410A0000}"/>
    <cellStyle name="Entrada 2 60 2 9" xfId="11442" xr:uid="{00000000-0005-0000-0000-0000420A0000}"/>
    <cellStyle name="Entrada 2 60 3" xfId="2220" xr:uid="{00000000-0005-0000-0000-0000430A0000}"/>
    <cellStyle name="Entrada 2 60 4" xfId="2212" xr:uid="{00000000-0005-0000-0000-0000440A0000}"/>
    <cellStyle name="Entrada 2 60 5" xfId="3630" xr:uid="{00000000-0005-0000-0000-0000450A0000}"/>
    <cellStyle name="Entrada 2 60 6" xfId="6316" xr:uid="{00000000-0005-0000-0000-0000460A0000}"/>
    <cellStyle name="Entrada 2 60 7" xfId="6963" xr:uid="{00000000-0005-0000-0000-0000470A0000}"/>
    <cellStyle name="Entrada 2 60 8" xfId="9499" xr:uid="{00000000-0005-0000-0000-0000480A0000}"/>
    <cellStyle name="Entrada 2 60 9" xfId="10107" xr:uid="{00000000-0005-0000-0000-0000490A0000}"/>
    <cellStyle name="Entrada 2 61" xfId="503" xr:uid="{00000000-0005-0000-0000-00004A0A0000}"/>
    <cellStyle name="Entrada 2 61 10" xfId="11046" xr:uid="{00000000-0005-0000-0000-00004B0A0000}"/>
    <cellStyle name="Entrada 2 61 2" xfId="1201" xr:uid="{00000000-0005-0000-0000-00004C0A0000}"/>
    <cellStyle name="Entrada 2 61 2 2" xfId="3393" xr:uid="{00000000-0005-0000-0000-00004D0A0000}"/>
    <cellStyle name="Entrada 2 61 2 3" xfId="4560" xr:uid="{00000000-0005-0000-0000-00004E0A0000}"/>
    <cellStyle name="Entrada 2 61 2 4" xfId="5142" xr:uid="{00000000-0005-0000-0000-00004F0A0000}"/>
    <cellStyle name="Entrada 2 61 2 5" xfId="6774" xr:uid="{00000000-0005-0000-0000-0000500A0000}"/>
    <cellStyle name="Entrada 2 61 2 6" xfId="7799" xr:uid="{00000000-0005-0000-0000-0000510A0000}"/>
    <cellStyle name="Entrada 2 61 2 7" xfId="9230" xr:uid="{00000000-0005-0000-0000-0000520A0000}"/>
    <cellStyle name="Entrada 2 61 2 8" xfId="10540" xr:uid="{00000000-0005-0000-0000-0000530A0000}"/>
    <cellStyle name="Entrada 2 61 2 9" xfId="11443" xr:uid="{00000000-0005-0000-0000-0000540A0000}"/>
    <cellStyle name="Entrada 2 61 3" xfId="2667" xr:uid="{00000000-0005-0000-0000-0000550A0000}"/>
    <cellStyle name="Entrada 2 61 4" xfId="3730" xr:uid="{00000000-0005-0000-0000-0000560A0000}"/>
    <cellStyle name="Entrada 2 61 5" xfId="5766" xr:uid="{00000000-0005-0000-0000-0000570A0000}"/>
    <cellStyle name="Entrada 2 61 6" xfId="6765" xr:uid="{00000000-0005-0000-0000-0000580A0000}"/>
    <cellStyle name="Entrada 2 61 7" xfId="7147" xr:uid="{00000000-0005-0000-0000-0000590A0000}"/>
    <cellStyle name="Entrada 2 61 8" xfId="8962" xr:uid="{00000000-0005-0000-0000-00005A0A0000}"/>
    <cellStyle name="Entrada 2 61 9" xfId="8330" xr:uid="{00000000-0005-0000-0000-00005B0A0000}"/>
    <cellStyle name="Entrada 2 62" xfId="1144" xr:uid="{00000000-0005-0000-0000-00005C0A0000}"/>
    <cellStyle name="Entrada 2 62 2" xfId="3379" xr:uid="{00000000-0005-0000-0000-00005D0A0000}"/>
    <cellStyle name="Entrada 2 62 3" xfId="4503" xr:uid="{00000000-0005-0000-0000-00005E0A0000}"/>
    <cellStyle name="Entrada 2 62 4" xfId="5364" xr:uid="{00000000-0005-0000-0000-00005F0A0000}"/>
    <cellStyle name="Entrada 2 62 5" xfId="6604" xr:uid="{00000000-0005-0000-0000-0000600A0000}"/>
    <cellStyle name="Entrada 2 62 6" xfId="7843" xr:uid="{00000000-0005-0000-0000-0000610A0000}"/>
    <cellStyle name="Entrada 2 62 7" xfId="8649" xr:uid="{00000000-0005-0000-0000-0000620A0000}"/>
    <cellStyle name="Entrada 2 62 8" xfId="10483" xr:uid="{00000000-0005-0000-0000-0000630A0000}"/>
    <cellStyle name="Entrada 2 62 9" xfId="11386" xr:uid="{00000000-0005-0000-0000-0000640A0000}"/>
    <cellStyle name="Entrada 2 63" xfId="3296" xr:uid="{00000000-0005-0000-0000-0000650A0000}"/>
    <cellStyle name="Entrada 2 64" xfId="3226" xr:uid="{00000000-0005-0000-0000-0000660A0000}"/>
    <cellStyle name="Entrada 2 65" xfId="5062" xr:uid="{00000000-0005-0000-0000-0000670A0000}"/>
    <cellStyle name="Entrada 2 66" xfId="6028" xr:uid="{00000000-0005-0000-0000-0000680A0000}"/>
    <cellStyle name="Entrada 2 67" xfId="7513" xr:uid="{00000000-0005-0000-0000-0000690A0000}"/>
    <cellStyle name="Entrada 2 68" xfId="8317" xr:uid="{00000000-0005-0000-0000-00006A0A0000}"/>
    <cellStyle name="Entrada 2 69" xfId="9518" xr:uid="{00000000-0005-0000-0000-00006B0A0000}"/>
    <cellStyle name="Entrada 2 7" xfId="504" xr:uid="{00000000-0005-0000-0000-00006C0A0000}"/>
    <cellStyle name="Entrada 2 7 10" xfId="9189" xr:uid="{00000000-0005-0000-0000-00006D0A0000}"/>
    <cellStyle name="Entrada 2 7 2" xfId="1202" xr:uid="{00000000-0005-0000-0000-00006E0A0000}"/>
    <cellStyle name="Entrada 2 7 2 2" xfId="3995" xr:uid="{00000000-0005-0000-0000-00006F0A0000}"/>
    <cellStyle name="Entrada 2 7 2 3" xfId="4561" xr:uid="{00000000-0005-0000-0000-0000700A0000}"/>
    <cellStyle name="Entrada 2 7 2 4" xfId="5350" xr:uid="{00000000-0005-0000-0000-0000710A0000}"/>
    <cellStyle name="Entrada 2 7 2 5" xfId="6389" xr:uid="{00000000-0005-0000-0000-0000720A0000}"/>
    <cellStyle name="Entrada 2 7 2 6" xfId="7599" xr:uid="{00000000-0005-0000-0000-0000730A0000}"/>
    <cellStyle name="Entrada 2 7 2 7" xfId="8620" xr:uid="{00000000-0005-0000-0000-0000740A0000}"/>
    <cellStyle name="Entrada 2 7 2 8" xfId="10541" xr:uid="{00000000-0005-0000-0000-0000750A0000}"/>
    <cellStyle name="Entrada 2 7 2 9" xfId="11444" xr:uid="{00000000-0005-0000-0000-0000760A0000}"/>
    <cellStyle name="Entrada 2 7 3" xfId="2233" xr:uid="{00000000-0005-0000-0000-0000770A0000}"/>
    <cellStyle name="Entrada 2 7 4" xfId="2901" xr:uid="{00000000-0005-0000-0000-0000780A0000}"/>
    <cellStyle name="Entrada 2 7 5" xfId="2909" xr:uid="{00000000-0005-0000-0000-0000790A0000}"/>
    <cellStyle name="Entrada 2 7 6" xfId="5135" xr:uid="{00000000-0005-0000-0000-00007A0A0000}"/>
    <cellStyle name="Entrada 2 7 7" xfId="7013" xr:uid="{00000000-0005-0000-0000-00007B0A0000}"/>
    <cellStyle name="Entrada 2 7 8" xfId="9498" xr:uid="{00000000-0005-0000-0000-00007C0A0000}"/>
    <cellStyle name="Entrada 2 7 9" xfId="9096" xr:uid="{00000000-0005-0000-0000-00007D0A0000}"/>
    <cellStyle name="Entrada 2 70" xfId="8230" xr:uid="{00000000-0005-0000-0000-00007E0A0000}"/>
    <cellStyle name="Entrada 2 8" xfId="505" xr:uid="{00000000-0005-0000-0000-00007F0A0000}"/>
    <cellStyle name="Entrada 2 8 10" xfId="11124" xr:uid="{00000000-0005-0000-0000-0000800A0000}"/>
    <cellStyle name="Entrada 2 8 2" xfId="1203" xr:uid="{00000000-0005-0000-0000-0000810A0000}"/>
    <cellStyle name="Entrada 2 8 2 2" xfId="2809" xr:uid="{00000000-0005-0000-0000-0000820A0000}"/>
    <cellStyle name="Entrada 2 8 2 3" xfId="4562" xr:uid="{00000000-0005-0000-0000-0000830A0000}"/>
    <cellStyle name="Entrada 2 8 2 4" xfId="2138" xr:uid="{00000000-0005-0000-0000-0000840A0000}"/>
    <cellStyle name="Entrada 2 8 2 5" xfId="5849" xr:uid="{00000000-0005-0000-0000-0000850A0000}"/>
    <cellStyle name="Entrada 2 8 2 6" xfId="7959" xr:uid="{00000000-0005-0000-0000-0000860A0000}"/>
    <cellStyle name="Entrada 2 8 2 7" xfId="9229" xr:uid="{00000000-0005-0000-0000-0000870A0000}"/>
    <cellStyle name="Entrada 2 8 2 8" xfId="10542" xr:uid="{00000000-0005-0000-0000-0000880A0000}"/>
    <cellStyle name="Entrada 2 8 2 9" xfId="11445" xr:uid="{00000000-0005-0000-0000-0000890A0000}"/>
    <cellStyle name="Entrada 2 8 3" xfId="3309" xr:uid="{00000000-0005-0000-0000-00008A0A0000}"/>
    <cellStyle name="Entrada 2 8 4" xfId="3005" xr:uid="{00000000-0005-0000-0000-00008B0A0000}"/>
    <cellStyle name="Entrada 2 8 5" xfId="2524" xr:uid="{00000000-0005-0000-0000-00008C0A0000}"/>
    <cellStyle name="Entrada 2 8 6" xfId="5918" xr:uid="{00000000-0005-0000-0000-00008D0A0000}"/>
    <cellStyle name="Entrada 2 8 7" xfId="7526" xr:uid="{00000000-0005-0000-0000-00008E0A0000}"/>
    <cellStyle name="Entrada 2 8 8" xfId="8961" xr:uid="{00000000-0005-0000-0000-00008F0A0000}"/>
    <cellStyle name="Entrada 2 8 9" xfId="9115" xr:uid="{00000000-0005-0000-0000-0000900A0000}"/>
    <cellStyle name="Entrada 2 9" xfId="506" xr:uid="{00000000-0005-0000-0000-0000910A0000}"/>
    <cellStyle name="Entrada 2 9 10" xfId="11016" xr:uid="{00000000-0005-0000-0000-0000920A0000}"/>
    <cellStyle name="Entrada 2 9 2" xfId="1204" xr:uid="{00000000-0005-0000-0000-0000930A0000}"/>
    <cellStyle name="Entrada 2 9 2 2" xfId="3715" xr:uid="{00000000-0005-0000-0000-0000940A0000}"/>
    <cellStyle name="Entrada 2 9 2 3" xfId="4563" xr:uid="{00000000-0005-0000-0000-0000950A0000}"/>
    <cellStyle name="Entrada 2 9 2 4" xfId="6008" xr:uid="{00000000-0005-0000-0000-0000960A0000}"/>
    <cellStyle name="Entrada 2 9 2 5" xfId="4220" xr:uid="{00000000-0005-0000-0000-0000970A0000}"/>
    <cellStyle name="Entrada 2 9 2 6" xfId="7267" xr:uid="{00000000-0005-0000-0000-0000980A0000}"/>
    <cellStyle name="Entrada 2 9 2 7" xfId="8619" xr:uid="{00000000-0005-0000-0000-0000990A0000}"/>
    <cellStyle name="Entrada 2 9 2 8" xfId="10543" xr:uid="{00000000-0005-0000-0000-00009A0A0000}"/>
    <cellStyle name="Entrada 2 9 2 9" xfId="11446" xr:uid="{00000000-0005-0000-0000-00009B0A0000}"/>
    <cellStyle name="Entrada 2 9 3" xfId="2282" xr:uid="{00000000-0005-0000-0000-00009C0A0000}"/>
    <cellStyle name="Entrada 2 9 4" xfId="3481" xr:uid="{00000000-0005-0000-0000-00009D0A0000}"/>
    <cellStyle name="Entrada 2 9 5" xfId="5210" xr:uid="{00000000-0005-0000-0000-00009E0A0000}"/>
    <cellStyle name="Entrada 2 9 6" xfId="6317" xr:uid="{00000000-0005-0000-0000-00009F0A0000}"/>
    <cellStyle name="Entrada 2 9 7" xfId="7851" xr:uid="{00000000-0005-0000-0000-0000A00A0000}"/>
    <cellStyle name="Entrada 2 9 8" xfId="9497" xr:uid="{00000000-0005-0000-0000-0000A10A0000}"/>
    <cellStyle name="Entrada 2 9 9" xfId="10152" xr:uid="{00000000-0005-0000-0000-0000A20A0000}"/>
    <cellStyle name="Entrada 3" xfId="507" xr:uid="{00000000-0005-0000-0000-0000A30A0000}"/>
    <cellStyle name="Euro" xfId="44" xr:uid="{00000000-0005-0000-0000-0000A40A0000}"/>
    <cellStyle name="Euro 2" xfId="143" xr:uid="{00000000-0005-0000-0000-0000A50A0000}"/>
    <cellStyle name="Euro 3" xfId="147" xr:uid="{00000000-0005-0000-0000-0000A60A0000}"/>
    <cellStyle name="Euro 3 2" xfId="156" xr:uid="{00000000-0005-0000-0000-0000A70A0000}"/>
    <cellStyle name="Euro 4" xfId="140" xr:uid="{00000000-0005-0000-0000-0000A80A0000}"/>
    <cellStyle name="Euro 5" xfId="508" xr:uid="{00000000-0005-0000-0000-0000A90A0000}"/>
    <cellStyle name="F2" xfId="45" xr:uid="{00000000-0005-0000-0000-0000AA0A0000}"/>
    <cellStyle name="F2 2" xfId="509" xr:uid="{00000000-0005-0000-0000-0000AB0A0000}"/>
    <cellStyle name="F3" xfId="46" xr:uid="{00000000-0005-0000-0000-0000AC0A0000}"/>
    <cellStyle name="F3 2" xfId="510" xr:uid="{00000000-0005-0000-0000-0000AD0A0000}"/>
    <cellStyle name="F4" xfId="47" xr:uid="{00000000-0005-0000-0000-0000AE0A0000}"/>
    <cellStyle name="F4 2" xfId="511" xr:uid="{00000000-0005-0000-0000-0000AF0A0000}"/>
    <cellStyle name="F5" xfId="48" xr:uid="{00000000-0005-0000-0000-0000B00A0000}"/>
    <cellStyle name="F5 2" xfId="512" xr:uid="{00000000-0005-0000-0000-0000B10A0000}"/>
    <cellStyle name="F6" xfId="49" xr:uid="{00000000-0005-0000-0000-0000B20A0000}"/>
    <cellStyle name="F6 2" xfId="513" xr:uid="{00000000-0005-0000-0000-0000B30A0000}"/>
    <cellStyle name="F7" xfId="50" xr:uid="{00000000-0005-0000-0000-0000B40A0000}"/>
    <cellStyle name="F7 2" xfId="514" xr:uid="{00000000-0005-0000-0000-0000B50A0000}"/>
    <cellStyle name="F8" xfId="51" xr:uid="{00000000-0005-0000-0000-0000B60A0000}"/>
    <cellStyle name="F8 2" xfId="515" xr:uid="{00000000-0005-0000-0000-0000B70A0000}"/>
    <cellStyle name="Fixed" xfId="52" xr:uid="{00000000-0005-0000-0000-0000B80A0000}"/>
    <cellStyle name="Fixed 2" xfId="516" xr:uid="{00000000-0005-0000-0000-0000B90A0000}"/>
    <cellStyle name="Grey" xfId="53" xr:uid="{00000000-0005-0000-0000-0000BA0A0000}"/>
    <cellStyle name="Header1" xfId="54" xr:uid="{00000000-0005-0000-0000-0000BB0A0000}"/>
    <cellStyle name="Header2" xfId="55" xr:uid="{00000000-0005-0000-0000-0000BC0A0000}"/>
    <cellStyle name="Header2 10" xfId="518" xr:uid="{00000000-0005-0000-0000-0000BD0A0000}"/>
    <cellStyle name="Header2 10 10" xfId="11103" xr:uid="{00000000-0005-0000-0000-0000BE0A0000}"/>
    <cellStyle name="Header2 10 2" xfId="1206" xr:uid="{00000000-0005-0000-0000-0000BF0A0000}"/>
    <cellStyle name="Header2 10 2 2" xfId="3923" xr:uid="{00000000-0005-0000-0000-0000C00A0000}"/>
    <cellStyle name="Header2 10 2 3" xfId="4565" xr:uid="{00000000-0005-0000-0000-0000C10A0000}"/>
    <cellStyle name="Header2 10 2 4" xfId="5180" xr:uid="{00000000-0005-0000-0000-0000C20A0000}"/>
    <cellStyle name="Header2 10 2 5" xfId="6295" xr:uid="{00000000-0005-0000-0000-0000C30A0000}"/>
    <cellStyle name="Header2 10 2 6" xfId="7600" xr:uid="{00000000-0005-0000-0000-0000C40A0000}"/>
    <cellStyle name="Header2 10 2 7" xfId="8618" xr:uid="{00000000-0005-0000-0000-0000C50A0000}"/>
    <cellStyle name="Header2 10 2 8" xfId="10545" xr:uid="{00000000-0005-0000-0000-0000C60A0000}"/>
    <cellStyle name="Header2 10 2 9" xfId="11448" xr:uid="{00000000-0005-0000-0000-0000C70A0000}"/>
    <cellStyle name="Header2 10 3" xfId="2259" xr:uid="{00000000-0005-0000-0000-0000C80A0000}"/>
    <cellStyle name="Header2 10 4" xfId="4045" xr:uid="{00000000-0005-0000-0000-0000C90A0000}"/>
    <cellStyle name="Header2 10 5" xfId="2241" xr:uid="{00000000-0005-0000-0000-0000CA0A0000}"/>
    <cellStyle name="Header2 10 6" xfId="5915" xr:uid="{00000000-0005-0000-0000-0000CB0A0000}"/>
    <cellStyle name="Header2 10 7" xfId="7834" xr:uid="{00000000-0005-0000-0000-0000CC0A0000}"/>
    <cellStyle name="Header2 10 8" xfId="9492" xr:uid="{00000000-0005-0000-0000-0000CD0A0000}"/>
    <cellStyle name="Header2 10 9" xfId="8245" xr:uid="{00000000-0005-0000-0000-0000CE0A0000}"/>
    <cellStyle name="Header2 11" xfId="519" xr:uid="{00000000-0005-0000-0000-0000CF0A0000}"/>
    <cellStyle name="Header2 11 10" xfId="10996" xr:uid="{00000000-0005-0000-0000-0000D00A0000}"/>
    <cellStyle name="Header2 11 2" xfId="1207" xr:uid="{00000000-0005-0000-0000-0000D10A0000}"/>
    <cellStyle name="Header2 11 2 2" xfId="2810" xr:uid="{00000000-0005-0000-0000-0000D20A0000}"/>
    <cellStyle name="Header2 11 2 3" xfId="4566" xr:uid="{00000000-0005-0000-0000-0000D30A0000}"/>
    <cellStyle name="Header2 11 2 4" xfId="3516" xr:uid="{00000000-0005-0000-0000-0000D40A0000}"/>
    <cellStyle name="Header2 11 2 5" xfId="6333" xr:uid="{00000000-0005-0000-0000-0000D50A0000}"/>
    <cellStyle name="Header2 11 2 6" xfId="6995" xr:uid="{00000000-0005-0000-0000-0000D60A0000}"/>
    <cellStyle name="Header2 11 2 7" xfId="8617" xr:uid="{00000000-0005-0000-0000-0000D70A0000}"/>
    <cellStyle name="Header2 11 2 8" xfId="10546" xr:uid="{00000000-0005-0000-0000-0000D80A0000}"/>
    <cellStyle name="Header2 11 2 9" xfId="11449" xr:uid="{00000000-0005-0000-0000-0000D90A0000}"/>
    <cellStyle name="Header2 11 3" xfId="2671" xr:uid="{00000000-0005-0000-0000-0000DA0A0000}"/>
    <cellStyle name="Header2 11 4" xfId="3577" xr:uid="{00000000-0005-0000-0000-0000DB0A0000}"/>
    <cellStyle name="Header2 11 5" xfId="3506" xr:uid="{00000000-0005-0000-0000-0000DC0A0000}"/>
    <cellStyle name="Header2 11 6" xfId="6081" xr:uid="{00000000-0005-0000-0000-0000DD0A0000}"/>
    <cellStyle name="Header2 11 7" xfId="7148" xr:uid="{00000000-0005-0000-0000-0000DE0A0000}"/>
    <cellStyle name="Header2 11 8" xfId="8955" xr:uid="{00000000-0005-0000-0000-0000DF0A0000}"/>
    <cellStyle name="Header2 11 9" xfId="10251" xr:uid="{00000000-0005-0000-0000-0000E00A0000}"/>
    <cellStyle name="Header2 12" xfId="520" xr:uid="{00000000-0005-0000-0000-0000E10A0000}"/>
    <cellStyle name="Header2 12 10" xfId="11150" xr:uid="{00000000-0005-0000-0000-0000E20A0000}"/>
    <cellStyle name="Header2 12 2" xfId="1208" xr:uid="{00000000-0005-0000-0000-0000E30A0000}"/>
    <cellStyle name="Header2 12 2 2" xfId="2255" xr:uid="{00000000-0005-0000-0000-0000E40A0000}"/>
    <cellStyle name="Header2 12 2 3" xfId="4567" xr:uid="{00000000-0005-0000-0000-0000E50A0000}"/>
    <cellStyle name="Header2 12 2 4" xfId="2432" xr:uid="{00000000-0005-0000-0000-0000E60A0000}"/>
    <cellStyle name="Header2 12 2 5" xfId="6479" xr:uid="{00000000-0005-0000-0000-0000E70A0000}"/>
    <cellStyle name="Header2 12 2 6" xfId="7268" xr:uid="{00000000-0005-0000-0000-0000E80A0000}"/>
    <cellStyle name="Header2 12 2 7" xfId="8616" xr:uid="{00000000-0005-0000-0000-0000E90A0000}"/>
    <cellStyle name="Header2 12 2 8" xfId="10547" xr:uid="{00000000-0005-0000-0000-0000EA0A0000}"/>
    <cellStyle name="Header2 12 2 9" xfId="11450" xr:uid="{00000000-0005-0000-0000-0000EB0A0000}"/>
    <cellStyle name="Header2 12 3" xfId="2334" xr:uid="{00000000-0005-0000-0000-0000EC0A0000}"/>
    <cellStyle name="Header2 12 4" xfId="3247" xr:uid="{00000000-0005-0000-0000-0000ED0A0000}"/>
    <cellStyle name="Header2 12 5" xfId="5108" xr:uid="{00000000-0005-0000-0000-0000EE0A0000}"/>
    <cellStyle name="Header2 12 6" xfId="5476" xr:uid="{00000000-0005-0000-0000-0000EF0A0000}"/>
    <cellStyle name="Header2 12 7" xfId="7996" xr:uid="{00000000-0005-0000-0000-0000F00A0000}"/>
    <cellStyle name="Header2 12 8" xfId="9491" xr:uid="{00000000-0005-0000-0000-0000F10A0000}"/>
    <cellStyle name="Header2 12 9" xfId="8232" xr:uid="{00000000-0005-0000-0000-0000F20A0000}"/>
    <cellStyle name="Header2 13" xfId="521" xr:uid="{00000000-0005-0000-0000-0000F30A0000}"/>
    <cellStyle name="Header2 13 10" xfId="11042" xr:uid="{00000000-0005-0000-0000-0000F40A0000}"/>
    <cellStyle name="Header2 13 2" xfId="1209" xr:uid="{00000000-0005-0000-0000-0000F50A0000}"/>
    <cellStyle name="Header2 13 2 2" xfId="3395" xr:uid="{00000000-0005-0000-0000-0000F60A0000}"/>
    <cellStyle name="Header2 13 2 3" xfId="4568" xr:uid="{00000000-0005-0000-0000-0000F70A0000}"/>
    <cellStyle name="Header2 13 2 4" xfId="5838" xr:uid="{00000000-0005-0000-0000-0000F80A0000}"/>
    <cellStyle name="Header2 13 2 5" xfId="5008" xr:uid="{00000000-0005-0000-0000-0000F90A0000}"/>
    <cellStyle name="Header2 13 2 6" xfId="7832" xr:uid="{00000000-0005-0000-0000-0000FA0A0000}"/>
    <cellStyle name="Header2 13 2 7" xfId="8615" xr:uid="{00000000-0005-0000-0000-0000FB0A0000}"/>
    <cellStyle name="Header2 13 2 8" xfId="10548" xr:uid="{00000000-0005-0000-0000-0000FC0A0000}"/>
    <cellStyle name="Header2 13 2 9" xfId="11451" xr:uid="{00000000-0005-0000-0000-0000FD0A0000}"/>
    <cellStyle name="Header2 13 3" xfId="3312" xr:uid="{00000000-0005-0000-0000-0000FE0A0000}"/>
    <cellStyle name="Header2 13 4" xfId="2594" xr:uid="{00000000-0005-0000-0000-0000FF0A0000}"/>
    <cellStyle name="Header2 13 5" xfId="5826" xr:uid="{00000000-0005-0000-0000-0000000B0000}"/>
    <cellStyle name="Header2 13 6" xfId="4139" xr:uid="{00000000-0005-0000-0000-0000010B0000}"/>
    <cellStyle name="Header2 13 7" xfId="7528" xr:uid="{00000000-0005-0000-0000-0000020B0000}"/>
    <cellStyle name="Header2 13 8" xfId="8954" xr:uid="{00000000-0005-0000-0000-0000030B0000}"/>
    <cellStyle name="Header2 13 9" xfId="9069" xr:uid="{00000000-0005-0000-0000-0000040B0000}"/>
    <cellStyle name="Header2 14" xfId="522" xr:uid="{00000000-0005-0000-0000-0000050B0000}"/>
    <cellStyle name="Header2 14 10" xfId="10191" xr:uid="{00000000-0005-0000-0000-0000060B0000}"/>
    <cellStyle name="Header2 14 2" xfId="1210" xr:uid="{00000000-0005-0000-0000-0000070B0000}"/>
    <cellStyle name="Header2 14 2 2" xfId="2330" xr:uid="{00000000-0005-0000-0000-0000080B0000}"/>
    <cellStyle name="Header2 14 2 3" xfId="4569" xr:uid="{00000000-0005-0000-0000-0000090B0000}"/>
    <cellStyle name="Header2 14 2 4" xfId="5453" xr:uid="{00000000-0005-0000-0000-00000A0B0000}"/>
    <cellStyle name="Header2 14 2 5" xfId="6388" xr:uid="{00000000-0005-0000-0000-00000B0B0000}"/>
    <cellStyle name="Header2 14 2 6" xfId="7601" xr:uid="{00000000-0005-0000-0000-00000C0B0000}"/>
    <cellStyle name="Header2 14 2 7" xfId="8614" xr:uid="{00000000-0005-0000-0000-00000D0B0000}"/>
    <cellStyle name="Header2 14 2 8" xfId="10549" xr:uid="{00000000-0005-0000-0000-00000E0B0000}"/>
    <cellStyle name="Header2 14 2 9" xfId="11452" xr:uid="{00000000-0005-0000-0000-00000F0B0000}"/>
    <cellStyle name="Header2 14 3" xfId="3769" xr:uid="{00000000-0005-0000-0000-0000100B0000}"/>
    <cellStyle name="Header2 14 4" xfId="3188" xr:uid="{00000000-0005-0000-0000-0000110B0000}"/>
    <cellStyle name="Header2 14 5" xfId="6161" xr:uid="{00000000-0005-0000-0000-0000120B0000}"/>
    <cellStyle name="Header2 14 6" xfId="6828" xr:uid="{00000000-0005-0000-0000-0000130B0000}"/>
    <cellStyle name="Header2 14 7" xfId="7785" xr:uid="{00000000-0005-0000-0000-0000140B0000}"/>
    <cellStyle name="Header2 14 8" xfId="9490" xr:uid="{00000000-0005-0000-0000-0000150B0000}"/>
    <cellStyle name="Header2 14 9" xfId="9608" xr:uid="{00000000-0005-0000-0000-0000160B0000}"/>
    <cellStyle name="Header2 15" xfId="523" xr:uid="{00000000-0005-0000-0000-0000170B0000}"/>
    <cellStyle name="Header2 15 10" xfId="11120" xr:uid="{00000000-0005-0000-0000-0000180B0000}"/>
    <cellStyle name="Header2 15 2" xfId="1211" xr:uid="{00000000-0005-0000-0000-0000190B0000}"/>
    <cellStyle name="Header2 15 2 2" xfId="2811" xr:uid="{00000000-0005-0000-0000-00001A0B0000}"/>
    <cellStyle name="Header2 15 2 3" xfId="4570" xr:uid="{00000000-0005-0000-0000-00001B0B0000}"/>
    <cellStyle name="Header2 15 2 4" xfId="4208" xr:uid="{00000000-0005-0000-0000-00001C0B0000}"/>
    <cellStyle name="Header2 15 2 5" xfId="5767" xr:uid="{00000000-0005-0000-0000-00001D0B0000}"/>
    <cellStyle name="Header2 15 2 6" xfId="7994" xr:uid="{00000000-0005-0000-0000-00001E0B0000}"/>
    <cellStyle name="Header2 15 2 7" xfId="8613" xr:uid="{00000000-0005-0000-0000-00001F0B0000}"/>
    <cellStyle name="Header2 15 2 8" xfId="10550" xr:uid="{00000000-0005-0000-0000-0000200B0000}"/>
    <cellStyle name="Header2 15 2 9" xfId="11453" xr:uid="{00000000-0005-0000-0000-0000210B0000}"/>
    <cellStyle name="Header2 15 3" xfId="2672" xr:uid="{00000000-0005-0000-0000-0000220B0000}"/>
    <cellStyle name="Header2 15 4" xfId="2093" xr:uid="{00000000-0005-0000-0000-0000230B0000}"/>
    <cellStyle name="Header2 15 5" xfId="3252" xr:uid="{00000000-0005-0000-0000-0000240B0000}"/>
    <cellStyle name="Header2 15 6" xfId="6794" xr:uid="{00000000-0005-0000-0000-0000250B0000}"/>
    <cellStyle name="Header2 15 7" xfId="7149" xr:uid="{00000000-0005-0000-0000-0000260B0000}"/>
    <cellStyle name="Header2 15 8" xfId="8953" xr:uid="{00000000-0005-0000-0000-0000270B0000}"/>
    <cellStyle name="Header2 15 9" xfId="10160" xr:uid="{00000000-0005-0000-0000-0000280B0000}"/>
    <cellStyle name="Header2 16" xfId="524" xr:uid="{00000000-0005-0000-0000-0000290B0000}"/>
    <cellStyle name="Header2 16 10" xfId="11013" xr:uid="{00000000-0005-0000-0000-00002A0B0000}"/>
    <cellStyle name="Header2 16 2" xfId="1212" xr:uid="{00000000-0005-0000-0000-00002B0B0000}"/>
    <cellStyle name="Header2 16 2 2" xfId="3765" xr:uid="{00000000-0005-0000-0000-00002C0B0000}"/>
    <cellStyle name="Header2 16 2 3" xfId="4571" xr:uid="{00000000-0005-0000-0000-00002D0B0000}"/>
    <cellStyle name="Header2 16 2 4" xfId="5609" xr:uid="{00000000-0005-0000-0000-00002E0B0000}"/>
    <cellStyle name="Header2 16 2 5" xfId="5984" xr:uid="{00000000-0005-0000-0000-00002F0B0000}"/>
    <cellStyle name="Header2 16 2 6" xfId="7269" xr:uid="{00000000-0005-0000-0000-0000300B0000}"/>
    <cellStyle name="Header2 16 2 7" xfId="8612" xr:uid="{00000000-0005-0000-0000-0000310B0000}"/>
    <cellStyle name="Header2 16 2 8" xfId="10551" xr:uid="{00000000-0005-0000-0000-0000320B0000}"/>
    <cellStyle name="Header2 16 2 9" xfId="11454" xr:uid="{00000000-0005-0000-0000-0000330B0000}"/>
    <cellStyle name="Header2 16 3" xfId="3975" xr:uid="{00000000-0005-0000-0000-0000340B0000}"/>
    <cellStyle name="Header2 16 4" xfId="2554" xr:uid="{00000000-0005-0000-0000-0000350B0000}"/>
    <cellStyle name="Header2 16 5" xfId="4290" xr:uid="{00000000-0005-0000-0000-0000360B0000}"/>
    <cellStyle name="Header2 16 6" xfId="6409" xr:uid="{00000000-0005-0000-0000-0000370B0000}"/>
    <cellStyle name="Header2 16 7" xfId="7945" xr:uid="{00000000-0005-0000-0000-0000380B0000}"/>
    <cellStyle name="Header2 16 8" xfId="9489" xr:uid="{00000000-0005-0000-0000-0000390B0000}"/>
    <cellStyle name="Header2 16 9" xfId="8560" xr:uid="{00000000-0005-0000-0000-00003A0B0000}"/>
    <cellStyle name="Header2 17" xfId="525" xr:uid="{00000000-0005-0000-0000-00003B0B0000}"/>
    <cellStyle name="Header2 17 10" xfId="11167" xr:uid="{00000000-0005-0000-0000-00003C0B0000}"/>
    <cellStyle name="Header2 17 2" xfId="1213" xr:uid="{00000000-0005-0000-0000-00003D0B0000}"/>
    <cellStyle name="Header2 17 2 2" xfId="3396" xr:uid="{00000000-0005-0000-0000-00003E0B0000}"/>
    <cellStyle name="Header2 17 2 3" xfId="4572" xr:uid="{00000000-0005-0000-0000-00003F0B0000}"/>
    <cellStyle name="Header2 17 2 4" xfId="5897" xr:uid="{00000000-0005-0000-0000-0000400B0000}"/>
    <cellStyle name="Header2 17 2 5" xfId="6733" xr:uid="{00000000-0005-0000-0000-0000410B0000}"/>
    <cellStyle name="Header2 17 2 6" xfId="7783" xr:uid="{00000000-0005-0000-0000-0000420B0000}"/>
    <cellStyle name="Header2 17 2 7" xfId="8611" xr:uid="{00000000-0005-0000-0000-0000430B0000}"/>
    <cellStyle name="Header2 17 2 8" xfId="10552" xr:uid="{00000000-0005-0000-0000-0000440B0000}"/>
    <cellStyle name="Header2 17 2 9" xfId="11455" xr:uid="{00000000-0005-0000-0000-0000450B0000}"/>
    <cellStyle name="Header2 17 3" xfId="3313" xr:uid="{00000000-0005-0000-0000-0000460B0000}"/>
    <cellStyle name="Header2 17 4" xfId="3519" xr:uid="{00000000-0005-0000-0000-0000470B0000}"/>
    <cellStyle name="Header2 17 5" xfId="3151" xr:uid="{00000000-0005-0000-0000-0000480B0000}"/>
    <cellStyle name="Header2 17 6" xfId="5042" xr:uid="{00000000-0005-0000-0000-0000490B0000}"/>
    <cellStyle name="Header2 17 7" xfId="7529" xr:uid="{00000000-0005-0000-0000-00004A0B0000}"/>
    <cellStyle name="Header2 17 8" xfId="8952" xr:uid="{00000000-0005-0000-0000-00004B0B0000}"/>
    <cellStyle name="Header2 17 9" xfId="10221" xr:uid="{00000000-0005-0000-0000-00004C0B0000}"/>
    <cellStyle name="Header2 18" xfId="526" xr:uid="{00000000-0005-0000-0000-00004D0B0000}"/>
    <cellStyle name="Header2 18 10" xfId="11058" xr:uid="{00000000-0005-0000-0000-00004E0B0000}"/>
    <cellStyle name="Header2 18 2" xfId="1214" xr:uid="{00000000-0005-0000-0000-00004F0B0000}"/>
    <cellStyle name="Header2 18 2 2" xfId="3971" xr:uid="{00000000-0005-0000-0000-0000500B0000}"/>
    <cellStyle name="Header2 18 2 3" xfId="4573" xr:uid="{00000000-0005-0000-0000-0000510B0000}"/>
    <cellStyle name="Header2 18 2 4" xfId="5704" xr:uid="{00000000-0005-0000-0000-0000520B0000}"/>
    <cellStyle name="Header2 18 2 5" xfId="5116" xr:uid="{00000000-0005-0000-0000-0000530B0000}"/>
    <cellStyle name="Header2 18 2 6" xfId="7602" xr:uid="{00000000-0005-0000-0000-0000540B0000}"/>
    <cellStyle name="Header2 18 2 7" xfId="8610" xr:uid="{00000000-0005-0000-0000-0000550B0000}"/>
    <cellStyle name="Header2 18 2 8" xfId="10553" xr:uid="{00000000-0005-0000-0000-0000560B0000}"/>
    <cellStyle name="Header2 18 2 9" xfId="11456" xr:uid="{00000000-0005-0000-0000-0000570B0000}"/>
    <cellStyle name="Header2 18 3" xfId="3694" xr:uid="{00000000-0005-0000-0000-0000580B0000}"/>
    <cellStyle name="Header2 18 4" xfId="3894" xr:uid="{00000000-0005-0000-0000-0000590B0000}"/>
    <cellStyle name="Header2 18 5" xfId="5084" xr:uid="{00000000-0005-0000-0000-00005A0B0000}"/>
    <cellStyle name="Header2 18 6" xfId="6709" xr:uid="{00000000-0005-0000-0000-00005B0B0000}"/>
    <cellStyle name="Header2 18 7" xfId="6981" xr:uid="{00000000-0005-0000-0000-00005C0B0000}"/>
    <cellStyle name="Header2 18 8" xfId="9488" xr:uid="{00000000-0005-0000-0000-00005D0B0000}"/>
    <cellStyle name="Header2 18 9" xfId="8532" xr:uid="{00000000-0005-0000-0000-00005E0B0000}"/>
    <cellStyle name="Header2 19" xfId="527" xr:uid="{00000000-0005-0000-0000-00005F0B0000}"/>
    <cellStyle name="Header2 19 10" xfId="9654" xr:uid="{00000000-0005-0000-0000-0000600B0000}"/>
    <cellStyle name="Header2 19 2" xfId="1215" xr:uid="{00000000-0005-0000-0000-0000610B0000}"/>
    <cellStyle name="Header2 19 2 2" xfId="2812" xr:uid="{00000000-0005-0000-0000-0000620B0000}"/>
    <cellStyle name="Header2 19 2 3" xfId="4574" xr:uid="{00000000-0005-0000-0000-0000630B0000}"/>
    <cellStyle name="Header2 19 2 4" xfId="3749" xr:uid="{00000000-0005-0000-0000-0000640B0000}"/>
    <cellStyle name="Header2 19 2 5" xfId="6332" xr:uid="{00000000-0005-0000-0000-0000650B0000}"/>
    <cellStyle name="Header2 19 2 6" xfId="7943" xr:uid="{00000000-0005-0000-0000-0000660B0000}"/>
    <cellStyle name="Header2 19 2 7" xfId="8609" xr:uid="{00000000-0005-0000-0000-0000670B0000}"/>
    <cellStyle name="Header2 19 2 8" xfId="10554" xr:uid="{00000000-0005-0000-0000-0000680B0000}"/>
    <cellStyle name="Header2 19 2 9" xfId="11457" xr:uid="{00000000-0005-0000-0000-0000690B0000}"/>
    <cellStyle name="Header2 19 3" xfId="2673" xr:uid="{00000000-0005-0000-0000-00006A0B0000}"/>
    <cellStyle name="Header2 19 4" xfId="2541" xr:uid="{00000000-0005-0000-0000-00006B0B0000}"/>
    <cellStyle name="Header2 19 5" xfId="5347" xr:uid="{00000000-0005-0000-0000-00006C0B0000}"/>
    <cellStyle name="Header2 19 6" xfId="6754" xr:uid="{00000000-0005-0000-0000-00006D0B0000}"/>
    <cellStyle name="Header2 19 7" xfId="7150" xr:uid="{00000000-0005-0000-0000-00006E0B0000}"/>
    <cellStyle name="Header2 19 8" xfId="8951" xr:uid="{00000000-0005-0000-0000-00006F0B0000}"/>
    <cellStyle name="Header2 19 9" xfId="9084" xr:uid="{00000000-0005-0000-0000-0000700B0000}"/>
    <cellStyle name="Header2 2" xfId="528" xr:uid="{00000000-0005-0000-0000-0000710B0000}"/>
    <cellStyle name="Header2 2 10" xfId="10166" xr:uid="{00000000-0005-0000-0000-0000720B0000}"/>
    <cellStyle name="Header2 2 2" xfId="1216" xr:uid="{00000000-0005-0000-0000-0000730B0000}"/>
    <cellStyle name="Header2 2 2 2" xfId="3690" xr:uid="{00000000-0005-0000-0000-0000740B0000}"/>
    <cellStyle name="Header2 2 2 3" xfId="4575" xr:uid="{00000000-0005-0000-0000-0000750B0000}"/>
    <cellStyle name="Header2 2 2 4" xfId="2474" xr:uid="{00000000-0005-0000-0000-0000760B0000}"/>
    <cellStyle name="Header2 2 2 5" xfId="6478" xr:uid="{00000000-0005-0000-0000-0000770B0000}"/>
    <cellStyle name="Header2 2 2 6" xfId="7270" xr:uid="{00000000-0005-0000-0000-0000780B0000}"/>
    <cellStyle name="Header2 2 2 7" xfId="8608" xr:uid="{00000000-0005-0000-0000-0000790B0000}"/>
    <cellStyle name="Header2 2 2 8" xfId="10555" xr:uid="{00000000-0005-0000-0000-00007A0B0000}"/>
    <cellStyle name="Header2 2 2 9" xfId="11458" xr:uid="{00000000-0005-0000-0000-00007B0B0000}"/>
    <cellStyle name="Header2 2 3" xfId="3902" xr:uid="{00000000-0005-0000-0000-00007C0B0000}"/>
    <cellStyle name="Header2 2 4" xfId="2411" xr:uid="{00000000-0005-0000-0000-00007D0B0000}"/>
    <cellStyle name="Header2 2 5" xfId="5024" xr:uid="{00000000-0005-0000-0000-00007E0B0000}"/>
    <cellStyle name="Header2 2 6" xfId="5652" xr:uid="{00000000-0005-0000-0000-00007F0B0000}"/>
    <cellStyle name="Header2 2 7" xfId="7817" xr:uid="{00000000-0005-0000-0000-0000800B0000}"/>
    <cellStyle name="Header2 2 8" xfId="9487" xr:uid="{00000000-0005-0000-0000-0000810B0000}"/>
    <cellStyle name="Header2 2 9" xfId="10180" xr:uid="{00000000-0005-0000-0000-0000820B0000}"/>
    <cellStyle name="Header2 20" xfId="529" xr:uid="{00000000-0005-0000-0000-0000830B0000}"/>
    <cellStyle name="Header2 20 10" xfId="11137" xr:uid="{00000000-0005-0000-0000-0000840B0000}"/>
    <cellStyle name="Header2 20 2" xfId="1217" xr:uid="{00000000-0005-0000-0000-0000850B0000}"/>
    <cellStyle name="Header2 20 2 2" xfId="3397" xr:uid="{00000000-0005-0000-0000-0000860B0000}"/>
    <cellStyle name="Header2 20 2 3" xfId="4576" xr:uid="{00000000-0005-0000-0000-0000870B0000}"/>
    <cellStyle name="Header2 20 2 4" xfId="6144" xr:uid="{00000000-0005-0000-0000-0000880B0000}"/>
    <cellStyle name="Header2 20 2 5" xfId="6623" xr:uid="{00000000-0005-0000-0000-0000890B0000}"/>
    <cellStyle name="Header2 20 2 6" xfId="6979" xr:uid="{00000000-0005-0000-0000-00008A0B0000}"/>
    <cellStyle name="Header2 20 2 7" xfId="8607" xr:uid="{00000000-0005-0000-0000-00008B0B0000}"/>
    <cellStyle name="Header2 20 2 8" xfId="10556" xr:uid="{00000000-0005-0000-0000-00008C0B0000}"/>
    <cellStyle name="Header2 20 2 9" xfId="11459" xr:uid="{00000000-0005-0000-0000-00008D0B0000}"/>
    <cellStyle name="Header2 20 3" xfId="3314" xr:uid="{00000000-0005-0000-0000-00008E0B0000}"/>
    <cellStyle name="Header2 20 4" xfId="3616" xr:uid="{00000000-0005-0000-0000-00008F0B0000}"/>
    <cellStyle name="Header2 20 5" xfId="6155" xr:uid="{00000000-0005-0000-0000-0000900B0000}"/>
    <cellStyle name="Header2 20 6" xfId="5283" xr:uid="{00000000-0005-0000-0000-0000910B0000}"/>
    <cellStyle name="Header2 20 7" xfId="7530" xr:uid="{00000000-0005-0000-0000-0000920B0000}"/>
    <cellStyle name="Header2 20 8" xfId="8950" xr:uid="{00000000-0005-0000-0000-0000930B0000}"/>
    <cellStyle name="Header2 20 9" xfId="8552" xr:uid="{00000000-0005-0000-0000-0000940B0000}"/>
    <cellStyle name="Header2 21" xfId="530" xr:uid="{00000000-0005-0000-0000-0000950B0000}"/>
    <cellStyle name="Header2 21 10" xfId="11029" xr:uid="{00000000-0005-0000-0000-0000960B0000}"/>
    <cellStyle name="Header2 21 2" xfId="1218" xr:uid="{00000000-0005-0000-0000-0000970B0000}"/>
    <cellStyle name="Header2 21 2 2" xfId="3898" xr:uid="{00000000-0005-0000-0000-0000980B0000}"/>
    <cellStyle name="Header2 21 2 3" xfId="4577" xr:uid="{00000000-0005-0000-0000-0000990B0000}"/>
    <cellStyle name="Header2 21 2 4" xfId="5209" xr:uid="{00000000-0005-0000-0000-00009A0B0000}"/>
    <cellStyle name="Header2 21 2 5" xfId="6387" xr:uid="{00000000-0005-0000-0000-00009B0B0000}"/>
    <cellStyle name="Header2 21 2 6" xfId="7603" xr:uid="{00000000-0005-0000-0000-00009C0B0000}"/>
    <cellStyle name="Header2 21 2 7" xfId="8606" xr:uid="{00000000-0005-0000-0000-00009D0B0000}"/>
    <cellStyle name="Header2 21 2 8" xfId="10557" xr:uid="{00000000-0005-0000-0000-00009E0B0000}"/>
    <cellStyle name="Header2 21 2 9" xfId="11460" xr:uid="{00000000-0005-0000-0000-00009F0B0000}"/>
    <cellStyle name="Header2 21 3" xfId="2308" xr:uid="{00000000-0005-0000-0000-0000A00B0000}"/>
    <cellStyle name="Header2 21 4" xfId="3017" xr:uid="{00000000-0005-0000-0000-0000A10B0000}"/>
    <cellStyle name="Header2 21 5" xfId="5069" xr:uid="{00000000-0005-0000-0000-0000A20B0000}"/>
    <cellStyle name="Header2 21 6" xfId="4216" xr:uid="{00000000-0005-0000-0000-0000A30B0000}"/>
    <cellStyle name="Header2 21 7" xfId="7979" xr:uid="{00000000-0005-0000-0000-0000A40B0000}"/>
    <cellStyle name="Header2 21 8" xfId="9486" xr:uid="{00000000-0005-0000-0000-0000A50B0000}"/>
    <cellStyle name="Header2 21 9" xfId="10241" xr:uid="{00000000-0005-0000-0000-0000A60B0000}"/>
    <cellStyle name="Header2 22" xfId="531" xr:uid="{00000000-0005-0000-0000-0000A70B0000}"/>
    <cellStyle name="Header2 22 10" xfId="11182" xr:uid="{00000000-0005-0000-0000-0000A80B0000}"/>
    <cellStyle name="Header2 22 2" xfId="1219" xr:uid="{00000000-0005-0000-0000-0000A90B0000}"/>
    <cellStyle name="Header2 22 2 2" xfId="2813" xr:uid="{00000000-0005-0000-0000-0000AA0B0000}"/>
    <cellStyle name="Header2 22 2 3" xfId="4578" xr:uid="{00000000-0005-0000-0000-0000AB0B0000}"/>
    <cellStyle name="Header2 22 2 4" xfId="5695" xr:uid="{00000000-0005-0000-0000-0000AC0B0000}"/>
    <cellStyle name="Header2 22 2 5" xfId="5063" xr:uid="{00000000-0005-0000-0000-0000AD0B0000}"/>
    <cellStyle name="Header2 22 2 6" xfId="7815" xr:uid="{00000000-0005-0000-0000-0000AE0B0000}"/>
    <cellStyle name="Header2 22 2 7" xfId="8605" xr:uid="{00000000-0005-0000-0000-0000AF0B0000}"/>
    <cellStyle name="Header2 22 2 8" xfId="10558" xr:uid="{00000000-0005-0000-0000-0000B00B0000}"/>
    <cellStyle name="Header2 22 2 9" xfId="11461" xr:uid="{00000000-0005-0000-0000-0000B10B0000}"/>
    <cellStyle name="Header2 22 3" xfId="2674" xr:uid="{00000000-0005-0000-0000-0000B20B0000}"/>
    <cellStyle name="Header2 22 4" xfId="2313" xr:uid="{00000000-0005-0000-0000-0000B30B0000}"/>
    <cellStyle name="Header2 22 5" xfId="5351" xr:uid="{00000000-0005-0000-0000-0000B40B0000}"/>
    <cellStyle name="Header2 22 6" xfId="6585" xr:uid="{00000000-0005-0000-0000-0000B50B0000}"/>
    <cellStyle name="Header2 22 7" xfId="7151" xr:uid="{00000000-0005-0000-0000-0000B60B0000}"/>
    <cellStyle name="Header2 22 8" xfId="8949" xr:uid="{00000000-0005-0000-0000-0000B70B0000}"/>
    <cellStyle name="Header2 22 9" xfId="8517" xr:uid="{00000000-0005-0000-0000-0000B80B0000}"/>
    <cellStyle name="Header2 23" xfId="532" xr:uid="{00000000-0005-0000-0000-0000B90B0000}"/>
    <cellStyle name="Header2 23 10" xfId="11073" xr:uid="{00000000-0005-0000-0000-0000BA0B0000}"/>
    <cellStyle name="Header2 23 2" xfId="1220" xr:uid="{00000000-0005-0000-0000-0000BB0B0000}"/>
    <cellStyle name="Header2 23 2 2" xfId="2304" xr:uid="{00000000-0005-0000-0000-0000BC0B0000}"/>
    <cellStyle name="Header2 23 2 3" xfId="4579" xr:uid="{00000000-0005-0000-0000-0000BD0B0000}"/>
    <cellStyle name="Header2 23 2 4" xfId="2159" xr:uid="{00000000-0005-0000-0000-0000BE0B0000}"/>
    <cellStyle name="Header2 23 2 5" xfId="6105" xr:uid="{00000000-0005-0000-0000-0000BF0B0000}"/>
    <cellStyle name="Header2 23 2 6" xfId="7271" xr:uid="{00000000-0005-0000-0000-0000C00B0000}"/>
    <cellStyle name="Header2 23 2 7" xfId="8604" xr:uid="{00000000-0005-0000-0000-0000C10B0000}"/>
    <cellStyle name="Header2 23 2 8" xfId="10559" xr:uid="{00000000-0005-0000-0000-0000C20B0000}"/>
    <cellStyle name="Header2 23 2 9" xfId="11462" xr:uid="{00000000-0005-0000-0000-0000C30B0000}"/>
    <cellStyle name="Header2 23 3" xfId="3744" xr:uid="{00000000-0005-0000-0000-0000C40B0000}"/>
    <cellStyle name="Header2 23 4" xfId="3985" xr:uid="{00000000-0005-0000-0000-0000C50B0000}"/>
    <cellStyle name="Header2 23 5" xfId="5213" xr:uid="{00000000-0005-0000-0000-0000C60B0000}"/>
    <cellStyle name="Header2 23 6" xfId="6408" xr:uid="{00000000-0005-0000-0000-0000C70B0000}"/>
    <cellStyle name="Header2 23 7" xfId="7767" xr:uid="{00000000-0005-0000-0000-0000C80B0000}"/>
    <cellStyle name="Header2 23 8" xfId="9485" xr:uid="{00000000-0005-0000-0000-0000C90B0000}"/>
    <cellStyle name="Header2 23 9" xfId="9074" xr:uid="{00000000-0005-0000-0000-0000CA0B0000}"/>
    <cellStyle name="Header2 24" xfId="533" xr:uid="{00000000-0005-0000-0000-0000CB0B0000}"/>
    <cellStyle name="Header2 24 10" xfId="9125" xr:uid="{00000000-0005-0000-0000-0000CC0B0000}"/>
    <cellStyle name="Header2 24 2" xfId="1221" xr:uid="{00000000-0005-0000-0000-0000CD0B0000}"/>
    <cellStyle name="Header2 24 2 2" xfId="3398" xr:uid="{00000000-0005-0000-0000-0000CE0B0000}"/>
    <cellStyle name="Header2 24 2 3" xfId="4580" xr:uid="{00000000-0005-0000-0000-0000CF0B0000}"/>
    <cellStyle name="Header2 24 2 4" xfId="5723" xr:uid="{00000000-0005-0000-0000-0000D00B0000}"/>
    <cellStyle name="Header2 24 2 5" xfId="2996" xr:uid="{00000000-0005-0000-0000-0000D10B0000}"/>
    <cellStyle name="Header2 24 2 6" xfId="7977" xr:uid="{00000000-0005-0000-0000-0000D20B0000}"/>
    <cellStyle name="Header2 24 2 7" xfId="8603" xr:uid="{00000000-0005-0000-0000-0000D30B0000}"/>
    <cellStyle name="Header2 24 2 8" xfId="10560" xr:uid="{00000000-0005-0000-0000-0000D40B0000}"/>
    <cellStyle name="Header2 24 2 9" xfId="11463" xr:uid="{00000000-0005-0000-0000-0000D50B0000}"/>
    <cellStyle name="Header2 24 3" xfId="3315" xr:uid="{00000000-0005-0000-0000-0000D60B0000}"/>
    <cellStyle name="Header2 24 4" xfId="3201" xr:uid="{00000000-0005-0000-0000-0000D70B0000}"/>
    <cellStyle name="Header2 24 5" xfId="5564" xr:uid="{00000000-0005-0000-0000-0000D80B0000}"/>
    <cellStyle name="Header2 24 6" xfId="6550" xr:uid="{00000000-0005-0000-0000-0000D90B0000}"/>
    <cellStyle name="Header2 24 7" xfId="7531" xr:uid="{00000000-0005-0000-0000-0000DA0B0000}"/>
    <cellStyle name="Header2 24 8" xfId="8948" xr:uid="{00000000-0005-0000-0000-0000DB0B0000}"/>
    <cellStyle name="Header2 24 9" xfId="9103" xr:uid="{00000000-0005-0000-0000-0000DC0B0000}"/>
    <cellStyle name="Header2 25" xfId="534" xr:uid="{00000000-0005-0000-0000-0000DD0B0000}"/>
    <cellStyle name="Header2 25 10" xfId="10237" xr:uid="{00000000-0005-0000-0000-0000DE0B0000}"/>
    <cellStyle name="Header2 25 2" xfId="1222" xr:uid="{00000000-0005-0000-0000-0000DF0B0000}"/>
    <cellStyle name="Header2 25 2 2" xfId="3741" xr:uid="{00000000-0005-0000-0000-0000E00B0000}"/>
    <cellStyle name="Header2 25 2 3" xfId="4581" xr:uid="{00000000-0005-0000-0000-0000E10B0000}"/>
    <cellStyle name="Header2 25 2 4" xfId="5518" xr:uid="{00000000-0005-0000-0000-0000E20B0000}"/>
    <cellStyle name="Header2 25 2 5" xfId="5481" xr:uid="{00000000-0005-0000-0000-0000E30B0000}"/>
    <cellStyle name="Header2 25 2 6" xfId="7604" xr:uid="{00000000-0005-0000-0000-0000E40B0000}"/>
    <cellStyle name="Header2 25 2 7" xfId="8256" xr:uid="{00000000-0005-0000-0000-0000E50B0000}"/>
    <cellStyle name="Header2 25 2 8" xfId="10561" xr:uid="{00000000-0005-0000-0000-0000E60B0000}"/>
    <cellStyle name="Header2 25 2 9" xfId="11464" xr:uid="{00000000-0005-0000-0000-0000E70B0000}"/>
    <cellStyle name="Header2 25 3" xfId="3950" xr:uid="{00000000-0005-0000-0000-0000E80B0000}"/>
    <cellStyle name="Header2 25 4" xfId="3112" xr:uid="{00000000-0005-0000-0000-0000E90B0000}"/>
    <cellStyle name="Header2 25 5" xfId="5572" xr:uid="{00000000-0005-0000-0000-0000EA0B0000}"/>
    <cellStyle name="Header2 25 6" xfId="5457" xr:uid="{00000000-0005-0000-0000-0000EB0B0000}"/>
    <cellStyle name="Header2 25 7" xfId="7927" xr:uid="{00000000-0005-0000-0000-0000EC0B0000}"/>
    <cellStyle name="Header2 25 8" xfId="9484" xr:uid="{00000000-0005-0000-0000-0000ED0B0000}"/>
    <cellStyle name="Header2 25 9" xfId="10201" xr:uid="{00000000-0005-0000-0000-0000EE0B0000}"/>
    <cellStyle name="Header2 26" xfId="535" xr:uid="{00000000-0005-0000-0000-0000EF0B0000}"/>
    <cellStyle name="Header2 26 10" xfId="11112" xr:uid="{00000000-0005-0000-0000-0000F00B0000}"/>
    <cellStyle name="Header2 26 2" xfId="1223" xr:uid="{00000000-0005-0000-0000-0000F10B0000}"/>
    <cellStyle name="Header2 26 2 2" xfId="2814" xr:uid="{00000000-0005-0000-0000-0000F20B0000}"/>
    <cellStyle name="Header2 26 2 3" xfId="4582" xr:uid="{00000000-0005-0000-0000-0000F30B0000}"/>
    <cellStyle name="Header2 26 2 4" xfId="5626" xr:uid="{00000000-0005-0000-0000-0000F40B0000}"/>
    <cellStyle name="Header2 26 2 5" xfId="6331" xr:uid="{00000000-0005-0000-0000-0000F50B0000}"/>
    <cellStyle name="Header2 26 2 6" xfId="7765" xr:uid="{00000000-0005-0000-0000-0000F60B0000}"/>
    <cellStyle name="Header2 26 2 7" xfId="8255" xr:uid="{00000000-0005-0000-0000-0000F70B0000}"/>
    <cellStyle name="Header2 26 2 8" xfId="10562" xr:uid="{00000000-0005-0000-0000-0000F80B0000}"/>
    <cellStyle name="Header2 26 2 9" xfId="11465" xr:uid="{00000000-0005-0000-0000-0000F90B0000}"/>
    <cellStyle name="Header2 26 3" xfId="2675" xr:uid="{00000000-0005-0000-0000-0000FA0B0000}"/>
    <cellStyle name="Header2 26 4" xfId="3081" xr:uid="{00000000-0005-0000-0000-0000FB0B0000}"/>
    <cellStyle name="Header2 26 5" xfId="5497" xr:uid="{00000000-0005-0000-0000-0000FC0B0000}"/>
    <cellStyle name="Header2 26 6" xfId="6661" xr:uid="{00000000-0005-0000-0000-0000FD0B0000}"/>
    <cellStyle name="Header2 26 7" xfId="7152" xr:uid="{00000000-0005-0000-0000-0000FE0B0000}"/>
    <cellStyle name="Header2 26 8" xfId="8947" xr:uid="{00000000-0005-0000-0000-0000FF0B0000}"/>
    <cellStyle name="Header2 26 9" xfId="8545" xr:uid="{00000000-0005-0000-0000-0000000C0000}"/>
    <cellStyle name="Header2 27" xfId="536" xr:uid="{00000000-0005-0000-0000-0000010C0000}"/>
    <cellStyle name="Header2 27 10" xfId="11005" xr:uid="{00000000-0005-0000-0000-0000020C0000}"/>
    <cellStyle name="Header2 27 2" xfId="1224" xr:uid="{00000000-0005-0000-0000-0000030C0000}"/>
    <cellStyle name="Header2 27 2 2" xfId="3946" xr:uid="{00000000-0005-0000-0000-0000040C0000}"/>
    <cellStyle name="Header2 27 2 3" xfId="4583" xr:uid="{00000000-0005-0000-0000-0000050C0000}"/>
    <cellStyle name="Header2 27 2 4" xfId="5587" xr:uid="{00000000-0005-0000-0000-0000060C0000}"/>
    <cellStyle name="Header2 27 2 5" xfId="6477" xr:uid="{00000000-0005-0000-0000-0000070C0000}"/>
    <cellStyle name="Header2 27 2 6" xfId="7272" xr:uid="{00000000-0005-0000-0000-0000080C0000}"/>
    <cellStyle name="Header2 27 2 7" xfId="8254" xr:uid="{00000000-0005-0000-0000-0000090C0000}"/>
    <cellStyle name="Header2 27 2 8" xfId="10563" xr:uid="{00000000-0005-0000-0000-00000A0C0000}"/>
    <cellStyle name="Header2 27 2 9" xfId="11466" xr:uid="{00000000-0005-0000-0000-00000B0C0000}"/>
    <cellStyle name="Header2 27 3" xfId="3669" xr:uid="{00000000-0005-0000-0000-00000C0C0000}"/>
    <cellStyle name="Header2 27 4" xfId="4228" xr:uid="{00000000-0005-0000-0000-00000D0C0000}"/>
    <cellStyle name="Header2 27 5" xfId="5802" xr:uid="{00000000-0005-0000-0000-00000E0C0000}"/>
    <cellStyle name="Header2 27 6" xfId="5708" xr:uid="{00000000-0005-0000-0000-00000F0C0000}"/>
    <cellStyle name="Header2 27 7" xfId="6955" xr:uid="{00000000-0005-0000-0000-0000100C0000}"/>
    <cellStyle name="Header2 27 8" xfId="9483" xr:uid="{00000000-0005-0000-0000-0000110C0000}"/>
    <cellStyle name="Header2 27 9" xfId="10262" xr:uid="{00000000-0005-0000-0000-0000120C0000}"/>
    <cellStyle name="Header2 28" xfId="537" xr:uid="{00000000-0005-0000-0000-0000130C0000}"/>
    <cellStyle name="Header2 28 10" xfId="11159" xr:uid="{00000000-0005-0000-0000-0000140C0000}"/>
    <cellStyle name="Header2 28 2" xfId="1225" xr:uid="{00000000-0005-0000-0000-0000150C0000}"/>
    <cellStyle name="Header2 28 2 2" xfId="3399" xr:uid="{00000000-0005-0000-0000-0000160C0000}"/>
    <cellStyle name="Header2 28 2 3" xfId="4584" xr:uid="{00000000-0005-0000-0000-0000170C0000}"/>
    <cellStyle name="Header2 28 2 4" xfId="3907" xr:uid="{00000000-0005-0000-0000-0000180C0000}"/>
    <cellStyle name="Header2 28 2 5" xfId="6745" xr:uid="{00000000-0005-0000-0000-0000190C0000}"/>
    <cellStyle name="Header2 28 2 6" xfId="7925" xr:uid="{00000000-0005-0000-0000-00001A0C0000}"/>
    <cellStyle name="Header2 28 2 7" xfId="8601" xr:uid="{00000000-0005-0000-0000-00001B0C0000}"/>
    <cellStyle name="Header2 28 2 8" xfId="10564" xr:uid="{00000000-0005-0000-0000-00001C0C0000}"/>
    <cellStyle name="Header2 28 2 9" xfId="11467" xr:uid="{00000000-0005-0000-0000-00001D0C0000}"/>
    <cellStyle name="Header2 28 3" xfId="3316" xr:uid="{00000000-0005-0000-0000-00001E0C0000}"/>
    <cellStyle name="Header2 28 4" xfId="2617" xr:uid="{00000000-0005-0000-0000-00001F0C0000}"/>
    <cellStyle name="Header2 28 5" xfId="5049" xr:uid="{00000000-0005-0000-0000-0000200C0000}"/>
    <cellStyle name="Header2 28 6" xfId="5793" xr:uid="{00000000-0005-0000-0000-0000210C0000}"/>
    <cellStyle name="Header2 28 7" xfId="7532" xr:uid="{00000000-0005-0000-0000-0000220C0000}"/>
    <cellStyle name="Header2 28 8" xfId="8946" xr:uid="{00000000-0005-0000-0000-0000230C0000}"/>
    <cellStyle name="Header2 28 9" xfId="10111" xr:uid="{00000000-0005-0000-0000-0000240C0000}"/>
    <cellStyle name="Header2 29" xfId="538" xr:uid="{00000000-0005-0000-0000-0000250C0000}"/>
    <cellStyle name="Header2 29 10" xfId="11050" xr:uid="{00000000-0005-0000-0000-0000260C0000}"/>
    <cellStyle name="Header2 29 2" xfId="1226" xr:uid="{00000000-0005-0000-0000-0000270C0000}"/>
    <cellStyle name="Header2 29 2 2" xfId="3665" xr:uid="{00000000-0005-0000-0000-0000280C0000}"/>
    <cellStyle name="Header2 29 2 3" xfId="4585" xr:uid="{00000000-0005-0000-0000-0000290C0000}"/>
    <cellStyle name="Header2 29 2 4" xfId="5240" xr:uid="{00000000-0005-0000-0000-00002A0C0000}"/>
    <cellStyle name="Header2 29 2 5" xfId="6386" xr:uid="{00000000-0005-0000-0000-00002B0C0000}"/>
    <cellStyle name="Header2 29 2 6" xfId="7605" xr:uid="{00000000-0005-0000-0000-00002C0C0000}"/>
    <cellStyle name="Header2 29 2 7" xfId="8602" xr:uid="{00000000-0005-0000-0000-00002D0C0000}"/>
    <cellStyle name="Header2 29 2 8" xfId="10565" xr:uid="{00000000-0005-0000-0000-00002E0C0000}"/>
    <cellStyle name="Header2 29 2 9" xfId="11468" xr:uid="{00000000-0005-0000-0000-00002F0C0000}"/>
    <cellStyle name="Header2 29 3" xfId="3876" xr:uid="{00000000-0005-0000-0000-0000300C0000}"/>
    <cellStyle name="Header2 29 4" xfId="3862" xr:uid="{00000000-0005-0000-0000-0000310C0000}"/>
    <cellStyle name="Header2 29 5" xfId="5827" xr:uid="{00000000-0005-0000-0000-0000320C0000}"/>
    <cellStyle name="Header2 29 6" xfId="6830" xr:uid="{00000000-0005-0000-0000-0000330C0000}"/>
    <cellStyle name="Header2 29 7" xfId="7004" xr:uid="{00000000-0005-0000-0000-0000340C0000}"/>
    <cellStyle name="Header2 29 8" xfId="9482" xr:uid="{00000000-0005-0000-0000-0000350C0000}"/>
    <cellStyle name="Header2 29 9" xfId="9062" xr:uid="{00000000-0005-0000-0000-0000360C0000}"/>
    <cellStyle name="Header2 3" xfId="539" xr:uid="{00000000-0005-0000-0000-0000370C0000}"/>
    <cellStyle name="Header2 3 10" xfId="10242" xr:uid="{00000000-0005-0000-0000-0000380C0000}"/>
    <cellStyle name="Header2 3 2" xfId="1227" xr:uid="{00000000-0005-0000-0000-0000390C0000}"/>
    <cellStyle name="Header2 3 2 2" xfId="2815" xr:uid="{00000000-0005-0000-0000-00003A0C0000}"/>
    <cellStyle name="Header2 3 2 3" xfId="4586" xr:uid="{00000000-0005-0000-0000-00003B0C0000}"/>
    <cellStyle name="Header2 3 2 4" xfId="5341" xr:uid="{00000000-0005-0000-0000-00003C0C0000}"/>
    <cellStyle name="Header2 3 2 5" xfId="5243" xr:uid="{00000000-0005-0000-0000-00003D0C0000}"/>
    <cellStyle name="Header2 3 2 6" xfId="6953" xr:uid="{00000000-0005-0000-0000-00003E0C0000}"/>
    <cellStyle name="Header2 3 2 7" xfId="8253" xr:uid="{00000000-0005-0000-0000-00003F0C0000}"/>
    <cellStyle name="Header2 3 2 8" xfId="10566" xr:uid="{00000000-0005-0000-0000-0000400C0000}"/>
    <cellStyle name="Header2 3 2 9" xfId="11469" xr:uid="{00000000-0005-0000-0000-0000410C0000}"/>
    <cellStyle name="Header2 3 3" xfId="2676" xr:uid="{00000000-0005-0000-0000-0000420C0000}"/>
    <cellStyle name="Header2 3 4" xfId="3465" xr:uid="{00000000-0005-0000-0000-0000430C0000}"/>
    <cellStyle name="Header2 3 5" xfId="5038" xr:uid="{00000000-0005-0000-0000-0000440C0000}"/>
    <cellStyle name="Header2 3 6" xfId="5542" xr:uid="{00000000-0005-0000-0000-0000450C0000}"/>
    <cellStyle name="Header2 3 7" xfId="7153" xr:uid="{00000000-0005-0000-0000-0000460C0000}"/>
    <cellStyle name="Header2 3 8" xfId="8945" xr:uid="{00000000-0005-0000-0000-0000470C0000}"/>
    <cellStyle name="Header2 3 9" xfId="9094" xr:uid="{00000000-0005-0000-0000-0000480C0000}"/>
    <cellStyle name="Header2 30" xfId="540" xr:uid="{00000000-0005-0000-0000-0000490C0000}"/>
    <cellStyle name="Header2 30 10" xfId="11128" xr:uid="{00000000-0005-0000-0000-00004A0C0000}"/>
    <cellStyle name="Header2 30 2" xfId="1228" xr:uid="{00000000-0005-0000-0000-00004B0C0000}"/>
    <cellStyle name="Header2 30 2 2" xfId="3872" xr:uid="{00000000-0005-0000-0000-00004C0C0000}"/>
    <cellStyle name="Header2 30 2 3" xfId="4587" xr:uid="{00000000-0005-0000-0000-00004D0C0000}"/>
    <cellStyle name="Header2 30 2 4" xfId="6039" xr:uid="{00000000-0005-0000-0000-00004E0C0000}"/>
    <cellStyle name="Header2 30 2 5" xfId="5845" xr:uid="{00000000-0005-0000-0000-00004F0C0000}"/>
    <cellStyle name="Header2 30 2 6" xfId="7273" xr:uid="{00000000-0005-0000-0000-0000500C0000}"/>
    <cellStyle name="Header2 30 2 7" xfId="8600" xr:uid="{00000000-0005-0000-0000-0000510C0000}"/>
    <cellStyle name="Header2 30 2 8" xfId="10567" xr:uid="{00000000-0005-0000-0000-0000520C0000}"/>
    <cellStyle name="Header2 30 2 9" xfId="11470" xr:uid="{00000000-0005-0000-0000-0000530C0000}"/>
    <cellStyle name="Header2 30 3" xfId="2271" xr:uid="{00000000-0005-0000-0000-0000540C0000}"/>
    <cellStyle name="Header2 30 4" xfId="2993" xr:uid="{00000000-0005-0000-0000-0000550C0000}"/>
    <cellStyle name="Header2 30 5" xfId="5712" xr:uid="{00000000-0005-0000-0000-0000560C0000}"/>
    <cellStyle name="Header2 30 6" xfId="6407" xr:uid="{00000000-0005-0000-0000-0000570C0000}"/>
    <cellStyle name="Header2 30 7" xfId="7842" xr:uid="{00000000-0005-0000-0000-0000580C0000}"/>
    <cellStyle name="Header2 30 8" xfId="9481" xr:uid="{00000000-0005-0000-0000-0000590C0000}"/>
    <cellStyle name="Header2 30 9" xfId="9625" xr:uid="{00000000-0005-0000-0000-00005A0C0000}"/>
    <cellStyle name="Header2 31" xfId="541" xr:uid="{00000000-0005-0000-0000-00005B0C0000}"/>
    <cellStyle name="Header2 31 10" xfId="11020" xr:uid="{00000000-0005-0000-0000-00005C0C0000}"/>
    <cellStyle name="Header2 31 2" xfId="1229" xr:uid="{00000000-0005-0000-0000-00005D0C0000}"/>
    <cellStyle name="Header2 31 2 2" xfId="3400" xr:uid="{00000000-0005-0000-0000-00005E0C0000}"/>
    <cellStyle name="Header2 31 2 3" xfId="4588" xr:uid="{00000000-0005-0000-0000-00005F0C0000}"/>
    <cellStyle name="Header2 31 2 4" xfId="5540" xr:uid="{00000000-0005-0000-0000-0000600C0000}"/>
    <cellStyle name="Header2 31 2 5" xfId="6638" xr:uid="{00000000-0005-0000-0000-0000610C0000}"/>
    <cellStyle name="Header2 31 2 6" xfId="7002" xr:uid="{00000000-0005-0000-0000-0000620C0000}"/>
    <cellStyle name="Header2 31 2 7" xfId="8252" xr:uid="{00000000-0005-0000-0000-0000630C0000}"/>
    <cellStyle name="Header2 31 2 8" xfId="10568" xr:uid="{00000000-0005-0000-0000-0000640C0000}"/>
    <cellStyle name="Header2 31 2 9" xfId="11471" xr:uid="{00000000-0005-0000-0000-0000650C0000}"/>
    <cellStyle name="Header2 31 3" xfId="3317" xr:uid="{00000000-0005-0000-0000-0000660C0000}"/>
    <cellStyle name="Header2 31 4" xfId="2920" xr:uid="{00000000-0005-0000-0000-0000670C0000}"/>
    <cellStyle name="Header2 31 5" xfId="5778" xr:uid="{00000000-0005-0000-0000-0000680C0000}"/>
    <cellStyle name="Header2 31 6" xfId="5517" xr:uid="{00000000-0005-0000-0000-0000690C0000}"/>
    <cellStyle name="Header2 31 7" xfId="7533" xr:uid="{00000000-0005-0000-0000-00006A0C0000}"/>
    <cellStyle name="Header2 31 8" xfId="8944" xr:uid="{00000000-0005-0000-0000-00006B0C0000}"/>
    <cellStyle name="Header2 31 9" xfId="8335" xr:uid="{00000000-0005-0000-0000-00006C0C0000}"/>
    <cellStyle name="Header2 32" xfId="542" xr:uid="{00000000-0005-0000-0000-00006D0C0000}"/>
    <cellStyle name="Header2 32 10" xfId="11173" xr:uid="{00000000-0005-0000-0000-00006E0C0000}"/>
    <cellStyle name="Header2 32 2" xfId="1230" xr:uid="{00000000-0005-0000-0000-00006F0C0000}"/>
    <cellStyle name="Header2 32 2 2" xfId="2267" xr:uid="{00000000-0005-0000-0000-0000700C0000}"/>
    <cellStyle name="Header2 32 2 3" xfId="4589" xr:uid="{00000000-0005-0000-0000-0000710C0000}"/>
    <cellStyle name="Header2 32 2 4" xfId="5040" xr:uid="{00000000-0005-0000-0000-0000720C0000}"/>
    <cellStyle name="Header2 32 2 5" xfId="2154" xr:uid="{00000000-0005-0000-0000-0000730C0000}"/>
    <cellStyle name="Header2 32 2 6" xfId="7606" xr:uid="{00000000-0005-0000-0000-0000740C0000}"/>
    <cellStyle name="Header2 32 2 7" xfId="8251" xr:uid="{00000000-0005-0000-0000-0000750C0000}"/>
    <cellStyle name="Header2 32 2 8" xfId="10569" xr:uid="{00000000-0005-0000-0000-0000760C0000}"/>
    <cellStyle name="Header2 32 2 9" xfId="11472" xr:uid="{00000000-0005-0000-0000-0000770C0000}"/>
    <cellStyle name="Header2 32 3" xfId="2347" xr:uid="{00000000-0005-0000-0000-0000780C0000}"/>
    <cellStyle name="Header2 32 4" xfId="4158" xr:uid="{00000000-0005-0000-0000-0000790C0000}"/>
    <cellStyle name="Header2 32 5" xfId="6096" xr:uid="{00000000-0005-0000-0000-00007A0C0000}"/>
    <cellStyle name="Header2 32 6" xfId="6711" xr:uid="{00000000-0005-0000-0000-00007B0C0000}"/>
    <cellStyle name="Header2 32 7" xfId="8005" xr:uid="{00000000-0005-0000-0000-00007C0C0000}"/>
    <cellStyle name="Header2 32 8" xfId="9480" xr:uid="{00000000-0005-0000-0000-00007D0C0000}"/>
    <cellStyle name="Header2 32 9" xfId="9120" xr:uid="{00000000-0005-0000-0000-00007E0C0000}"/>
    <cellStyle name="Header2 33" xfId="543" xr:uid="{00000000-0005-0000-0000-00007F0C0000}"/>
    <cellStyle name="Header2 33 10" xfId="11064" xr:uid="{00000000-0005-0000-0000-0000800C0000}"/>
    <cellStyle name="Header2 33 2" xfId="1231" xr:uid="{00000000-0005-0000-0000-0000810C0000}"/>
    <cellStyle name="Header2 33 2 2" xfId="2816" xr:uid="{00000000-0005-0000-0000-0000820C0000}"/>
    <cellStyle name="Header2 33 2 3" xfId="4590" xr:uid="{00000000-0005-0000-0000-0000830C0000}"/>
    <cellStyle name="Header2 33 2 4" xfId="5565" xr:uid="{00000000-0005-0000-0000-0000840C0000}"/>
    <cellStyle name="Header2 33 2 5" xfId="6330" xr:uid="{00000000-0005-0000-0000-0000850C0000}"/>
    <cellStyle name="Header2 33 2 6" xfId="7840" xr:uid="{00000000-0005-0000-0000-0000860C0000}"/>
    <cellStyle name="Header2 33 2 7" xfId="8250" xr:uid="{00000000-0005-0000-0000-0000870C0000}"/>
    <cellStyle name="Header2 33 2 8" xfId="10570" xr:uid="{00000000-0005-0000-0000-0000880C0000}"/>
    <cellStyle name="Header2 33 2 9" xfId="11473" xr:uid="{00000000-0005-0000-0000-0000890C0000}"/>
    <cellStyle name="Header2 33 3" xfId="2677" xr:uid="{00000000-0005-0000-0000-00008A0C0000}"/>
    <cellStyle name="Header2 33 4" xfId="3254" xr:uid="{00000000-0005-0000-0000-00008B0C0000}"/>
    <cellStyle name="Header2 33 5" xfId="5545" xr:uid="{00000000-0005-0000-0000-00008C0C0000}"/>
    <cellStyle name="Header2 33 6" xfId="5607" xr:uid="{00000000-0005-0000-0000-00008D0C0000}"/>
    <cellStyle name="Header2 33 7" xfId="7154" xr:uid="{00000000-0005-0000-0000-00008E0C0000}"/>
    <cellStyle name="Header2 33 8" xfId="8943" xr:uid="{00000000-0005-0000-0000-00008F0C0000}"/>
    <cellStyle name="Header2 33 9" xfId="10145" xr:uid="{00000000-0005-0000-0000-0000900C0000}"/>
    <cellStyle name="Header2 34" xfId="544" xr:uid="{00000000-0005-0000-0000-0000910C0000}"/>
    <cellStyle name="Header2 34 10" xfId="10280" xr:uid="{00000000-0005-0000-0000-0000920C0000}"/>
    <cellStyle name="Header2 34 2" xfId="1232" xr:uid="{00000000-0005-0000-0000-0000930C0000}"/>
    <cellStyle name="Header2 34 2 2" xfId="2343" xr:uid="{00000000-0005-0000-0000-0000940C0000}"/>
    <cellStyle name="Header2 34 2 3" xfId="4591" xr:uid="{00000000-0005-0000-0000-0000950C0000}"/>
    <cellStyle name="Header2 34 2 4" xfId="5064" xr:uid="{00000000-0005-0000-0000-0000960C0000}"/>
    <cellStyle name="Header2 34 2 5" xfId="6476" xr:uid="{00000000-0005-0000-0000-0000970C0000}"/>
    <cellStyle name="Header2 34 2 6" xfId="7274" xr:uid="{00000000-0005-0000-0000-0000980C0000}"/>
    <cellStyle name="Header2 34 2 7" xfId="8249" xr:uid="{00000000-0005-0000-0000-0000990C0000}"/>
    <cellStyle name="Header2 34 2 8" xfId="10571" xr:uid="{00000000-0005-0000-0000-00009A0C0000}"/>
    <cellStyle name="Header2 34 2 9" xfId="11474" xr:uid="{00000000-0005-0000-0000-00009B0C0000}"/>
    <cellStyle name="Header2 34 3" xfId="3781" xr:uid="{00000000-0005-0000-0000-00009C0C0000}"/>
    <cellStyle name="Header2 34 4" xfId="2907" xr:uid="{00000000-0005-0000-0000-00009D0C0000}"/>
    <cellStyle name="Header2 34 5" xfId="2622" xr:uid="{00000000-0005-0000-0000-00009E0C0000}"/>
    <cellStyle name="Header2 34 6" xfId="6152" xr:uid="{00000000-0005-0000-0000-00009F0C0000}"/>
    <cellStyle name="Header2 34 7" xfId="7793" xr:uid="{00000000-0005-0000-0000-0000A00C0000}"/>
    <cellStyle name="Header2 34 8" xfId="9479" xr:uid="{00000000-0005-0000-0000-0000A10C0000}"/>
    <cellStyle name="Header2 34 9" xfId="8568" xr:uid="{00000000-0005-0000-0000-0000A20C0000}"/>
    <cellStyle name="Header2 35" xfId="545" xr:uid="{00000000-0005-0000-0000-0000A30C0000}"/>
    <cellStyle name="Header2 35 10" xfId="9653" xr:uid="{00000000-0005-0000-0000-0000A40C0000}"/>
    <cellStyle name="Header2 35 2" xfId="1233" xr:uid="{00000000-0005-0000-0000-0000A50C0000}"/>
    <cellStyle name="Header2 35 2 2" xfId="3401" xr:uid="{00000000-0005-0000-0000-0000A60C0000}"/>
    <cellStyle name="Header2 35 2 3" xfId="4592" xr:uid="{00000000-0005-0000-0000-0000A70C0000}"/>
    <cellStyle name="Header2 35 2 4" xfId="5423" xr:uid="{00000000-0005-0000-0000-0000A80C0000}"/>
    <cellStyle name="Header2 35 2 5" xfId="6791" xr:uid="{00000000-0005-0000-0000-0000A90C0000}"/>
    <cellStyle name="Header2 35 2 6" xfId="8003" xr:uid="{00000000-0005-0000-0000-0000AA0C0000}"/>
    <cellStyle name="Header2 35 2 7" xfId="8598" xr:uid="{00000000-0005-0000-0000-0000AB0C0000}"/>
    <cellStyle name="Header2 35 2 8" xfId="10572" xr:uid="{00000000-0005-0000-0000-0000AC0C0000}"/>
    <cellStyle name="Header2 35 2 9" xfId="11475" xr:uid="{00000000-0005-0000-0000-0000AD0C0000}"/>
    <cellStyle name="Header2 35 3" xfId="3318" xr:uid="{00000000-0005-0000-0000-0000AE0C0000}"/>
    <cellStyle name="Header2 35 4" xfId="4140" xr:uid="{00000000-0005-0000-0000-0000AF0C0000}"/>
    <cellStyle name="Header2 35 5" xfId="4419" xr:uid="{00000000-0005-0000-0000-0000B00C0000}"/>
    <cellStyle name="Header2 35 6" xfId="6643" xr:uid="{00000000-0005-0000-0000-0000B10C0000}"/>
    <cellStyle name="Header2 35 7" xfId="7534" xr:uid="{00000000-0005-0000-0000-0000B20C0000}"/>
    <cellStyle name="Header2 35 8" xfId="8942" xr:uid="{00000000-0005-0000-0000-0000B30C0000}"/>
    <cellStyle name="Header2 35 9" xfId="10205" xr:uid="{00000000-0005-0000-0000-0000B40C0000}"/>
    <cellStyle name="Header2 36" xfId="546" xr:uid="{00000000-0005-0000-0000-0000B50C0000}"/>
    <cellStyle name="Header2 36 10" xfId="11142" xr:uid="{00000000-0005-0000-0000-0000B60C0000}"/>
    <cellStyle name="Header2 36 2" xfId="1234" xr:uid="{00000000-0005-0000-0000-0000B70C0000}"/>
    <cellStyle name="Header2 36 2 2" xfId="3777" xr:uid="{00000000-0005-0000-0000-0000B80C0000}"/>
    <cellStyle name="Header2 36 2 3" xfId="4593" xr:uid="{00000000-0005-0000-0000-0000B90C0000}"/>
    <cellStyle name="Header2 36 2 4" xfId="5010" xr:uid="{00000000-0005-0000-0000-0000BA0C0000}"/>
    <cellStyle name="Header2 36 2 5" xfId="6385" xr:uid="{00000000-0005-0000-0000-0000BB0C0000}"/>
    <cellStyle name="Header2 36 2 6" xfId="7607" xr:uid="{00000000-0005-0000-0000-0000BC0C0000}"/>
    <cellStyle name="Header2 36 2 7" xfId="8248" xr:uid="{00000000-0005-0000-0000-0000BD0C0000}"/>
    <cellStyle name="Header2 36 2 8" xfId="10573" xr:uid="{00000000-0005-0000-0000-0000BE0C0000}"/>
    <cellStyle name="Header2 36 2 9" xfId="11476" xr:uid="{00000000-0005-0000-0000-0000BF0C0000}"/>
    <cellStyle name="Header2 36 3" xfId="3987" xr:uid="{00000000-0005-0000-0000-0000C00C0000}"/>
    <cellStyle name="Header2 36 4" xfId="2926" xr:uid="{00000000-0005-0000-0000-0000C10C0000}"/>
    <cellStyle name="Header2 36 5" xfId="3483" xr:uid="{00000000-0005-0000-0000-0000C20C0000}"/>
    <cellStyle name="Header2 36 6" xfId="6496" xr:uid="{00000000-0005-0000-0000-0000C30C0000}"/>
    <cellStyle name="Header2 36 7" xfId="7953" xr:uid="{00000000-0005-0000-0000-0000C40C0000}"/>
    <cellStyle name="Header2 36 8" xfId="9478" xr:uid="{00000000-0005-0000-0000-0000C50C0000}"/>
    <cellStyle name="Header2 36 9" xfId="8541" xr:uid="{00000000-0005-0000-0000-0000C60C0000}"/>
    <cellStyle name="Header2 37" xfId="547" xr:uid="{00000000-0005-0000-0000-0000C70C0000}"/>
    <cellStyle name="Header2 37 10" xfId="11034" xr:uid="{00000000-0005-0000-0000-0000C80C0000}"/>
    <cellStyle name="Header2 37 2" xfId="1235" xr:uid="{00000000-0005-0000-0000-0000C90C0000}"/>
    <cellStyle name="Header2 37 2 2" xfId="2817" xr:uid="{00000000-0005-0000-0000-0000CA0C0000}"/>
    <cellStyle name="Header2 37 2 3" xfId="4594" xr:uid="{00000000-0005-0000-0000-0000CB0C0000}"/>
    <cellStyle name="Header2 37 2 4" xfId="5502" xr:uid="{00000000-0005-0000-0000-0000CC0C0000}"/>
    <cellStyle name="Header2 37 2 5" xfId="6022" xr:uid="{00000000-0005-0000-0000-0000CD0C0000}"/>
    <cellStyle name="Header2 37 2 6" xfId="7791" xr:uid="{00000000-0005-0000-0000-0000CE0C0000}"/>
    <cellStyle name="Header2 37 2 7" xfId="9915" xr:uid="{00000000-0005-0000-0000-0000CF0C0000}"/>
    <cellStyle name="Header2 37 2 8" xfId="10574" xr:uid="{00000000-0005-0000-0000-0000D00C0000}"/>
    <cellStyle name="Header2 37 2 9" xfId="11477" xr:uid="{00000000-0005-0000-0000-0000D10C0000}"/>
    <cellStyle name="Header2 37 3" xfId="2678" xr:uid="{00000000-0005-0000-0000-0000D20C0000}"/>
    <cellStyle name="Header2 37 4" xfId="4164" xr:uid="{00000000-0005-0000-0000-0000D30C0000}"/>
    <cellStyle name="Header2 37 5" xfId="5427" xr:uid="{00000000-0005-0000-0000-0000D40C0000}"/>
    <cellStyle name="Header2 37 6" xfId="6306" xr:uid="{00000000-0005-0000-0000-0000D50C0000}"/>
    <cellStyle name="Header2 37 7" xfId="7155" xr:uid="{00000000-0005-0000-0000-0000D60C0000}"/>
    <cellStyle name="Header2 37 8" xfId="8941" xr:uid="{00000000-0005-0000-0000-0000D70C0000}"/>
    <cellStyle name="Header2 37 9" xfId="9093" xr:uid="{00000000-0005-0000-0000-0000D80C0000}"/>
    <cellStyle name="Header2 38" xfId="548" xr:uid="{00000000-0005-0000-0000-0000D90C0000}"/>
    <cellStyle name="Header2 38 10" xfId="11187" xr:uid="{00000000-0005-0000-0000-0000DA0C0000}"/>
    <cellStyle name="Header2 38 2" xfId="1236" xr:uid="{00000000-0005-0000-0000-0000DB0C0000}"/>
    <cellStyle name="Header2 38 2 2" xfId="3983" xr:uid="{00000000-0005-0000-0000-0000DC0C0000}"/>
    <cellStyle name="Header2 38 2 3" xfId="4595" xr:uid="{00000000-0005-0000-0000-0000DD0C0000}"/>
    <cellStyle name="Header2 38 2 4" xfId="6056" xr:uid="{00000000-0005-0000-0000-0000DE0C0000}"/>
    <cellStyle name="Header2 38 2 5" xfId="5145" xr:uid="{00000000-0005-0000-0000-0000DF0C0000}"/>
    <cellStyle name="Header2 38 2 6" xfId="7275" xr:uid="{00000000-0005-0000-0000-0000E00C0000}"/>
    <cellStyle name="Header2 38 2 7" xfId="9702" xr:uid="{00000000-0005-0000-0000-0000E10C0000}"/>
    <cellStyle name="Header2 38 2 8" xfId="10575" xr:uid="{00000000-0005-0000-0000-0000E20C0000}"/>
    <cellStyle name="Header2 38 2 9" xfId="11478" xr:uid="{00000000-0005-0000-0000-0000E30C0000}"/>
    <cellStyle name="Header2 38 3" xfId="3706" xr:uid="{00000000-0005-0000-0000-0000E40C0000}"/>
    <cellStyle name="Header2 38 4" xfId="2567" xr:uid="{00000000-0005-0000-0000-0000E50C0000}"/>
    <cellStyle name="Header2 38 5" xfId="5879" xr:uid="{00000000-0005-0000-0000-0000E60C0000}"/>
    <cellStyle name="Header2 38 6" xfId="6406" xr:uid="{00000000-0005-0000-0000-0000E70C0000}"/>
    <cellStyle name="Header2 38 7" xfId="6939" xr:uid="{00000000-0005-0000-0000-0000E80C0000}"/>
    <cellStyle name="Header2 38 8" xfId="9477" xr:uid="{00000000-0005-0000-0000-0000E90C0000}"/>
    <cellStyle name="Header2 38 9" xfId="10164" xr:uid="{00000000-0005-0000-0000-0000EA0C0000}"/>
    <cellStyle name="Header2 39" xfId="549" xr:uid="{00000000-0005-0000-0000-0000EB0C0000}"/>
    <cellStyle name="Header2 39 10" xfId="11078" xr:uid="{00000000-0005-0000-0000-0000EC0C0000}"/>
    <cellStyle name="Header2 39 2" xfId="1237" xr:uid="{00000000-0005-0000-0000-0000ED0C0000}"/>
    <cellStyle name="Header2 39 2 2" xfId="3402" xr:uid="{00000000-0005-0000-0000-0000EE0C0000}"/>
    <cellStyle name="Header2 39 2 3" xfId="4596" xr:uid="{00000000-0005-0000-0000-0000EF0C0000}"/>
    <cellStyle name="Header2 39 2 4" xfId="5086" xr:uid="{00000000-0005-0000-0000-0000F00C0000}"/>
    <cellStyle name="Header2 39 2 5" xfId="6672" xr:uid="{00000000-0005-0000-0000-0000F10C0000}"/>
    <cellStyle name="Header2 39 2 6" xfId="7951" xr:uid="{00000000-0005-0000-0000-0000F20C0000}"/>
    <cellStyle name="Header2 39 2 7" xfId="9993" xr:uid="{00000000-0005-0000-0000-0000F30C0000}"/>
    <cellStyle name="Header2 39 2 8" xfId="10576" xr:uid="{00000000-0005-0000-0000-0000F40C0000}"/>
    <cellStyle name="Header2 39 2 9" xfId="11479" xr:uid="{00000000-0005-0000-0000-0000F50C0000}"/>
    <cellStyle name="Header2 39 3" xfId="3319" xr:uid="{00000000-0005-0000-0000-0000F60C0000}"/>
    <cellStyle name="Header2 39 4" xfId="3242" xr:uid="{00000000-0005-0000-0000-0000F70C0000}"/>
    <cellStyle name="Header2 39 5" xfId="5683" xr:uid="{00000000-0005-0000-0000-0000F80C0000}"/>
    <cellStyle name="Header2 39 6" xfId="6556" xr:uid="{00000000-0005-0000-0000-0000F90C0000}"/>
    <cellStyle name="Header2 39 7" xfId="7535" xr:uid="{00000000-0005-0000-0000-0000FA0C0000}"/>
    <cellStyle name="Header2 39 8" xfId="8940" xr:uid="{00000000-0005-0000-0000-0000FB0C0000}"/>
    <cellStyle name="Header2 39 9" xfId="8559" xr:uid="{00000000-0005-0000-0000-0000FC0C0000}"/>
    <cellStyle name="Header2 4" xfId="550" xr:uid="{00000000-0005-0000-0000-0000FD0C0000}"/>
    <cellStyle name="Header2 4 10" xfId="10276" xr:uid="{00000000-0005-0000-0000-0000FE0C0000}"/>
    <cellStyle name="Header2 4 2" xfId="1238" xr:uid="{00000000-0005-0000-0000-0000FF0C0000}"/>
    <cellStyle name="Header2 4 2 2" xfId="3702" xr:uid="{00000000-0005-0000-0000-0000000D0000}"/>
    <cellStyle name="Header2 4 2 3" xfId="4597" xr:uid="{00000000-0005-0000-0000-0000010D0000}"/>
    <cellStyle name="Header2 4 2 4" xfId="3482" xr:uid="{00000000-0005-0000-0000-0000020D0000}"/>
    <cellStyle name="Header2 4 2 5" xfId="5939" xr:uid="{00000000-0005-0000-0000-0000030D0000}"/>
    <cellStyle name="Header2 4 2 6" xfId="7608" xr:uid="{00000000-0005-0000-0000-0000040D0000}"/>
    <cellStyle name="Header2 4 2 7" xfId="9780" xr:uid="{00000000-0005-0000-0000-0000050D0000}"/>
    <cellStyle name="Header2 4 2 8" xfId="10577" xr:uid="{00000000-0005-0000-0000-0000060D0000}"/>
    <cellStyle name="Header2 4 2 9" xfId="11480" xr:uid="{00000000-0005-0000-0000-0000070D0000}"/>
    <cellStyle name="Header2 4 3" xfId="3914" xr:uid="{00000000-0005-0000-0000-0000080D0000}"/>
    <cellStyle name="Header2 4 4" xfId="3477" xr:uid="{00000000-0005-0000-0000-0000090D0000}"/>
    <cellStyle name="Header2 4 5" xfId="5556" xr:uid="{00000000-0005-0000-0000-00000A0D0000}"/>
    <cellStyle name="Header2 4 6" xfId="6827" xr:uid="{00000000-0005-0000-0000-00000B0D0000}"/>
    <cellStyle name="Header2 4 7" xfId="6989" xr:uid="{00000000-0005-0000-0000-00000C0D0000}"/>
    <cellStyle name="Header2 4 8" xfId="9476" xr:uid="{00000000-0005-0000-0000-00000D0D0000}"/>
    <cellStyle name="Header2 4 9" xfId="10225" xr:uid="{00000000-0005-0000-0000-00000E0D0000}"/>
    <cellStyle name="Header2 40" xfId="551" xr:uid="{00000000-0005-0000-0000-00000F0D0000}"/>
    <cellStyle name="Header2 40 10" xfId="8876" xr:uid="{00000000-0005-0000-0000-0000100D0000}"/>
    <cellStyle name="Header2 40 2" xfId="1239" xr:uid="{00000000-0005-0000-0000-0000110D0000}"/>
    <cellStyle name="Header2 40 2 2" xfId="2818" xr:uid="{00000000-0005-0000-0000-0000120D0000}"/>
    <cellStyle name="Header2 40 2 3" xfId="4598" xr:uid="{00000000-0005-0000-0000-0000130D0000}"/>
    <cellStyle name="Header2 40 2 4" xfId="6023" xr:uid="{00000000-0005-0000-0000-0000140D0000}"/>
    <cellStyle name="Header2 40 2 5" xfId="6329" xr:uid="{00000000-0005-0000-0000-0000150D0000}"/>
    <cellStyle name="Header2 40 2 6" xfId="6937" xr:uid="{00000000-0005-0000-0000-0000160D0000}"/>
    <cellStyle name="Header2 40 2 7" xfId="8434" xr:uid="{00000000-0005-0000-0000-0000170D0000}"/>
    <cellStyle name="Header2 40 2 8" xfId="10578" xr:uid="{00000000-0005-0000-0000-0000180D0000}"/>
    <cellStyle name="Header2 40 2 9" xfId="11481" xr:uid="{00000000-0005-0000-0000-0000190D0000}"/>
    <cellStyle name="Header2 40 3" xfId="2679" xr:uid="{00000000-0005-0000-0000-00001A0D0000}"/>
    <cellStyle name="Header2 40 4" xfId="4046" xr:uid="{00000000-0005-0000-0000-00001B0D0000}"/>
    <cellStyle name="Header2 40 5" xfId="5216" xr:uid="{00000000-0005-0000-0000-00001C0D0000}"/>
    <cellStyle name="Header2 40 6" xfId="6539" xr:uid="{00000000-0005-0000-0000-00001D0D0000}"/>
    <cellStyle name="Header2 40 7" xfId="7497" xr:uid="{00000000-0005-0000-0000-00001E0D0000}"/>
    <cellStyle name="Header2 40 8" xfId="8939" xr:uid="{00000000-0005-0000-0000-00001F0D0000}"/>
    <cellStyle name="Header2 40 9" xfId="8528" xr:uid="{00000000-0005-0000-0000-0000200D0000}"/>
    <cellStyle name="Header2 41" xfId="552" xr:uid="{00000000-0005-0000-0000-0000210D0000}"/>
    <cellStyle name="Header2 41 10" xfId="10113" xr:uid="{00000000-0005-0000-0000-0000220D0000}"/>
    <cellStyle name="Header2 41 2" xfId="1240" xr:uid="{00000000-0005-0000-0000-0000230D0000}"/>
    <cellStyle name="Header2 41 2 2" xfId="3910" xr:uid="{00000000-0005-0000-0000-0000240D0000}"/>
    <cellStyle name="Header2 41 2 3" xfId="4599" xr:uid="{00000000-0005-0000-0000-0000250D0000}"/>
    <cellStyle name="Header2 41 2 4" xfId="5717" xr:uid="{00000000-0005-0000-0000-0000260D0000}"/>
    <cellStyle name="Header2 41 2 5" xfId="6475" xr:uid="{00000000-0005-0000-0000-0000270D0000}"/>
    <cellStyle name="Header2 41 2 6" xfId="7276" xr:uid="{00000000-0005-0000-0000-0000280D0000}"/>
    <cellStyle name="Header2 41 2 7" xfId="9941" xr:uid="{00000000-0005-0000-0000-0000290D0000}"/>
    <cellStyle name="Header2 41 2 8" xfId="10579" xr:uid="{00000000-0005-0000-0000-00002A0D0000}"/>
    <cellStyle name="Header2 41 2 9" xfId="11482" xr:uid="{00000000-0005-0000-0000-00002B0D0000}"/>
    <cellStyle name="Header2 41 3" xfId="2246" xr:uid="{00000000-0005-0000-0000-00002C0D0000}"/>
    <cellStyle name="Header2 41 4" xfId="2935" xr:uid="{00000000-0005-0000-0000-00002D0D0000}"/>
    <cellStyle name="Header2 41 5" xfId="5174" xr:uid="{00000000-0005-0000-0000-00002E0D0000}"/>
    <cellStyle name="Header2 41 6" xfId="5088" xr:uid="{00000000-0005-0000-0000-00002F0D0000}"/>
    <cellStyle name="Header2 41 7" xfId="7825" xr:uid="{00000000-0005-0000-0000-0000300D0000}"/>
    <cellStyle name="Header2 41 8" xfId="9475" xr:uid="{00000000-0005-0000-0000-0000310D0000}"/>
    <cellStyle name="Header2 41 9" xfId="9082" xr:uid="{00000000-0005-0000-0000-0000320D0000}"/>
    <cellStyle name="Header2 42" xfId="553" xr:uid="{00000000-0005-0000-0000-0000330D0000}"/>
    <cellStyle name="Header2 42 10" xfId="9083" xr:uid="{00000000-0005-0000-0000-0000340D0000}"/>
    <cellStyle name="Header2 42 2" xfId="1241" xr:uid="{00000000-0005-0000-0000-0000350D0000}"/>
    <cellStyle name="Header2 42 2 2" xfId="3403" xr:uid="{00000000-0005-0000-0000-0000360D0000}"/>
    <cellStyle name="Header2 42 2 3" xfId="4600" xr:uid="{00000000-0005-0000-0000-0000370D0000}"/>
    <cellStyle name="Header2 42 2 4" xfId="5842" xr:uid="{00000000-0005-0000-0000-0000380D0000}"/>
    <cellStyle name="Header2 42 2 5" xfId="5323" xr:uid="{00000000-0005-0000-0000-0000390D0000}"/>
    <cellStyle name="Header2 42 2 6" xfId="6987" xr:uid="{00000000-0005-0000-0000-00003A0D0000}"/>
    <cellStyle name="Header2 42 2 7" xfId="9728" xr:uid="{00000000-0005-0000-0000-00003B0D0000}"/>
    <cellStyle name="Header2 42 2 8" xfId="10580" xr:uid="{00000000-0005-0000-0000-00003C0D0000}"/>
    <cellStyle name="Header2 42 2 9" xfId="11483" xr:uid="{00000000-0005-0000-0000-00003D0D0000}"/>
    <cellStyle name="Header2 42 3" xfId="3320" xr:uid="{00000000-0005-0000-0000-00003E0D0000}"/>
    <cellStyle name="Header2 42 4" xfId="4195" xr:uid="{00000000-0005-0000-0000-00003F0D0000}"/>
    <cellStyle name="Header2 42 5" xfId="2462" xr:uid="{00000000-0005-0000-0000-0000400D0000}"/>
    <cellStyle name="Header2 42 6" xfId="6726" xr:uid="{00000000-0005-0000-0000-0000410D0000}"/>
    <cellStyle name="Header2 42 7" xfId="7156" xr:uid="{00000000-0005-0000-0000-0000420D0000}"/>
    <cellStyle name="Header2 42 8" xfId="8938" xr:uid="{00000000-0005-0000-0000-0000430D0000}"/>
    <cellStyle name="Header2 42 9" xfId="9111" xr:uid="{00000000-0005-0000-0000-0000440D0000}"/>
    <cellStyle name="Header2 43" xfId="554" xr:uid="{00000000-0005-0000-0000-0000450D0000}"/>
    <cellStyle name="Header2 43 10" xfId="8333" xr:uid="{00000000-0005-0000-0000-0000460D0000}"/>
    <cellStyle name="Header2 43 2" xfId="1242" xr:uid="{00000000-0005-0000-0000-0000470D0000}"/>
    <cellStyle name="Header2 43 2 2" xfId="2242" xr:uid="{00000000-0005-0000-0000-0000480D0000}"/>
    <cellStyle name="Header2 43 2 3" xfId="4601" xr:uid="{00000000-0005-0000-0000-0000490D0000}"/>
    <cellStyle name="Header2 43 2 4" xfId="6159" xr:uid="{00000000-0005-0000-0000-00004A0D0000}"/>
    <cellStyle name="Header2 43 2 5" xfId="6384" xr:uid="{00000000-0005-0000-0000-00004B0D0000}"/>
    <cellStyle name="Header2 43 2 6" xfId="7609" xr:uid="{00000000-0005-0000-0000-00004C0D0000}"/>
    <cellStyle name="Header2 43 2 7" xfId="10019" xr:uid="{00000000-0005-0000-0000-00004D0D0000}"/>
    <cellStyle name="Header2 43 2 8" xfId="10581" xr:uid="{00000000-0005-0000-0000-00004E0D0000}"/>
    <cellStyle name="Header2 43 2 9" xfId="11484" xr:uid="{00000000-0005-0000-0000-00004F0D0000}"/>
    <cellStyle name="Header2 43 3" xfId="2321" xr:uid="{00000000-0005-0000-0000-0000500D0000}"/>
    <cellStyle name="Header2 43 4" xfId="2621" xr:uid="{00000000-0005-0000-0000-0000510D0000}"/>
    <cellStyle name="Header2 43 5" xfId="5369" xr:uid="{00000000-0005-0000-0000-0000520D0000}"/>
    <cellStyle name="Header2 43 6" xfId="6708" xr:uid="{00000000-0005-0000-0000-0000530D0000}"/>
    <cellStyle name="Header2 43 7" xfId="7987" xr:uid="{00000000-0005-0000-0000-0000540D0000}"/>
    <cellStyle name="Header2 43 8" xfId="9474" xr:uid="{00000000-0005-0000-0000-0000550D0000}"/>
    <cellStyle name="Header2 43 9" xfId="10184" xr:uid="{00000000-0005-0000-0000-0000560D0000}"/>
    <cellStyle name="Header2 44" xfId="555" xr:uid="{00000000-0005-0000-0000-0000570D0000}"/>
    <cellStyle name="Header2 44 10" xfId="11098" xr:uid="{00000000-0005-0000-0000-0000580D0000}"/>
    <cellStyle name="Header2 44 2" xfId="1243" xr:uid="{00000000-0005-0000-0000-0000590D0000}"/>
    <cellStyle name="Header2 44 2 2" xfId="2819" xr:uid="{00000000-0005-0000-0000-00005A0D0000}"/>
    <cellStyle name="Header2 44 2 3" xfId="4602" xr:uid="{00000000-0005-0000-0000-00005B0D0000}"/>
    <cellStyle name="Header2 44 2 4" xfId="5129" xr:uid="{00000000-0005-0000-0000-00005C0D0000}"/>
    <cellStyle name="Header2 44 2 5" xfId="6004" xr:uid="{00000000-0005-0000-0000-00005D0D0000}"/>
    <cellStyle name="Header2 44 2 6" xfId="7823" xr:uid="{00000000-0005-0000-0000-00005E0D0000}"/>
    <cellStyle name="Header2 44 2 7" xfId="9806" xr:uid="{00000000-0005-0000-0000-00005F0D0000}"/>
    <cellStyle name="Header2 44 2 8" xfId="10582" xr:uid="{00000000-0005-0000-0000-0000600D0000}"/>
    <cellStyle name="Header2 44 2 9" xfId="11485" xr:uid="{00000000-0005-0000-0000-0000610D0000}"/>
    <cellStyle name="Header2 44 3" xfId="3264" xr:uid="{00000000-0005-0000-0000-0000620D0000}"/>
    <cellStyle name="Header2 44 4" xfId="2605" xr:uid="{00000000-0005-0000-0000-0000630D0000}"/>
    <cellStyle name="Header2 44 5" xfId="3146" xr:uid="{00000000-0005-0000-0000-0000640D0000}"/>
    <cellStyle name="Header2 44 6" xfId="5645" xr:uid="{00000000-0005-0000-0000-0000650D0000}"/>
    <cellStyle name="Header2 44 7" xfId="7536" xr:uid="{00000000-0005-0000-0000-0000660D0000}"/>
    <cellStyle name="Header2 44 8" xfId="8937" xr:uid="{00000000-0005-0000-0000-0000670D0000}"/>
    <cellStyle name="Header2 44 9" xfId="8551" xr:uid="{00000000-0005-0000-0000-0000680D0000}"/>
    <cellStyle name="Header2 45" xfId="556" xr:uid="{00000000-0005-0000-0000-0000690D0000}"/>
    <cellStyle name="Header2 45 10" xfId="10991" xr:uid="{00000000-0005-0000-0000-00006A0D0000}"/>
    <cellStyle name="Header2 45 2" xfId="1244" xr:uid="{00000000-0005-0000-0000-00006B0D0000}"/>
    <cellStyle name="Header2 45 2 2" xfId="2317" xr:uid="{00000000-0005-0000-0000-00006C0D0000}"/>
    <cellStyle name="Header2 45 2 3" xfId="4603" xr:uid="{00000000-0005-0000-0000-00006D0D0000}"/>
    <cellStyle name="Header2 45 2 4" xfId="2187" xr:uid="{00000000-0005-0000-0000-00006E0D0000}"/>
    <cellStyle name="Header2 45 2 5" xfId="3203" xr:uid="{00000000-0005-0000-0000-00006F0D0000}"/>
    <cellStyle name="Header2 45 2 6" xfId="7277" xr:uid="{00000000-0005-0000-0000-0000700D0000}"/>
    <cellStyle name="Header2 45 2 7" xfId="8460" xr:uid="{00000000-0005-0000-0000-0000710D0000}"/>
    <cellStyle name="Header2 45 2 8" xfId="10583" xr:uid="{00000000-0005-0000-0000-0000720D0000}"/>
    <cellStyle name="Header2 45 2 9" xfId="11486" xr:uid="{00000000-0005-0000-0000-0000730D0000}"/>
    <cellStyle name="Header2 45 3" xfId="3757" xr:uid="{00000000-0005-0000-0000-0000740D0000}"/>
    <cellStyle name="Header2 45 4" xfId="3948" xr:uid="{00000000-0005-0000-0000-0000750D0000}"/>
    <cellStyle name="Header2 45 5" xfId="6151" xr:uid="{00000000-0005-0000-0000-0000760D0000}"/>
    <cellStyle name="Header2 45 6" xfId="6405" xr:uid="{00000000-0005-0000-0000-0000770D0000}"/>
    <cellStyle name="Header2 45 7" xfId="7776" xr:uid="{00000000-0005-0000-0000-0000780D0000}"/>
    <cellStyle name="Header2 45 8" xfId="9473" xr:uid="{00000000-0005-0000-0000-0000790D0000}"/>
    <cellStyle name="Header2 45 9" xfId="10246" xr:uid="{00000000-0005-0000-0000-00007A0D0000}"/>
    <cellStyle name="Header2 46" xfId="557" xr:uid="{00000000-0005-0000-0000-00007B0D0000}"/>
    <cellStyle name="Header2 46 10" xfId="11145" xr:uid="{00000000-0005-0000-0000-00007C0D0000}"/>
    <cellStyle name="Header2 46 2" xfId="1245" xr:uid="{00000000-0005-0000-0000-00007D0D0000}"/>
    <cellStyle name="Header2 46 2 2" xfId="3404" xr:uid="{00000000-0005-0000-0000-00007E0D0000}"/>
    <cellStyle name="Header2 46 2 3" xfId="4604" xr:uid="{00000000-0005-0000-0000-00007F0D0000}"/>
    <cellStyle name="Header2 46 2 4" xfId="6049" xr:uid="{00000000-0005-0000-0000-0000800D0000}"/>
    <cellStyle name="Header2 46 2 5" xfId="5693" xr:uid="{00000000-0005-0000-0000-0000810D0000}"/>
    <cellStyle name="Header2 46 2 6" xfId="7985" xr:uid="{00000000-0005-0000-0000-0000820D0000}"/>
    <cellStyle name="Header2 46 2 7" xfId="8382" xr:uid="{00000000-0005-0000-0000-0000830D0000}"/>
    <cellStyle name="Header2 46 2 8" xfId="10584" xr:uid="{00000000-0005-0000-0000-0000840D0000}"/>
    <cellStyle name="Header2 46 2 9" xfId="11487" xr:uid="{00000000-0005-0000-0000-0000850D0000}"/>
    <cellStyle name="Header2 46 3" xfId="2680" xr:uid="{00000000-0005-0000-0000-0000860D0000}"/>
    <cellStyle name="Header2 46 4" xfId="3028" xr:uid="{00000000-0005-0000-0000-0000870D0000}"/>
    <cellStyle name="Header2 46 5" xfId="5780" xr:uid="{00000000-0005-0000-0000-0000880D0000}"/>
    <cellStyle name="Header2 46 6" xfId="6690" xr:uid="{00000000-0005-0000-0000-0000890D0000}"/>
    <cellStyle name="Header2 46 7" xfId="7157" xr:uid="{00000000-0005-0000-0000-00008A0D0000}"/>
    <cellStyle name="Header2 46 8" xfId="8936" xr:uid="{00000000-0005-0000-0000-00008B0D0000}"/>
    <cellStyle name="Header2 46 9" xfId="8513" xr:uid="{00000000-0005-0000-0000-00008C0D0000}"/>
    <cellStyle name="Header2 47" xfId="558" xr:uid="{00000000-0005-0000-0000-00008D0D0000}"/>
    <cellStyle name="Header2 47 10" xfId="11037" xr:uid="{00000000-0005-0000-0000-00008E0D0000}"/>
    <cellStyle name="Header2 47 2" xfId="1246" xr:uid="{00000000-0005-0000-0000-00008F0D0000}"/>
    <cellStyle name="Header2 47 2 2" xfId="3753" xr:uid="{00000000-0005-0000-0000-0000900D0000}"/>
    <cellStyle name="Header2 47 2 3" xfId="4605" xr:uid="{00000000-0005-0000-0000-0000910D0000}"/>
    <cellStyle name="Header2 47 2 4" xfId="5104" xr:uid="{00000000-0005-0000-0000-0000920D0000}"/>
    <cellStyle name="Header2 47 2 5" xfId="2135" xr:uid="{00000000-0005-0000-0000-0000930D0000}"/>
    <cellStyle name="Header2 47 2 6" xfId="7610" xr:uid="{00000000-0005-0000-0000-0000940D0000}"/>
    <cellStyle name="Header2 47 2 7" xfId="9967" xr:uid="{00000000-0005-0000-0000-0000950D0000}"/>
    <cellStyle name="Header2 47 2 8" xfId="10585" xr:uid="{00000000-0005-0000-0000-0000960D0000}"/>
    <cellStyle name="Header2 47 2 9" xfId="11488" xr:uid="{00000000-0005-0000-0000-0000970D0000}"/>
    <cellStyle name="Header2 47 3" xfId="3962" xr:uid="{00000000-0005-0000-0000-0000980D0000}"/>
    <cellStyle name="Header2 47 4" xfId="3232" xr:uid="{00000000-0005-0000-0000-0000990D0000}"/>
    <cellStyle name="Header2 47 5" xfId="2577" xr:uid="{00000000-0005-0000-0000-00009A0D0000}"/>
    <cellStyle name="Header2 47 6" xfId="5991" xr:uid="{00000000-0005-0000-0000-00009B0D0000}"/>
    <cellStyle name="Header2 47 7" xfId="7936" xr:uid="{00000000-0005-0000-0000-00009C0D0000}"/>
    <cellStyle name="Header2 47 8" xfId="9472" xr:uid="{00000000-0005-0000-0000-00009D0D0000}"/>
    <cellStyle name="Header2 47 9" xfId="9072" xr:uid="{00000000-0005-0000-0000-00009E0D0000}"/>
    <cellStyle name="Header2 48" xfId="559" xr:uid="{00000000-0005-0000-0000-00009F0D0000}"/>
    <cellStyle name="Header2 48 10" xfId="8327" xr:uid="{00000000-0005-0000-0000-0000A00D0000}"/>
    <cellStyle name="Header2 48 2" xfId="1247" xr:uid="{00000000-0005-0000-0000-0000A10D0000}"/>
    <cellStyle name="Header2 48 2 2" xfId="2820" xr:uid="{00000000-0005-0000-0000-0000A20D0000}"/>
    <cellStyle name="Header2 48 2 3" xfId="4606" xr:uid="{00000000-0005-0000-0000-0000A30D0000}"/>
    <cellStyle name="Header2 48 2 4" xfId="3079" xr:uid="{00000000-0005-0000-0000-0000A40D0000}"/>
    <cellStyle name="Header2 48 2 5" xfId="6328" xr:uid="{00000000-0005-0000-0000-0000A50D0000}"/>
    <cellStyle name="Header2 48 2 6" xfId="7773" xr:uid="{00000000-0005-0000-0000-0000A60D0000}"/>
    <cellStyle name="Header2 48 2 7" xfId="9754" xr:uid="{00000000-0005-0000-0000-0000A70D0000}"/>
    <cellStyle name="Header2 48 2 8" xfId="10586" xr:uid="{00000000-0005-0000-0000-0000A80D0000}"/>
    <cellStyle name="Header2 48 2 9" xfId="11489" xr:uid="{00000000-0005-0000-0000-0000A90D0000}"/>
    <cellStyle name="Header2 48 3" xfId="3321" xr:uid="{00000000-0005-0000-0000-0000AA0D0000}"/>
    <cellStyle name="Header2 48 4" xfId="3460" xr:uid="{00000000-0005-0000-0000-0000AB0D0000}"/>
    <cellStyle name="Header2 48 5" xfId="5190" xr:uid="{00000000-0005-0000-0000-0000AC0D0000}"/>
    <cellStyle name="Header2 48 6" xfId="6189" xr:uid="{00000000-0005-0000-0000-0000AD0D0000}"/>
    <cellStyle name="Header2 48 7" xfId="7537" xr:uid="{00000000-0005-0000-0000-0000AE0D0000}"/>
    <cellStyle name="Header2 48 8" xfId="8935" xr:uid="{00000000-0005-0000-0000-0000AF0D0000}"/>
    <cellStyle name="Header2 48 9" xfId="9102" xr:uid="{00000000-0005-0000-0000-0000B00D0000}"/>
    <cellStyle name="Header2 49" xfId="560" xr:uid="{00000000-0005-0000-0000-0000B10D0000}"/>
    <cellStyle name="Header2 49 10" xfId="11115" xr:uid="{00000000-0005-0000-0000-0000B20D0000}"/>
    <cellStyle name="Header2 49 2" xfId="1248" xr:uid="{00000000-0005-0000-0000-0000B30D0000}"/>
    <cellStyle name="Header2 49 2 2" xfId="3958" xr:uid="{00000000-0005-0000-0000-0000B40D0000}"/>
    <cellStyle name="Header2 49 2 3" xfId="4607" xr:uid="{00000000-0005-0000-0000-0000B50D0000}"/>
    <cellStyle name="Header2 49 2 4" xfId="5532" xr:uid="{00000000-0005-0000-0000-0000B60D0000}"/>
    <cellStyle name="Header2 49 2 5" xfId="6474" xr:uid="{00000000-0005-0000-0000-0000B70D0000}"/>
    <cellStyle name="Header2 49 2 6" xfId="7278" xr:uid="{00000000-0005-0000-0000-0000B80D0000}"/>
    <cellStyle name="Header2 49 2 7" xfId="10045" xr:uid="{00000000-0005-0000-0000-0000B90D0000}"/>
    <cellStyle name="Header2 49 2 8" xfId="10587" xr:uid="{00000000-0005-0000-0000-0000BA0D0000}"/>
    <cellStyle name="Header2 49 2 9" xfId="11490" xr:uid="{00000000-0005-0000-0000-0000BB0D0000}"/>
    <cellStyle name="Header2 49 3" xfId="3681" xr:uid="{00000000-0005-0000-0000-0000BC0D0000}"/>
    <cellStyle name="Header2 49 4" xfId="4047" xr:uid="{00000000-0005-0000-0000-0000BD0D0000}"/>
    <cellStyle name="Header2 49 5" xfId="5237" xr:uid="{00000000-0005-0000-0000-0000BE0D0000}"/>
    <cellStyle name="Header2 49 6" xfId="6019" xr:uid="{00000000-0005-0000-0000-0000BF0D0000}"/>
    <cellStyle name="Header2 49 7" xfId="6972" xr:uid="{00000000-0005-0000-0000-0000C00D0000}"/>
    <cellStyle name="Header2 49 8" xfId="9471" xr:uid="{00000000-0005-0000-0000-0000C10D0000}"/>
    <cellStyle name="Header2 49 9" xfId="10155" xr:uid="{00000000-0005-0000-0000-0000C20D0000}"/>
    <cellStyle name="Header2 5" xfId="561" xr:uid="{00000000-0005-0000-0000-0000C30D0000}"/>
    <cellStyle name="Header2 5 10" xfId="11008" xr:uid="{00000000-0005-0000-0000-0000C40D0000}"/>
    <cellStyle name="Header2 5 2" xfId="1249" xr:uid="{00000000-0005-0000-0000-0000C50D0000}"/>
    <cellStyle name="Header2 5 2 2" xfId="3405" xr:uid="{00000000-0005-0000-0000-0000C60D0000}"/>
    <cellStyle name="Header2 5 2 3" xfId="4608" xr:uid="{00000000-0005-0000-0000-0000C70D0000}"/>
    <cellStyle name="Header2 5 2 4" xfId="2941" xr:uid="{00000000-0005-0000-0000-0000C80D0000}"/>
    <cellStyle name="Header2 5 2 5" xfId="6716" xr:uid="{00000000-0005-0000-0000-0000C90D0000}"/>
    <cellStyle name="Header2 5 2 6" xfId="7933" xr:uid="{00000000-0005-0000-0000-0000CA0D0000}"/>
    <cellStyle name="Header2 5 2 7" xfId="9832" xr:uid="{00000000-0005-0000-0000-0000CB0D0000}"/>
    <cellStyle name="Header2 5 2 8" xfId="10588" xr:uid="{00000000-0005-0000-0000-0000CC0D0000}"/>
    <cellStyle name="Header2 5 2 9" xfId="11491" xr:uid="{00000000-0005-0000-0000-0000CD0D0000}"/>
    <cellStyle name="Header2 5 3" xfId="2681" xr:uid="{00000000-0005-0000-0000-0000CE0D0000}"/>
    <cellStyle name="Header2 5 4" xfId="2915" xr:uid="{00000000-0005-0000-0000-0000CF0D0000}"/>
    <cellStyle name="Header2 5 5" xfId="5917" xr:uid="{00000000-0005-0000-0000-0000D00D0000}"/>
    <cellStyle name="Header2 5 6" xfId="5654" xr:uid="{00000000-0005-0000-0000-0000D10D0000}"/>
    <cellStyle name="Header2 5 7" xfId="7158" xr:uid="{00000000-0005-0000-0000-0000D20D0000}"/>
    <cellStyle name="Header2 5 8" xfId="8934" xr:uid="{00000000-0005-0000-0000-0000D30D0000}"/>
    <cellStyle name="Header2 5 9" xfId="9193" xr:uid="{00000000-0005-0000-0000-0000D40D0000}"/>
    <cellStyle name="Header2 50" xfId="562" xr:uid="{00000000-0005-0000-0000-0000D50D0000}"/>
    <cellStyle name="Header2 50 10" xfId="11162" xr:uid="{00000000-0005-0000-0000-0000D60D0000}"/>
    <cellStyle name="Header2 50 2" xfId="1250" xr:uid="{00000000-0005-0000-0000-0000D70D0000}"/>
    <cellStyle name="Header2 50 2 2" xfId="3678" xr:uid="{00000000-0005-0000-0000-0000D80D0000}"/>
    <cellStyle name="Header2 50 2 3" xfId="4609" xr:uid="{00000000-0005-0000-0000-0000D90D0000}"/>
    <cellStyle name="Header2 50 2 4" xfId="5504" xr:uid="{00000000-0005-0000-0000-0000DA0D0000}"/>
    <cellStyle name="Header2 50 2 5" xfId="6383" xr:uid="{00000000-0005-0000-0000-0000DB0D0000}"/>
    <cellStyle name="Header2 50 2 6" xfId="7611" xr:uid="{00000000-0005-0000-0000-0000DC0D0000}"/>
    <cellStyle name="Header2 50 2 7" xfId="8486" xr:uid="{00000000-0005-0000-0000-0000DD0D0000}"/>
    <cellStyle name="Header2 50 2 8" xfId="10589" xr:uid="{00000000-0005-0000-0000-0000DE0D0000}"/>
    <cellStyle name="Header2 50 2 9" xfId="11492" xr:uid="{00000000-0005-0000-0000-0000DF0D0000}"/>
    <cellStyle name="Header2 50 3" xfId="3889" xr:uid="{00000000-0005-0000-0000-0000E00D0000}"/>
    <cellStyle name="Header2 50 4" xfId="4196" xr:uid="{00000000-0005-0000-0000-0000E10D0000}"/>
    <cellStyle name="Header2 50 5" xfId="5734" xr:uid="{00000000-0005-0000-0000-0000E20D0000}"/>
    <cellStyle name="Header2 50 6" xfId="5270" xr:uid="{00000000-0005-0000-0000-0000E30D0000}"/>
    <cellStyle name="Header2 50 7" xfId="7809" xr:uid="{00000000-0005-0000-0000-0000E40D0000}"/>
    <cellStyle name="Header2 50 8" xfId="9470" xr:uid="{00000000-0005-0000-0000-0000E50D0000}"/>
    <cellStyle name="Header2 50 9" xfId="10215" xr:uid="{00000000-0005-0000-0000-0000E60D0000}"/>
    <cellStyle name="Header2 51" xfId="563" xr:uid="{00000000-0005-0000-0000-0000E70D0000}"/>
    <cellStyle name="Header2 51 10" xfId="11053" xr:uid="{00000000-0005-0000-0000-0000E80D0000}"/>
    <cellStyle name="Header2 51 2" xfId="1251" xr:uid="{00000000-0005-0000-0000-0000E90D0000}"/>
    <cellStyle name="Header2 51 2 2" xfId="2821" xr:uid="{00000000-0005-0000-0000-0000EA0D0000}"/>
    <cellStyle name="Header2 51 2 3" xfId="4610" xr:uid="{00000000-0005-0000-0000-0000EB0D0000}"/>
    <cellStyle name="Header2 51 2 4" xfId="5829" xr:uid="{00000000-0005-0000-0000-0000EC0D0000}"/>
    <cellStyle name="Header2 51 2 5" xfId="2405" xr:uid="{00000000-0005-0000-0000-0000ED0D0000}"/>
    <cellStyle name="Header2 51 2 6" xfId="6969" xr:uid="{00000000-0005-0000-0000-0000EE0D0000}"/>
    <cellStyle name="Header2 51 2 7" xfId="8408" xr:uid="{00000000-0005-0000-0000-0000EF0D0000}"/>
    <cellStyle name="Header2 51 2 8" xfId="10590" xr:uid="{00000000-0005-0000-0000-0000F00D0000}"/>
    <cellStyle name="Header2 51 2 9" xfId="11493" xr:uid="{00000000-0005-0000-0000-0000F10D0000}"/>
    <cellStyle name="Header2 51 3" xfId="3322" xr:uid="{00000000-0005-0000-0000-0000F20D0000}"/>
    <cellStyle name="Header2 51 4" xfId="3249" xr:uid="{00000000-0005-0000-0000-0000F30D0000}"/>
    <cellStyle name="Header2 51 5" xfId="5621" xr:uid="{00000000-0005-0000-0000-0000F40D0000}"/>
    <cellStyle name="Header2 51 6" xfId="6741" xr:uid="{00000000-0005-0000-0000-0000F50D0000}"/>
    <cellStyle name="Header2 51 7" xfId="7538" xr:uid="{00000000-0005-0000-0000-0000F60D0000}"/>
    <cellStyle name="Header2 51 8" xfId="8933" xr:uid="{00000000-0005-0000-0000-0000F70D0000}"/>
    <cellStyle name="Header2 51 9" xfId="8241" xr:uid="{00000000-0005-0000-0000-0000F80D0000}"/>
    <cellStyle name="Header2 52" xfId="564" xr:uid="{00000000-0005-0000-0000-0000F90D0000}"/>
    <cellStyle name="Header2 52 10" xfId="10263" xr:uid="{00000000-0005-0000-0000-0000FA0D0000}"/>
    <cellStyle name="Header2 52 2" xfId="1252" xr:uid="{00000000-0005-0000-0000-0000FB0D0000}"/>
    <cellStyle name="Header2 52 2 2" xfId="3885" xr:uid="{00000000-0005-0000-0000-0000FC0D0000}"/>
    <cellStyle name="Header2 52 2 3" xfId="4611" xr:uid="{00000000-0005-0000-0000-0000FD0D0000}"/>
    <cellStyle name="Header2 52 2 4" xfId="5798" xr:uid="{00000000-0005-0000-0000-0000FE0D0000}"/>
    <cellStyle name="Header2 52 2 5" xfId="5417" xr:uid="{00000000-0005-0000-0000-0000FF0D0000}"/>
    <cellStyle name="Header2 52 2 6" xfId="7279" xr:uid="{00000000-0005-0000-0000-0000000E0000}"/>
    <cellStyle name="Header2 52 2 7" xfId="9928" xr:uid="{00000000-0005-0000-0000-0000010E0000}"/>
    <cellStyle name="Header2 52 2 8" xfId="10591" xr:uid="{00000000-0005-0000-0000-0000020E0000}"/>
    <cellStyle name="Header2 52 2 9" xfId="11494" xr:uid="{00000000-0005-0000-0000-0000030E0000}"/>
    <cellStyle name="Header2 52 3" xfId="2295" xr:uid="{00000000-0005-0000-0000-0000040E0000}"/>
    <cellStyle name="Header2 52 4" xfId="2904" xr:uid="{00000000-0005-0000-0000-0000050E0000}"/>
    <cellStyle name="Header2 52 5" xfId="5700" xr:uid="{00000000-0005-0000-0000-0000060E0000}"/>
    <cellStyle name="Header2 52 6" xfId="6404" xr:uid="{00000000-0005-0000-0000-0000070E0000}"/>
    <cellStyle name="Header2 52 7" xfId="7970" xr:uid="{00000000-0005-0000-0000-0000080E0000}"/>
    <cellStyle name="Header2 52 8" xfId="9469" xr:uid="{00000000-0005-0000-0000-0000090E0000}"/>
    <cellStyle name="Header2 52 9" xfId="9596" xr:uid="{00000000-0005-0000-0000-00000A0E0000}"/>
    <cellStyle name="Header2 53" xfId="565" xr:uid="{00000000-0005-0000-0000-00000B0E0000}"/>
    <cellStyle name="Header2 53 10" xfId="9410" xr:uid="{00000000-0005-0000-0000-00000C0E0000}"/>
    <cellStyle name="Header2 53 2" xfId="1253" xr:uid="{00000000-0005-0000-0000-00000D0E0000}"/>
    <cellStyle name="Header2 53 2 2" xfId="3406" xr:uid="{00000000-0005-0000-0000-00000E0E0000}"/>
    <cellStyle name="Header2 53 2 3" xfId="4612" xr:uid="{00000000-0005-0000-0000-00000F0E0000}"/>
    <cellStyle name="Header2 53 2 4" xfId="3704" xr:uid="{00000000-0005-0000-0000-0000100E0000}"/>
    <cellStyle name="Header2 53 2 5" xfId="6603" xr:uid="{00000000-0005-0000-0000-0000110E0000}"/>
    <cellStyle name="Header2 53 2 6" xfId="7806" xr:uid="{00000000-0005-0000-0000-0000120E0000}"/>
    <cellStyle name="Header2 53 2 7" xfId="9715" xr:uid="{00000000-0005-0000-0000-0000130E0000}"/>
    <cellStyle name="Header2 53 2 8" xfId="10592" xr:uid="{00000000-0005-0000-0000-0000140E0000}"/>
    <cellStyle name="Header2 53 2 9" xfId="11495" xr:uid="{00000000-0005-0000-0000-0000150E0000}"/>
    <cellStyle name="Header2 53 3" xfId="2682" xr:uid="{00000000-0005-0000-0000-0000160E0000}"/>
    <cellStyle name="Header2 53 4" xfId="4159" xr:uid="{00000000-0005-0000-0000-0000170E0000}"/>
    <cellStyle name="Header2 53 5" xfId="5598" xr:uid="{00000000-0005-0000-0000-0000180E0000}"/>
    <cellStyle name="Header2 53 6" xfId="5415" xr:uid="{00000000-0005-0000-0000-0000190E0000}"/>
    <cellStyle name="Header2 53 7" xfId="6862" xr:uid="{00000000-0005-0000-0000-00001A0E0000}"/>
    <cellStyle name="Header2 53 8" xfId="8932" xr:uid="{00000000-0005-0000-0000-00001B0E0000}"/>
    <cellStyle name="Header2 53 9" xfId="10175" xr:uid="{00000000-0005-0000-0000-00001C0E0000}"/>
    <cellStyle name="Header2 54" xfId="566" xr:uid="{00000000-0005-0000-0000-00001D0E0000}"/>
    <cellStyle name="Header2 54 10" xfId="11132" xr:uid="{00000000-0005-0000-0000-00001E0E0000}"/>
    <cellStyle name="Header2 54 2" xfId="1254" xr:uid="{00000000-0005-0000-0000-00001F0E0000}"/>
    <cellStyle name="Header2 54 2 2" xfId="2291" xr:uid="{00000000-0005-0000-0000-0000200E0000}"/>
    <cellStyle name="Header2 54 2 3" xfId="4613" xr:uid="{00000000-0005-0000-0000-0000210E0000}"/>
    <cellStyle name="Header2 54 2 4" xfId="2112" xr:uid="{00000000-0005-0000-0000-0000220E0000}"/>
    <cellStyle name="Header2 54 2 5" xfId="4222" xr:uid="{00000000-0005-0000-0000-0000230E0000}"/>
    <cellStyle name="Header2 54 2 6" xfId="7612" xr:uid="{00000000-0005-0000-0000-0000240E0000}"/>
    <cellStyle name="Header2 54 2 7" xfId="10006" xr:uid="{00000000-0005-0000-0000-0000250E0000}"/>
    <cellStyle name="Header2 54 2 8" xfId="10593" xr:uid="{00000000-0005-0000-0000-0000260E0000}"/>
    <cellStyle name="Header2 54 2 9" xfId="11496" xr:uid="{00000000-0005-0000-0000-0000270E0000}"/>
    <cellStyle name="Header2 54 3" xfId="3732" xr:uid="{00000000-0005-0000-0000-0000280E0000}"/>
    <cellStyle name="Header2 54 4" xfId="2922" xr:uid="{00000000-0005-0000-0000-0000290E0000}"/>
    <cellStyle name="Header2 54 5" xfId="2581" xr:uid="{00000000-0005-0000-0000-00002A0E0000}"/>
    <cellStyle name="Header2 54 6" xfId="5098" xr:uid="{00000000-0005-0000-0000-00002B0E0000}"/>
    <cellStyle name="Header2 54 7" xfId="7758" xr:uid="{00000000-0005-0000-0000-00002C0E0000}"/>
    <cellStyle name="Header2 54 8" xfId="9468" xr:uid="{00000000-0005-0000-0000-00002D0E0000}"/>
    <cellStyle name="Header2 54 9" xfId="9183" xr:uid="{00000000-0005-0000-0000-00002E0E0000}"/>
    <cellStyle name="Header2 55" xfId="567" xr:uid="{00000000-0005-0000-0000-00002F0E0000}"/>
    <cellStyle name="Header2 55 10" xfId="11024" xr:uid="{00000000-0005-0000-0000-0000300E0000}"/>
    <cellStyle name="Header2 55 2" xfId="1255" xr:uid="{00000000-0005-0000-0000-0000310E0000}"/>
    <cellStyle name="Header2 55 2 2" xfId="2822" xr:uid="{00000000-0005-0000-0000-0000320E0000}"/>
    <cellStyle name="Header2 55 2 3" xfId="4614" xr:uid="{00000000-0005-0000-0000-0000330E0000}"/>
    <cellStyle name="Header2 55 2 4" xfId="5698" xr:uid="{00000000-0005-0000-0000-0000340E0000}"/>
    <cellStyle name="Header2 55 2 5" xfId="6327" xr:uid="{00000000-0005-0000-0000-0000350E0000}"/>
    <cellStyle name="Header2 55 2 6" xfId="7967" xr:uid="{00000000-0005-0000-0000-0000360E0000}"/>
    <cellStyle name="Header2 55 2 7" xfId="9793" xr:uid="{00000000-0005-0000-0000-0000370E0000}"/>
    <cellStyle name="Header2 55 2 8" xfId="10594" xr:uid="{00000000-0005-0000-0000-0000380E0000}"/>
    <cellStyle name="Header2 55 2 9" xfId="11497" xr:uid="{00000000-0005-0000-0000-0000390E0000}"/>
    <cellStyle name="Header2 55 3" xfId="3323" xr:uid="{00000000-0005-0000-0000-00003A0E0000}"/>
    <cellStyle name="Header2 55 4" xfId="4183" xr:uid="{00000000-0005-0000-0000-00003B0E0000}"/>
    <cellStyle name="Header2 55 5" xfId="5430" xr:uid="{00000000-0005-0000-0000-00003C0E0000}"/>
    <cellStyle name="Header2 55 6" xfId="6544" xr:uid="{00000000-0005-0000-0000-00003D0E0000}"/>
    <cellStyle name="Header2 55 7" xfId="7159" xr:uid="{00000000-0005-0000-0000-00003E0E0000}"/>
    <cellStyle name="Header2 55 8" xfId="8931" xr:uid="{00000000-0005-0000-0000-00003F0E0000}"/>
    <cellStyle name="Header2 55 9" xfId="10235" xr:uid="{00000000-0005-0000-0000-0000400E0000}"/>
    <cellStyle name="Header2 56" xfId="568" xr:uid="{00000000-0005-0000-0000-0000410E0000}"/>
    <cellStyle name="Header2 56 10" xfId="11177" xr:uid="{00000000-0005-0000-0000-0000420E0000}"/>
    <cellStyle name="Header2 56 2" xfId="1256" xr:uid="{00000000-0005-0000-0000-0000430E0000}"/>
    <cellStyle name="Header2 56 2 2" xfId="3728" xr:uid="{00000000-0005-0000-0000-0000440E0000}"/>
    <cellStyle name="Header2 56 2 3" xfId="4615" xr:uid="{00000000-0005-0000-0000-0000450E0000}"/>
    <cellStyle name="Header2 56 2 4" xfId="4171" xr:uid="{00000000-0005-0000-0000-0000460E0000}"/>
    <cellStyle name="Header2 56 2 5" xfId="6473" xr:uid="{00000000-0005-0000-0000-0000470E0000}"/>
    <cellStyle name="Header2 56 2 6" xfId="7280" xr:uid="{00000000-0005-0000-0000-0000480E0000}"/>
    <cellStyle name="Header2 56 2 7" xfId="8447" xr:uid="{00000000-0005-0000-0000-0000490E0000}"/>
    <cellStyle name="Header2 56 2 8" xfId="10595" xr:uid="{00000000-0005-0000-0000-00004A0E0000}"/>
    <cellStyle name="Header2 56 2 9" xfId="11498" xr:uid="{00000000-0005-0000-0000-00004B0E0000}"/>
    <cellStyle name="Header2 56 3" xfId="3938" xr:uid="{00000000-0005-0000-0000-00004C0E0000}"/>
    <cellStyle name="Header2 56 4" xfId="2611" xr:uid="{00000000-0005-0000-0000-00004D0E0000}"/>
    <cellStyle name="Header2 56 5" xfId="4435" xr:uid="{00000000-0005-0000-0000-00004E0E0000}"/>
    <cellStyle name="Header2 56 6" xfId="5393" xr:uid="{00000000-0005-0000-0000-00004F0E0000}"/>
    <cellStyle name="Header2 56 7" xfId="7917" xr:uid="{00000000-0005-0000-0000-0000500E0000}"/>
    <cellStyle name="Header2 56 8" xfId="9467" xr:uid="{00000000-0005-0000-0000-0000510E0000}"/>
    <cellStyle name="Header2 56 9" xfId="8234" xr:uid="{00000000-0005-0000-0000-0000520E0000}"/>
    <cellStyle name="Header2 57" xfId="569" xr:uid="{00000000-0005-0000-0000-0000530E0000}"/>
    <cellStyle name="Header2 57 10" xfId="11068" xr:uid="{00000000-0005-0000-0000-0000540E0000}"/>
    <cellStyle name="Header2 57 2" xfId="1257" xr:uid="{00000000-0005-0000-0000-0000550E0000}"/>
    <cellStyle name="Header2 57 2 2" xfId="3407" xr:uid="{00000000-0005-0000-0000-0000560E0000}"/>
    <cellStyle name="Header2 57 2 3" xfId="4616" xr:uid="{00000000-0005-0000-0000-0000570E0000}"/>
    <cellStyle name="Header2 57 2 4" xfId="5050" xr:uid="{00000000-0005-0000-0000-0000580E0000}"/>
    <cellStyle name="Header2 57 2 5" xfId="6800" xr:uid="{00000000-0005-0000-0000-0000590E0000}"/>
    <cellStyle name="Header2 57 2 6" xfId="7755" xr:uid="{00000000-0005-0000-0000-00005A0E0000}"/>
    <cellStyle name="Header2 57 2 7" xfId="9954" xr:uid="{00000000-0005-0000-0000-00005B0E0000}"/>
    <cellStyle name="Header2 57 2 8" xfId="10596" xr:uid="{00000000-0005-0000-0000-00005C0E0000}"/>
    <cellStyle name="Header2 57 2 9" xfId="11499" xr:uid="{00000000-0005-0000-0000-00005D0E0000}"/>
    <cellStyle name="Header2 57 3" xfId="2136" xr:uid="{00000000-0005-0000-0000-00005E0E0000}"/>
    <cellStyle name="Header2 57 4" xfId="3237" xr:uid="{00000000-0005-0000-0000-00005F0E0000}"/>
    <cellStyle name="Header2 57 5" xfId="5051" xr:uid="{00000000-0005-0000-0000-0000600E0000}"/>
    <cellStyle name="Header2 57 6" xfId="6756" xr:uid="{00000000-0005-0000-0000-0000610E0000}"/>
    <cellStyle name="Header2 57 7" xfId="6863" xr:uid="{00000000-0005-0000-0000-0000620E0000}"/>
    <cellStyle name="Header2 57 8" xfId="8930" xr:uid="{00000000-0005-0000-0000-0000630E0000}"/>
    <cellStyle name="Header2 57 9" xfId="9585" xr:uid="{00000000-0005-0000-0000-0000640E0000}"/>
    <cellStyle name="Header2 58" xfId="570" xr:uid="{00000000-0005-0000-0000-0000650E0000}"/>
    <cellStyle name="Header2 58 10" xfId="9412" xr:uid="{00000000-0005-0000-0000-0000660E0000}"/>
    <cellStyle name="Header2 58 2" xfId="1258" xr:uid="{00000000-0005-0000-0000-0000670E0000}"/>
    <cellStyle name="Header2 58 2 2" xfId="3934" xr:uid="{00000000-0005-0000-0000-0000680E0000}"/>
    <cellStyle name="Header2 58 2 3" xfId="4617" xr:uid="{00000000-0005-0000-0000-0000690E0000}"/>
    <cellStyle name="Header2 58 2 4" xfId="5390" xr:uid="{00000000-0005-0000-0000-00006A0E0000}"/>
    <cellStyle name="Header2 58 2 5" xfId="6382" xr:uid="{00000000-0005-0000-0000-00006B0E0000}"/>
    <cellStyle name="Header2 58 2 6" xfId="7613" xr:uid="{00000000-0005-0000-0000-00006C0E0000}"/>
    <cellStyle name="Header2 58 2 7" xfId="9741" xr:uid="{00000000-0005-0000-0000-00006D0E0000}"/>
    <cellStyle name="Header2 58 2 8" xfId="10597" xr:uid="{00000000-0005-0000-0000-00006E0E0000}"/>
    <cellStyle name="Header2 58 2 9" xfId="11500" xr:uid="{00000000-0005-0000-0000-00006F0E0000}"/>
    <cellStyle name="Header2 58 3" xfId="3656" xr:uid="{00000000-0005-0000-0000-0000700E0000}"/>
    <cellStyle name="Header2 58 4" xfId="3472" xr:uid="{00000000-0005-0000-0000-0000710E0000}"/>
    <cellStyle name="Header2 58 5" xfId="5259" xr:uid="{00000000-0005-0000-0000-0000720E0000}"/>
    <cellStyle name="Header2 58 6" xfId="5159" xr:uid="{00000000-0005-0000-0000-0000730E0000}"/>
    <cellStyle name="Header2 58 7" xfId="6927" xr:uid="{00000000-0005-0000-0000-0000740E0000}"/>
    <cellStyle name="Header2 58 8" xfId="9466" xr:uid="{00000000-0005-0000-0000-0000750E0000}"/>
    <cellStyle name="Header2 58 9" xfId="9617" xr:uid="{00000000-0005-0000-0000-0000760E0000}"/>
    <cellStyle name="Header2 59" xfId="571" xr:uid="{00000000-0005-0000-0000-0000770E0000}"/>
    <cellStyle name="Header2 59 10" xfId="8239" xr:uid="{00000000-0005-0000-0000-0000780E0000}"/>
    <cellStyle name="Header2 59 2" xfId="1259" xr:uid="{00000000-0005-0000-0000-0000790E0000}"/>
    <cellStyle name="Header2 59 2 2" xfId="2823" xr:uid="{00000000-0005-0000-0000-00007A0E0000}"/>
    <cellStyle name="Header2 59 2 3" xfId="4618" xr:uid="{00000000-0005-0000-0000-00007B0E0000}"/>
    <cellStyle name="Header2 59 2 4" xfId="5387" xr:uid="{00000000-0005-0000-0000-00007C0E0000}"/>
    <cellStyle name="Header2 59 2 5" xfId="5746" xr:uid="{00000000-0005-0000-0000-00007D0E0000}"/>
    <cellStyle name="Header2 59 2 6" xfId="7914" xr:uid="{00000000-0005-0000-0000-00007E0E0000}"/>
    <cellStyle name="Header2 59 2 7" xfId="10032" xr:uid="{00000000-0005-0000-0000-00007F0E0000}"/>
    <cellStyle name="Header2 59 2 8" xfId="10598" xr:uid="{00000000-0005-0000-0000-0000800E0000}"/>
    <cellStyle name="Header2 59 2 9" xfId="11501" xr:uid="{00000000-0005-0000-0000-0000810E0000}"/>
    <cellStyle name="Header2 59 3" xfId="2683" xr:uid="{00000000-0005-0000-0000-0000820E0000}"/>
    <cellStyle name="Header2 59 4" xfId="4165" xr:uid="{00000000-0005-0000-0000-0000830E0000}"/>
    <cellStyle name="Header2 59 5" xfId="5544" xr:uid="{00000000-0005-0000-0000-0000840E0000}"/>
    <cellStyle name="Header2 59 6" xfId="5220" xr:uid="{00000000-0005-0000-0000-0000850E0000}"/>
    <cellStyle name="Header2 59 7" xfId="7160" xr:uid="{00000000-0005-0000-0000-0000860E0000}"/>
    <cellStyle name="Header2 59 8" xfId="8929" xr:uid="{00000000-0005-0000-0000-0000870E0000}"/>
    <cellStyle name="Header2 59 9" xfId="10195" xr:uid="{00000000-0005-0000-0000-0000880E0000}"/>
    <cellStyle name="Header2 6" xfId="572" xr:uid="{00000000-0005-0000-0000-0000890E0000}"/>
    <cellStyle name="Header2 6 10" xfId="11107" xr:uid="{00000000-0005-0000-0000-00008A0E0000}"/>
    <cellStyle name="Header2 6 2" xfId="1260" xr:uid="{00000000-0005-0000-0000-00008B0E0000}"/>
    <cellStyle name="Header2 6 2 2" xfId="3653" xr:uid="{00000000-0005-0000-0000-00008C0E0000}"/>
    <cellStyle name="Header2 6 2 3" xfId="4619" xr:uid="{00000000-0005-0000-0000-00008D0E0000}"/>
    <cellStyle name="Header2 6 2 4" xfId="6190" xr:uid="{00000000-0005-0000-0000-00008E0E0000}"/>
    <cellStyle name="Header2 6 2 5" xfId="6067" xr:uid="{00000000-0005-0000-0000-00008F0E0000}"/>
    <cellStyle name="Header2 6 2 6" xfId="7281" xr:uid="{00000000-0005-0000-0000-0000900E0000}"/>
    <cellStyle name="Header2 6 2 7" xfId="9819" xr:uid="{00000000-0005-0000-0000-0000910E0000}"/>
    <cellStyle name="Header2 6 2 8" xfId="10599" xr:uid="{00000000-0005-0000-0000-0000920E0000}"/>
    <cellStyle name="Header2 6 2 9" xfId="11502" xr:uid="{00000000-0005-0000-0000-0000930E0000}"/>
    <cellStyle name="Header2 6 3" xfId="3864" xr:uid="{00000000-0005-0000-0000-0000940E0000}"/>
    <cellStyle name="Header2 6 4" xfId="2928" xr:uid="{00000000-0005-0000-0000-0000950E0000}"/>
    <cellStyle name="Header2 6 5" xfId="5949" xr:uid="{00000000-0005-0000-0000-0000960E0000}"/>
    <cellStyle name="Header2 6 6" xfId="6403" xr:uid="{00000000-0005-0000-0000-0000970E0000}"/>
    <cellStyle name="Header2 6 7" xfId="6960" xr:uid="{00000000-0005-0000-0000-0000980E0000}"/>
    <cellStyle name="Header2 6 8" xfId="9465" xr:uid="{00000000-0005-0000-0000-0000990E0000}"/>
    <cellStyle name="Header2 6 9" xfId="8259" xr:uid="{00000000-0005-0000-0000-00009A0E0000}"/>
    <cellStyle name="Header2 60" xfId="573" xr:uid="{00000000-0005-0000-0000-00009B0E0000}"/>
    <cellStyle name="Header2 60 10" xfId="11000" xr:uid="{00000000-0005-0000-0000-00009C0E0000}"/>
    <cellStyle name="Header2 60 2" xfId="1261" xr:uid="{00000000-0005-0000-0000-00009D0E0000}"/>
    <cellStyle name="Header2 60 2 2" xfId="3408" xr:uid="{00000000-0005-0000-0000-00009E0E0000}"/>
    <cellStyle name="Header2 60 2 3" xfId="4620" xr:uid="{00000000-0005-0000-0000-00009F0E0000}"/>
    <cellStyle name="Header2 60 2 4" xfId="4502" xr:uid="{00000000-0005-0000-0000-0000A00E0000}"/>
    <cellStyle name="Header2 60 2 5" xfId="6686" xr:uid="{00000000-0005-0000-0000-0000A10E0000}"/>
    <cellStyle name="Header2 60 2 6" xfId="6850" xr:uid="{00000000-0005-0000-0000-0000A20E0000}"/>
    <cellStyle name="Header2 60 2 7" xfId="8473" xr:uid="{00000000-0005-0000-0000-0000A30E0000}"/>
    <cellStyle name="Header2 60 2 8" xfId="10600" xr:uid="{00000000-0005-0000-0000-0000A40E0000}"/>
    <cellStyle name="Header2 60 2 9" xfId="11503" xr:uid="{00000000-0005-0000-0000-0000A50E0000}"/>
    <cellStyle name="Header2 60 3" xfId="2137" xr:uid="{00000000-0005-0000-0000-0000A60E0000}"/>
    <cellStyle name="Header2 60 4" xfId="4126" xr:uid="{00000000-0005-0000-0000-0000A70E0000}"/>
    <cellStyle name="Header2 60 5" xfId="5836" xr:uid="{00000000-0005-0000-0000-0000A80E0000}"/>
    <cellStyle name="Header2 60 6" xfId="5152" xr:uid="{00000000-0005-0000-0000-0000A90E0000}"/>
    <cellStyle name="Header2 60 7" xfId="6849" xr:uid="{00000000-0005-0000-0000-0000AA0E0000}"/>
    <cellStyle name="Header2 60 8" xfId="8928" xr:uid="{00000000-0005-0000-0000-0000AB0E0000}"/>
    <cellStyle name="Header2 60 9" xfId="10256" xr:uid="{00000000-0005-0000-0000-0000AC0E0000}"/>
    <cellStyle name="Header2 61" xfId="574" xr:uid="{00000000-0005-0000-0000-0000AD0E0000}"/>
    <cellStyle name="Header2 61 10" xfId="11154" xr:uid="{00000000-0005-0000-0000-0000AE0E0000}"/>
    <cellStyle name="Header2 61 2" xfId="1262" xr:uid="{00000000-0005-0000-0000-0000AF0E0000}"/>
    <cellStyle name="Header2 61 2 2" xfId="3860" xr:uid="{00000000-0005-0000-0000-0000B00E0000}"/>
    <cellStyle name="Header2 61 2 3" xfId="4621" xr:uid="{00000000-0005-0000-0000-0000B10E0000}"/>
    <cellStyle name="Header2 61 2 4" xfId="5577" xr:uid="{00000000-0005-0000-0000-0000B20E0000}"/>
    <cellStyle name="Header2 61 2 5" xfId="2113" xr:uid="{00000000-0005-0000-0000-0000B30E0000}"/>
    <cellStyle name="Header2 61 2 6" xfId="7614" xr:uid="{00000000-0005-0000-0000-0000B40E0000}"/>
    <cellStyle name="Header2 61 2 7" xfId="8395" xr:uid="{00000000-0005-0000-0000-0000B50E0000}"/>
    <cellStyle name="Header2 61 2 8" xfId="10601" xr:uid="{00000000-0005-0000-0000-0000B60E0000}"/>
    <cellStyle name="Header2 61 2 9" xfId="11504" xr:uid="{00000000-0005-0000-0000-0000B70E0000}"/>
    <cellStyle name="Header2 61 3" xfId="2227" xr:uid="{00000000-0005-0000-0000-0000B80E0000}"/>
    <cellStyle name="Header2 61 4" xfId="2615" xr:uid="{00000000-0005-0000-0000-0000B90E0000}"/>
    <cellStyle name="Header2 61 5" xfId="3507" xr:uid="{00000000-0005-0000-0000-0000BA0E0000}"/>
    <cellStyle name="Header2 61 6" xfId="5222" xr:uid="{00000000-0005-0000-0000-0000BB0E0000}"/>
    <cellStyle name="Header2 61 7" xfId="7009" xr:uid="{00000000-0005-0000-0000-0000BC0E0000}"/>
    <cellStyle name="Header2 61 8" xfId="9464" xr:uid="{00000000-0005-0000-0000-0000BD0E0000}"/>
    <cellStyle name="Header2 61 9" xfId="10106" xr:uid="{00000000-0005-0000-0000-0000BE0E0000}"/>
    <cellStyle name="Header2 62" xfId="517" xr:uid="{00000000-0005-0000-0000-0000BF0E0000}"/>
    <cellStyle name="Header2 62 10" xfId="8516" xr:uid="{00000000-0005-0000-0000-0000C00E0000}"/>
    <cellStyle name="Header2 62 2" xfId="1827" xr:uid="{00000000-0005-0000-0000-0000C10E0000}"/>
    <cellStyle name="Header2 62 2 2" xfId="4221" xr:uid="{00000000-0005-0000-0000-0000C20E0000}"/>
    <cellStyle name="Header2 62 2 3" xfId="5141" xr:uid="{00000000-0005-0000-0000-0000C30E0000}"/>
    <cellStyle name="Header2 62 2 4" xfId="6233" xr:uid="{00000000-0005-0000-0000-0000C40E0000}"/>
    <cellStyle name="Header2 62 2 5" xfId="6364" xr:uid="{00000000-0005-0000-0000-0000C50E0000}"/>
    <cellStyle name="Header2 62 2 6" xfId="7441" xr:uid="{00000000-0005-0000-0000-0000C60E0000}"/>
    <cellStyle name="Header2 62 2 7" xfId="10115" xr:uid="{00000000-0005-0000-0000-0000C70E0000}"/>
    <cellStyle name="Header2 62 2 8" xfId="11080" xr:uid="{00000000-0005-0000-0000-0000C80E0000}"/>
    <cellStyle name="Header2 62 2 9" xfId="11890" xr:uid="{00000000-0005-0000-0000-0000C90E0000}"/>
    <cellStyle name="Header2 62 3" xfId="3311" xr:uid="{00000000-0005-0000-0000-0000CA0E0000}"/>
    <cellStyle name="Header2 62 4" xfId="2932" xr:uid="{00000000-0005-0000-0000-0000CB0E0000}"/>
    <cellStyle name="Header2 62 5" xfId="5300" xr:uid="{00000000-0005-0000-0000-0000CC0E0000}"/>
    <cellStyle name="Header2 62 6" xfId="6628" xr:uid="{00000000-0005-0000-0000-0000CD0E0000}"/>
    <cellStyle name="Header2 62 7" xfId="7527" xr:uid="{00000000-0005-0000-0000-0000CE0E0000}"/>
    <cellStyle name="Header2 62 8" xfId="8956" xr:uid="{00000000-0005-0000-0000-0000CF0E0000}"/>
    <cellStyle name="Header2 62 9" xfId="10190" xr:uid="{00000000-0005-0000-0000-0000D00E0000}"/>
    <cellStyle name="Header2 63" xfId="1205" xr:uid="{00000000-0005-0000-0000-0000D10E0000}"/>
    <cellStyle name="Header2 63 2" xfId="3394" xr:uid="{00000000-0005-0000-0000-0000D20E0000}"/>
    <cellStyle name="Header2 63 3" xfId="4564" xr:uid="{00000000-0005-0000-0000-0000D30E0000}"/>
    <cellStyle name="Header2 63 4" xfId="5592" xr:uid="{00000000-0005-0000-0000-0000D40E0000}"/>
    <cellStyle name="Header2 63 5" xfId="6659" xr:uid="{00000000-0005-0000-0000-0000D50E0000}"/>
    <cellStyle name="Header2 63 6" xfId="6945" xr:uid="{00000000-0005-0000-0000-0000D60E0000}"/>
    <cellStyle name="Header2 63 7" xfId="9228" xr:uid="{00000000-0005-0000-0000-0000D70E0000}"/>
    <cellStyle name="Header2 63 8" xfId="10544" xr:uid="{00000000-0005-0000-0000-0000D80E0000}"/>
    <cellStyle name="Header2 63 9" xfId="11447" xr:uid="{00000000-0005-0000-0000-0000D90E0000}"/>
    <cellStyle name="Header2 64" xfId="3139" xr:uid="{00000000-0005-0000-0000-0000DA0E0000}"/>
    <cellStyle name="Header2 65" xfId="3092" xr:uid="{00000000-0005-0000-0000-0000DB0E0000}"/>
    <cellStyle name="Header2 66" xfId="5321" xr:uid="{00000000-0005-0000-0000-0000DC0E0000}"/>
    <cellStyle name="Header2 67" xfId="3596" xr:uid="{00000000-0005-0000-0000-0000DD0E0000}"/>
    <cellStyle name="Header2 68" xfId="7461" xr:uid="{00000000-0005-0000-0000-0000DE0E0000}"/>
    <cellStyle name="Header2 69" xfId="9663" xr:uid="{00000000-0005-0000-0000-0000DF0E0000}"/>
    <cellStyle name="Header2 7" xfId="575" xr:uid="{00000000-0005-0000-0000-0000E00E0000}"/>
    <cellStyle name="Header2 7 10" xfId="11045" xr:uid="{00000000-0005-0000-0000-0000E10E0000}"/>
    <cellStyle name="Header2 7 2" xfId="1263" xr:uid="{00000000-0005-0000-0000-0000E20E0000}"/>
    <cellStyle name="Header2 7 2 2" xfId="2824" xr:uid="{00000000-0005-0000-0000-0000E30E0000}"/>
    <cellStyle name="Header2 7 2 3" xfId="4622" xr:uid="{00000000-0005-0000-0000-0000E40E0000}"/>
    <cellStyle name="Header2 7 2 4" xfId="4203" xr:uid="{00000000-0005-0000-0000-0000E50E0000}"/>
    <cellStyle name="Header2 7 2 5" xfId="6326" xr:uid="{00000000-0005-0000-0000-0000E60E0000}"/>
    <cellStyle name="Header2 7 2 6" xfId="7068" xr:uid="{00000000-0005-0000-0000-0000E70E0000}"/>
    <cellStyle name="Header2 7 2 7" xfId="9980" xr:uid="{00000000-0005-0000-0000-0000E80E0000}"/>
    <cellStyle name="Header2 7 2 8" xfId="10602" xr:uid="{00000000-0005-0000-0000-0000E90E0000}"/>
    <cellStyle name="Header2 7 2 9" xfId="11505" xr:uid="{00000000-0005-0000-0000-0000EA0E0000}"/>
    <cellStyle name="Header2 7 3" xfId="2684" xr:uid="{00000000-0005-0000-0000-0000EB0E0000}"/>
    <cellStyle name="Header2 7 4" xfId="2600" xr:uid="{00000000-0005-0000-0000-0000EC0E0000}"/>
    <cellStyle name="Header2 7 5" xfId="5079" xr:uid="{00000000-0005-0000-0000-0000ED0E0000}"/>
    <cellStyle name="Header2 7 6" xfId="2208" xr:uid="{00000000-0005-0000-0000-0000EE0E0000}"/>
    <cellStyle name="Header2 7 7" xfId="7162" xr:uid="{00000000-0005-0000-0000-0000EF0E0000}"/>
    <cellStyle name="Header2 7 8" xfId="8927" xr:uid="{00000000-0005-0000-0000-0000F00E0000}"/>
    <cellStyle name="Header2 7 9" xfId="9064" xr:uid="{00000000-0005-0000-0000-0000F10E0000}"/>
    <cellStyle name="Header2 70" xfId="9135" xr:uid="{00000000-0005-0000-0000-0000F20E0000}"/>
    <cellStyle name="Header2 71" xfId="11090" xr:uid="{00000000-0005-0000-0000-0000F30E0000}"/>
    <cellStyle name="Header2 8" xfId="576" xr:uid="{00000000-0005-0000-0000-0000F40E0000}"/>
    <cellStyle name="Header2 8 10" xfId="10161" xr:uid="{00000000-0005-0000-0000-0000F50E0000}"/>
    <cellStyle name="Header2 8 2" xfId="1264" xr:uid="{00000000-0005-0000-0000-0000F60E0000}"/>
    <cellStyle name="Header2 8 2 2" xfId="2103" xr:uid="{00000000-0005-0000-0000-0000F70E0000}"/>
    <cellStyle name="Header2 8 2 3" xfId="4623" xr:uid="{00000000-0005-0000-0000-0000F80E0000}"/>
    <cellStyle name="Header2 8 2 4" xfId="5987" xr:uid="{00000000-0005-0000-0000-0000F90E0000}"/>
    <cellStyle name="Header2 8 2 5" xfId="6472" xr:uid="{00000000-0005-0000-0000-0000FA0E0000}"/>
    <cellStyle name="Header2 8 2 6" xfId="7282" xr:uid="{00000000-0005-0000-0000-0000FB0E0000}"/>
    <cellStyle name="Header2 8 2 7" xfId="9767" xr:uid="{00000000-0005-0000-0000-0000FC0E0000}"/>
    <cellStyle name="Header2 8 2 8" xfId="10603" xr:uid="{00000000-0005-0000-0000-0000FD0E0000}"/>
    <cellStyle name="Header2 8 2 9" xfId="11506" xr:uid="{00000000-0005-0000-0000-0000FE0E0000}"/>
    <cellStyle name="Header2 8 3" xfId="2277" xr:uid="{00000000-0005-0000-0000-0000FF0E0000}"/>
    <cellStyle name="Header2 8 4" xfId="2536" xr:uid="{00000000-0005-0000-0000-0000000F0000}"/>
    <cellStyle name="Header2 8 5" xfId="2420" xr:uid="{00000000-0005-0000-0000-0000010F0000}"/>
    <cellStyle name="Header2 8 6" xfId="6165" xr:uid="{00000000-0005-0000-0000-0000020F0000}"/>
    <cellStyle name="Header2 8 7" xfId="7847" xr:uid="{00000000-0005-0000-0000-0000030F0000}"/>
    <cellStyle name="Header2 8 8" xfId="9463" xr:uid="{00000000-0005-0000-0000-0000040F0000}"/>
    <cellStyle name="Header2 8 9" xfId="9606" xr:uid="{00000000-0005-0000-0000-0000050F0000}"/>
    <cellStyle name="Header2 9" xfId="577" xr:uid="{00000000-0005-0000-0000-0000060F0000}"/>
    <cellStyle name="Header2 9 10" xfId="11123" xr:uid="{00000000-0005-0000-0000-0000070F0000}"/>
    <cellStyle name="Header2 9 2" xfId="1265" xr:uid="{00000000-0005-0000-0000-0000080F0000}"/>
    <cellStyle name="Header2 9 2 2" xfId="3409" xr:uid="{00000000-0005-0000-0000-0000090F0000}"/>
    <cellStyle name="Header2 9 2 3" xfId="4624" xr:uid="{00000000-0005-0000-0000-00000A0F0000}"/>
    <cellStyle name="Header2 9 2 4" xfId="5843" xr:uid="{00000000-0005-0000-0000-00000B0F0000}"/>
    <cellStyle name="Header2 9 2 5" xfId="5689" xr:uid="{00000000-0005-0000-0000-00000C0F0000}"/>
    <cellStyle name="Header2 9 2 6" xfId="6851" xr:uid="{00000000-0005-0000-0000-00000D0F0000}"/>
    <cellStyle name="Header2 9 2 7" xfId="10058" xr:uid="{00000000-0005-0000-0000-00000E0F0000}"/>
    <cellStyle name="Header2 9 2 8" xfId="10604" xr:uid="{00000000-0005-0000-0000-00000F0F0000}"/>
    <cellStyle name="Header2 9 2 9" xfId="11507" xr:uid="{00000000-0005-0000-0000-0000100F0000}"/>
    <cellStyle name="Header2 9 3" xfId="2102" xr:uid="{00000000-0005-0000-0000-0000110F0000}"/>
    <cellStyle name="Header2 9 4" xfId="2968" xr:uid="{00000000-0005-0000-0000-0000120F0000}"/>
    <cellStyle name="Header2 9 5" xfId="5730" xr:uid="{00000000-0005-0000-0000-0000130F0000}"/>
    <cellStyle name="Header2 9 6" xfId="6307" xr:uid="{00000000-0005-0000-0000-0000140F0000}"/>
    <cellStyle name="Header2 9 7" xfId="7161" xr:uid="{00000000-0005-0000-0000-0000150F0000}"/>
    <cellStyle name="Header2 9 8" xfId="8926" xr:uid="{00000000-0005-0000-0000-0000160F0000}"/>
    <cellStyle name="Header2 9 9" xfId="9627" xr:uid="{00000000-0005-0000-0000-0000170F0000}"/>
    <cellStyle name="Heading 1 2" xfId="578" xr:uid="{00000000-0005-0000-0000-0000180F0000}"/>
    <cellStyle name="Heading 2" xfId="125" xr:uid="{00000000-0005-0000-0000-0000190F0000}"/>
    <cellStyle name="Heading 2 2" xfId="579" xr:uid="{00000000-0005-0000-0000-00001A0F0000}"/>
    <cellStyle name="Hipervínculo 2" xfId="580" xr:uid="{00000000-0005-0000-0000-00001B0F0000}"/>
    <cellStyle name="Hipervínculo 3" xfId="581" xr:uid="{00000000-0005-0000-0000-00001C0F0000}"/>
    <cellStyle name="Incorrecto" xfId="57" builtinId="27" customBuiltin="1"/>
    <cellStyle name="Incorrecto 2" xfId="582" xr:uid="{00000000-0005-0000-0000-00001E0F0000}"/>
    <cellStyle name="Incorreto" xfId="583" xr:uid="{00000000-0005-0000-0000-00001F0F0000}"/>
    <cellStyle name="Input %" xfId="59" xr:uid="{00000000-0005-0000-0000-0000200F0000}"/>
    <cellStyle name="Input % 2" xfId="584" xr:uid="{00000000-0005-0000-0000-0000210F0000}"/>
    <cellStyle name="Input % 3" xfId="585" xr:uid="{00000000-0005-0000-0000-0000220F0000}"/>
    <cellStyle name="Input % 4" xfId="586" xr:uid="{00000000-0005-0000-0000-0000230F0000}"/>
    <cellStyle name="Input [yellow]" xfId="60" xr:uid="{00000000-0005-0000-0000-0000240F0000}"/>
    <cellStyle name="Input [yellow] 10" xfId="587" xr:uid="{00000000-0005-0000-0000-0000250F0000}"/>
    <cellStyle name="Input [yellow] 10 10" xfId="9413" xr:uid="{00000000-0005-0000-0000-0000260F0000}"/>
    <cellStyle name="Input [yellow] 10 2" xfId="1267" xr:uid="{00000000-0005-0000-0000-0000270F0000}"/>
    <cellStyle name="Input [yellow] 10 2 2" xfId="2825" xr:uid="{00000000-0005-0000-0000-0000280F0000}"/>
    <cellStyle name="Input [yellow] 10 2 3" xfId="4626" xr:uid="{00000000-0005-0000-0000-0000290F0000}"/>
    <cellStyle name="Input [yellow] 10 2 4" xfId="5167" xr:uid="{00000000-0005-0000-0000-00002A0F0000}"/>
    <cellStyle name="Input [yellow] 10 2 5" xfId="2534" xr:uid="{00000000-0005-0000-0000-00002B0F0000}"/>
    <cellStyle name="Input [yellow] 10 2 6" xfId="6852" xr:uid="{00000000-0005-0000-0000-00002C0F0000}"/>
    <cellStyle name="Input [yellow] 10 2 7" xfId="8499" xr:uid="{00000000-0005-0000-0000-00002D0F0000}"/>
    <cellStyle name="Input [yellow] 10 2 8" xfId="10606" xr:uid="{00000000-0005-0000-0000-00002E0F0000}"/>
    <cellStyle name="Input [yellow] 10 2 9" xfId="11509" xr:uid="{00000000-0005-0000-0000-00002F0F0000}"/>
    <cellStyle name="Input [yellow] 10 3" xfId="2688" xr:uid="{00000000-0005-0000-0000-0000300F0000}"/>
    <cellStyle name="Input [yellow] 10 4" xfId="2549" xr:uid="{00000000-0005-0000-0000-0000310F0000}"/>
    <cellStyle name="Input [yellow] 10 5" xfId="3530" xr:uid="{00000000-0005-0000-0000-0000320F0000}"/>
    <cellStyle name="Input [yellow] 10 6" xfId="6682" xr:uid="{00000000-0005-0000-0000-0000330F0000}"/>
    <cellStyle name="Input [yellow] 10 7" xfId="7893" xr:uid="{00000000-0005-0000-0000-0000340F0000}"/>
    <cellStyle name="Input [yellow] 10 8" xfId="8921" xr:uid="{00000000-0005-0000-0000-0000350F0000}"/>
    <cellStyle name="Input [yellow] 10 9" xfId="9079" xr:uid="{00000000-0005-0000-0000-0000360F0000}"/>
    <cellStyle name="Input [yellow] 11" xfId="588" xr:uid="{00000000-0005-0000-0000-0000370F0000}"/>
    <cellStyle name="Input [yellow] 11 10" xfId="10258" xr:uid="{00000000-0005-0000-0000-0000380F0000}"/>
    <cellStyle name="Input [yellow] 11 2" xfId="1268" xr:uid="{00000000-0005-0000-0000-0000390F0000}"/>
    <cellStyle name="Input [yellow] 11 2 2" xfId="2104" xr:uid="{00000000-0005-0000-0000-00003A0F0000}"/>
    <cellStyle name="Input [yellow] 11 2 3" xfId="4627" xr:uid="{00000000-0005-0000-0000-00003B0F0000}"/>
    <cellStyle name="Input [yellow] 11 2 4" xfId="5825" xr:uid="{00000000-0005-0000-0000-00003C0F0000}"/>
    <cellStyle name="Input [yellow] 11 2 5" xfId="5562" xr:uid="{00000000-0005-0000-0000-00003D0F0000}"/>
    <cellStyle name="Input [yellow] 11 2 6" xfId="7283" xr:uid="{00000000-0005-0000-0000-00003E0F0000}"/>
    <cellStyle name="Input [yellow] 11 2 7" xfId="8421" xr:uid="{00000000-0005-0000-0000-00003F0F0000}"/>
    <cellStyle name="Input [yellow] 11 2 8" xfId="10607" xr:uid="{00000000-0005-0000-0000-0000400F0000}"/>
    <cellStyle name="Input [yellow] 11 2 9" xfId="11510" xr:uid="{00000000-0005-0000-0000-0000410F0000}"/>
    <cellStyle name="Input [yellow] 11 3" xfId="2253" xr:uid="{00000000-0005-0000-0000-0000420F0000}"/>
    <cellStyle name="Input [yellow] 11 4" xfId="4229" xr:uid="{00000000-0005-0000-0000-0000430F0000}"/>
    <cellStyle name="Input [yellow] 11 5" xfId="4303" xr:uid="{00000000-0005-0000-0000-0000440F0000}"/>
    <cellStyle name="Input [yellow] 11 6" xfId="3228" xr:uid="{00000000-0005-0000-0000-0000450F0000}"/>
    <cellStyle name="Input [yellow] 11 7" xfId="7830" xr:uid="{00000000-0005-0000-0000-0000460F0000}"/>
    <cellStyle name="Input [yellow] 11 8" xfId="8310" xr:uid="{00000000-0005-0000-0000-0000470F0000}"/>
    <cellStyle name="Input [yellow] 11 9" xfId="9109" xr:uid="{00000000-0005-0000-0000-0000480F0000}"/>
    <cellStyle name="Input [yellow] 12" xfId="589" xr:uid="{00000000-0005-0000-0000-0000490F0000}"/>
    <cellStyle name="Input [yellow] 12 10" xfId="10243" xr:uid="{00000000-0005-0000-0000-00004A0F0000}"/>
    <cellStyle name="Input [yellow] 12 2" xfId="1269" xr:uid="{00000000-0005-0000-0000-00004B0F0000}"/>
    <cellStyle name="Input [yellow] 12 2 2" xfId="3410" xr:uid="{00000000-0005-0000-0000-00004C0F0000}"/>
    <cellStyle name="Input [yellow] 12 2 3" xfId="4628" xr:uid="{00000000-0005-0000-0000-00004D0F0000}"/>
    <cellStyle name="Input [yellow] 12 2 4" xfId="5593" xr:uid="{00000000-0005-0000-0000-00004E0F0000}"/>
    <cellStyle name="Input [yellow] 12 2 5" xfId="6758" xr:uid="{00000000-0005-0000-0000-00004F0F0000}"/>
    <cellStyle name="Input [yellow] 12 2 6" xfId="6853" xr:uid="{00000000-0005-0000-0000-0000500F0000}"/>
    <cellStyle name="Input [yellow] 12 2 7" xfId="8369" xr:uid="{00000000-0005-0000-0000-0000510F0000}"/>
    <cellStyle name="Input [yellow] 12 2 8" xfId="10608" xr:uid="{00000000-0005-0000-0000-0000520F0000}"/>
    <cellStyle name="Input [yellow] 12 2 9" xfId="11511" xr:uid="{00000000-0005-0000-0000-0000530F0000}"/>
    <cellStyle name="Input [yellow] 12 3" xfId="3627" xr:uid="{00000000-0005-0000-0000-0000540F0000}"/>
    <cellStyle name="Input [yellow] 12 4" xfId="3492" xr:uid="{00000000-0005-0000-0000-0000550F0000}"/>
    <cellStyle name="Input [yellow] 12 5" xfId="5996" xr:uid="{00000000-0005-0000-0000-0000560F0000}"/>
    <cellStyle name="Input [yellow] 12 6" xfId="5855" xr:uid="{00000000-0005-0000-0000-0000570F0000}"/>
    <cellStyle name="Input [yellow] 12 7" xfId="6865" xr:uid="{00000000-0005-0000-0000-0000580F0000}"/>
    <cellStyle name="Input [yellow] 12 8" xfId="8309" xr:uid="{00000000-0005-0000-0000-0000590F0000}"/>
    <cellStyle name="Input [yellow] 12 9" xfId="10189" xr:uid="{00000000-0005-0000-0000-00005A0F0000}"/>
    <cellStyle name="Input [yellow] 13" xfId="590" xr:uid="{00000000-0005-0000-0000-00005B0F0000}"/>
    <cellStyle name="Input [yellow] 13 10" xfId="11102" xr:uid="{00000000-0005-0000-0000-00005C0F0000}"/>
    <cellStyle name="Input [yellow] 13 2" xfId="1270" xr:uid="{00000000-0005-0000-0000-00005D0F0000}"/>
    <cellStyle name="Input [yellow] 13 2 2" xfId="2105" xr:uid="{00000000-0005-0000-0000-00005E0F0000}"/>
    <cellStyle name="Input [yellow] 13 2 3" xfId="4629" xr:uid="{00000000-0005-0000-0000-00005F0F0000}"/>
    <cellStyle name="Input [yellow] 13 2 4" xfId="2933" xr:uid="{00000000-0005-0000-0000-0000600F0000}"/>
    <cellStyle name="Input [yellow] 13 2 5" xfId="5776" xr:uid="{00000000-0005-0000-0000-0000610F0000}"/>
    <cellStyle name="Input [yellow] 13 2 6" xfId="7616" xr:uid="{00000000-0005-0000-0000-0000620F0000}"/>
    <cellStyle name="Input [yellow] 13 2 7" xfId="9921" xr:uid="{00000000-0005-0000-0000-0000630F0000}"/>
    <cellStyle name="Input [yellow] 13 2 8" xfId="10609" xr:uid="{00000000-0005-0000-0000-0000640F0000}"/>
    <cellStyle name="Input [yellow] 13 2 9" xfId="11512" xr:uid="{00000000-0005-0000-0000-0000650F0000}"/>
    <cellStyle name="Input [yellow] 13 3" xfId="2328" xr:uid="{00000000-0005-0000-0000-0000660F0000}"/>
    <cellStyle name="Input [yellow] 13 4" xfId="4254" xr:uid="{00000000-0005-0000-0000-0000670F0000}"/>
    <cellStyle name="Input [yellow] 13 5" xfId="5763" xr:uid="{00000000-0005-0000-0000-0000680F0000}"/>
    <cellStyle name="Input [yellow] 13 6" xfId="6182" xr:uid="{00000000-0005-0000-0000-0000690F0000}"/>
    <cellStyle name="Input [yellow] 13 7" xfId="7992" xr:uid="{00000000-0005-0000-0000-00006A0F0000}"/>
    <cellStyle name="Input [yellow] 13 8" xfId="9456" xr:uid="{00000000-0005-0000-0000-00006B0F0000}"/>
    <cellStyle name="Input [yellow] 13 9" xfId="8268" xr:uid="{00000000-0005-0000-0000-00006C0F0000}"/>
    <cellStyle name="Input [yellow] 14" xfId="591" xr:uid="{00000000-0005-0000-0000-00006D0F0000}"/>
    <cellStyle name="Input [yellow] 14 10" xfId="10995" xr:uid="{00000000-0005-0000-0000-00006E0F0000}"/>
    <cellStyle name="Input [yellow] 14 2" xfId="1271" xr:uid="{00000000-0005-0000-0000-00006F0F0000}"/>
    <cellStyle name="Input [yellow] 14 2 2" xfId="2826" xr:uid="{00000000-0005-0000-0000-0000700F0000}"/>
    <cellStyle name="Input [yellow] 14 2 3" xfId="4630" xr:uid="{00000000-0005-0000-0000-0000710F0000}"/>
    <cellStyle name="Input [yellow] 14 2 4" xfId="6140" xr:uid="{00000000-0005-0000-0000-0000720F0000}"/>
    <cellStyle name="Input [yellow] 14 2 5" xfId="6325" xr:uid="{00000000-0005-0000-0000-0000730F0000}"/>
    <cellStyle name="Input [yellow] 14 2 6" xfId="6854" xr:uid="{00000000-0005-0000-0000-0000740F0000}"/>
    <cellStyle name="Input [yellow] 14 2 7" xfId="9708" xr:uid="{00000000-0005-0000-0000-0000750F0000}"/>
    <cellStyle name="Input [yellow] 14 2 8" xfId="10610" xr:uid="{00000000-0005-0000-0000-0000760F0000}"/>
    <cellStyle name="Input [yellow] 14 2 9" xfId="11513" xr:uid="{00000000-0005-0000-0000-0000770F0000}"/>
    <cellStyle name="Input [yellow] 14 3" xfId="3838" xr:uid="{00000000-0005-0000-0000-0000780F0000}"/>
    <cellStyle name="Input [yellow] 14 4" xfId="2619" xr:uid="{00000000-0005-0000-0000-0000790F0000}"/>
    <cellStyle name="Input [yellow] 14 5" xfId="3467" xr:uid="{00000000-0005-0000-0000-00007A0F0000}"/>
    <cellStyle name="Input [yellow] 14 6" xfId="6584" xr:uid="{00000000-0005-0000-0000-00007B0F0000}"/>
    <cellStyle name="Input [yellow] 14 7" xfId="6866" xr:uid="{00000000-0005-0000-0000-00007C0F0000}"/>
    <cellStyle name="Input [yellow] 14 8" xfId="8920" xr:uid="{00000000-0005-0000-0000-00007D0F0000}"/>
    <cellStyle name="Input [yellow] 14 9" xfId="10250" xr:uid="{00000000-0005-0000-0000-00007E0F0000}"/>
    <cellStyle name="Input [yellow] 15" xfId="592" xr:uid="{00000000-0005-0000-0000-00007F0F0000}"/>
    <cellStyle name="Input [yellow] 15 10" xfId="11149" xr:uid="{00000000-0005-0000-0000-0000800F0000}"/>
    <cellStyle name="Input [yellow] 15 2" xfId="1272" xr:uid="{00000000-0005-0000-0000-0000810F0000}"/>
    <cellStyle name="Input [yellow] 15 2 2" xfId="2106" xr:uid="{00000000-0005-0000-0000-0000820F0000}"/>
    <cellStyle name="Input [yellow] 15 2 3" xfId="4631" xr:uid="{00000000-0005-0000-0000-0000830F0000}"/>
    <cellStyle name="Input [yellow] 15 2 4" xfId="2936" xr:uid="{00000000-0005-0000-0000-0000840F0000}"/>
    <cellStyle name="Input [yellow] 15 2 5" xfId="6471" xr:uid="{00000000-0005-0000-0000-0000850F0000}"/>
    <cellStyle name="Input [yellow] 15 2 6" xfId="7284" xr:uid="{00000000-0005-0000-0000-0000860F0000}"/>
    <cellStyle name="Input [yellow] 15 2 7" xfId="9999" xr:uid="{00000000-0005-0000-0000-0000870F0000}"/>
    <cellStyle name="Input [yellow] 15 2 8" xfId="10611" xr:uid="{00000000-0005-0000-0000-0000880F0000}"/>
    <cellStyle name="Input [yellow] 15 2 9" xfId="11514" xr:uid="{00000000-0005-0000-0000-0000890F0000}"/>
    <cellStyle name="Input [yellow] 15 3" xfId="3763" xr:uid="{00000000-0005-0000-0000-00008A0F0000}"/>
    <cellStyle name="Input [yellow] 15 4" xfId="2352" xr:uid="{00000000-0005-0000-0000-00008B0F0000}"/>
    <cellStyle name="Input [yellow] 15 5" xfId="5527" xr:uid="{00000000-0005-0000-0000-00008C0F0000}"/>
    <cellStyle name="Input [yellow] 15 6" xfId="5454" xr:uid="{00000000-0005-0000-0000-00008D0F0000}"/>
    <cellStyle name="Input [yellow] 15 7" xfId="7781" xr:uid="{00000000-0005-0000-0000-00008E0F0000}"/>
    <cellStyle name="Input [yellow] 15 8" xfId="9455" xr:uid="{00000000-0005-0000-0000-00008F0F0000}"/>
    <cellStyle name="Input [yellow] 15 9" xfId="8233" xr:uid="{00000000-0005-0000-0000-0000900F0000}"/>
    <cellStyle name="Input [yellow] 16" xfId="593" xr:uid="{00000000-0005-0000-0000-0000910F0000}"/>
    <cellStyle name="Input [yellow] 16 10" xfId="11041" xr:uid="{00000000-0005-0000-0000-0000920F0000}"/>
    <cellStyle name="Input [yellow] 16 2" xfId="1273" xr:uid="{00000000-0005-0000-0000-0000930F0000}"/>
    <cellStyle name="Input [yellow] 16 2 2" xfId="3411" xr:uid="{00000000-0005-0000-0000-0000940F0000}"/>
    <cellStyle name="Input [yellow] 16 2 3" xfId="4632" xr:uid="{00000000-0005-0000-0000-0000950F0000}"/>
    <cellStyle name="Input [yellow] 16 2 4" xfId="6197" xr:uid="{00000000-0005-0000-0000-0000960F0000}"/>
    <cellStyle name="Input [yellow] 16 2 5" xfId="6647" xr:uid="{00000000-0005-0000-0000-0000970F0000}"/>
    <cellStyle name="Input [yellow] 16 2 6" xfId="7070" xr:uid="{00000000-0005-0000-0000-0000980F0000}"/>
    <cellStyle name="Input [yellow] 16 2 7" xfId="9786" xr:uid="{00000000-0005-0000-0000-0000990F0000}"/>
    <cellStyle name="Input [yellow] 16 2 8" xfId="10612" xr:uid="{00000000-0005-0000-0000-00009A0F0000}"/>
    <cellStyle name="Input [yellow] 16 2 9" xfId="11515" xr:uid="{00000000-0005-0000-0000-00009B0F0000}"/>
    <cellStyle name="Input [yellow] 16 3" xfId="2139" xr:uid="{00000000-0005-0000-0000-00009C0F0000}"/>
    <cellStyle name="Input [yellow] 16 4" xfId="3900" xr:uid="{00000000-0005-0000-0000-00009D0F0000}"/>
    <cellStyle name="Input [yellow] 16 5" xfId="5193" xr:uid="{00000000-0005-0000-0000-00009E0F0000}"/>
    <cellStyle name="Input [yellow] 16 6" xfId="5646" xr:uid="{00000000-0005-0000-0000-00009F0F0000}"/>
    <cellStyle name="Input [yellow] 16 7" xfId="6867" xr:uid="{00000000-0005-0000-0000-0000A00F0000}"/>
    <cellStyle name="Input [yellow] 16 8" xfId="8919" xr:uid="{00000000-0005-0000-0000-0000A10F0000}"/>
    <cellStyle name="Input [yellow] 16 9" xfId="9070" xr:uid="{00000000-0005-0000-0000-0000A20F0000}"/>
    <cellStyle name="Input [yellow] 17" xfId="594" xr:uid="{00000000-0005-0000-0000-0000A30F0000}"/>
    <cellStyle name="Input [yellow] 17 10" xfId="9108" xr:uid="{00000000-0005-0000-0000-0000A40F0000}"/>
    <cellStyle name="Input [yellow] 17 2" xfId="1274" xr:uid="{00000000-0005-0000-0000-0000A50F0000}"/>
    <cellStyle name="Input [yellow] 17 2 2" xfId="2107" xr:uid="{00000000-0005-0000-0000-0000A60F0000}"/>
    <cellStyle name="Input [yellow] 17 2 3" xfId="4633" xr:uid="{00000000-0005-0000-0000-0000A70F0000}"/>
    <cellStyle name="Input [yellow] 17 2 4" xfId="5627" xr:uid="{00000000-0005-0000-0000-0000A80F0000}"/>
    <cellStyle name="Input [yellow] 17 2 5" xfId="6380" xr:uid="{00000000-0005-0000-0000-0000A90F0000}"/>
    <cellStyle name="Input [yellow] 17 2 6" xfId="7617" xr:uid="{00000000-0005-0000-0000-0000AA0F0000}"/>
    <cellStyle name="Input [yellow] 17 2 7" xfId="8440" xr:uid="{00000000-0005-0000-0000-0000AB0F0000}"/>
    <cellStyle name="Input [yellow] 17 2 8" xfId="10613" xr:uid="{00000000-0005-0000-0000-0000AC0F0000}"/>
    <cellStyle name="Input [yellow] 17 2 9" xfId="11516" xr:uid="{00000000-0005-0000-0000-0000AD0F0000}"/>
    <cellStyle name="Input [yellow] 17 3" xfId="3969" xr:uid="{00000000-0005-0000-0000-0000AE0F0000}"/>
    <cellStyle name="Input [yellow] 17 4" xfId="2899" xr:uid="{00000000-0005-0000-0000-0000AF0F0000}"/>
    <cellStyle name="Input [yellow] 17 5" xfId="6148" xr:uid="{00000000-0005-0000-0000-0000B00F0000}"/>
    <cellStyle name="Input [yellow] 17 6" xfId="5448" xr:uid="{00000000-0005-0000-0000-0000B10F0000}"/>
    <cellStyle name="Input [yellow] 17 7" xfId="7941" xr:uid="{00000000-0005-0000-0000-0000B20F0000}"/>
    <cellStyle name="Input [yellow] 17 8" xfId="9454" xr:uid="{00000000-0005-0000-0000-0000B30F0000}"/>
    <cellStyle name="Input [yellow] 17 9" xfId="9099" xr:uid="{00000000-0005-0000-0000-0000B40F0000}"/>
    <cellStyle name="Input [yellow] 18" xfId="595" xr:uid="{00000000-0005-0000-0000-0000B50F0000}"/>
    <cellStyle name="Input [yellow] 18 10" xfId="11119" xr:uid="{00000000-0005-0000-0000-0000B60F0000}"/>
    <cellStyle name="Input [yellow] 18 2" xfId="1275" xr:uid="{00000000-0005-0000-0000-0000B70F0000}"/>
    <cellStyle name="Input [yellow] 18 2 2" xfId="2827" xr:uid="{00000000-0005-0000-0000-0000B80F0000}"/>
    <cellStyle name="Input [yellow] 18 2 3" xfId="4634" xr:uid="{00000000-0005-0000-0000-0000B90F0000}"/>
    <cellStyle name="Input [yellow] 18 2 4" xfId="5690" xr:uid="{00000000-0005-0000-0000-0000BA0F0000}"/>
    <cellStyle name="Input [yellow] 18 2 5" xfId="5739" xr:uid="{00000000-0005-0000-0000-0000BB0F0000}"/>
    <cellStyle name="Input [yellow] 18 2 6" xfId="6855" xr:uid="{00000000-0005-0000-0000-0000BC0F0000}"/>
    <cellStyle name="Input [yellow] 18 2 7" xfId="9947" xr:uid="{00000000-0005-0000-0000-0000BD0F0000}"/>
    <cellStyle name="Input [yellow] 18 2 8" xfId="10614" xr:uid="{00000000-0005-0000-0000-0000BE0F0000}"/>
    <cellStyle name="Input [yellow] 18 2 9" xfId="11517" xr:uid="{00000000-0005-0000-0000-0000BF0F0000}"/>
    <cellStyle name="Input [yellow] 18 3" xfId="2140" xr:uid="{00000000-0005-0000-0000-0000C00F0000}"/>
    <cellStyle name="Input [yellow] 18 4" xfId="4197" xr:uid="{00000000-0005-0000-0000-0000C10F0000}"/>
    <cellStyle name="Input [yellow] 18 5" xfId="5258" xr:uid="{00000000-0005-0000-0000-0000C20F0000}"/>
    <cellStyle name="Input [yellow] 18 6" xfId="6305" xr:uid="{00000000-0005-0000-0000-0000C30F0000}"/>
    <cellStyle name="Input [yellow] 18 7" xfId="6868" xr:uid="{00000000-0005-0000-0000-0000C40F0000}"/>
    <cellStyle name="Input [yellow] 18 8" xfId="8918" xr:uid="{00000000-0005-0000-0000-0000C50F0000}"/>
    <cellStyle name="Input [yellow] 18 9" xfId="10159" xr:uid="{00000000-0005-0000-0000-0000C60F0000}"/>
    <cellStyle name="Input [yellow] 19" xfId="596" xr:uid="{00000000-0005-0000-0000-0000C70F0000}"/>
    <cellStyle name="Input [yellow] 19 10" xfId="11012" xr:uid="{00000000-0005-0000-0000-0000C80F0000}"/>
    <cellStyle name="Input [yellow] 19 2" xfId="1276" xr:uid="{00000000-0005-0000-0000-0000C90F0000}"/>
    <cellStyle name="Input [yellow] 19 2 2" xfId="2480" xr:uid="{00000000-0005-0000-0000-0000CA0F0000}"/>
    <cellStyle name="Input [yellow] 19 2 3" xfId="4635" xr:uid="{00000000-0005-0000-0000-0000CB0F0000}"/>
    <cellStyle name="Input [yellow] 19 2 4" xfId="5610" xr:uid="{00000000-0005-0000-0000-0000CC0F0000}"/>
    <cellStyle name="Input [yellow] 19 2 5" xfId="6234" xr:uid="{00000000-0005-0000-0000-0000CD0F0000}"/>
    <cellStyle name="Input [yellow] 19 2 6" xfId="7285" xr:uid="{00000000-0005-0000-0000-0000CE0F0000}"/>
    <cellStyle name="Input [yellow] 19 2 7" xfId="9734" xr:uid="{00000000-0005-0000-0000-0000CF0F0000}"/>
    <cellStyle name="Input [yellow] 19 2 8" xfId="10615" xr:uid="{00000000-0005-0000-0000-0000D00F0000}"/>
    <cellStyle name="Input [yellow] 19 2 9" xfId="11518" xr:uid="{00000000-0005-0000-0000-0000D10F0000}"/>
    <cellStyle name="Input [yellow] 19 3" xfId="3688" xr:uid="{00000000-0005-0000-0000-0000D20F0000}"/>
    <cellStyle name="Input [yellow] 19 4" xfId="3479" xr:uid="{00000000-0005-0000-0000-0000D30F0000}"/>
    <cellStyle name="Input [yellow] 19 5" xfId="5251" xr:uid="{00000000-0005-0000-0000-0000D40F0000}"/>
    <cellStyle name="Input [yellow] 19 6" xfId="5268" xr:uid="{00000000-0005-0000-0000-0000D50F0000}"/>
    <cellStyle name="Input [yellow] 19 7" xfId="6977" xr:uid="{00000000-0005-0000-0000-0000D60F0000}"/>
    <cellStyle name="Input [yellow] 19 8" xfId="9453" xr:uid="{00000000-0005-0000-0000-0000D70F0000}"/>
    <cellStyle name="Input [yellow] 19 9" xfId="9190" xr:uid="{00000000-0005-0000-0000-0000D80F0000}"/>
    <cellStyle name="Input [yellow] 2" xfId="597" xr:uid="{00000000-0005-0000-0000-0000D90F0000}"/>
    <cellStyle name="Input [yellow] 2 10" xfId="11166" xr:uid="{00000000-0005-0000-0000-0000DA0F0000}"/>
    <cellStyle name="Input [yellow] 2 2" xfId="1277" xr:uid="{00000000-0005-0000-0000-0000DB0F0000}"/>
    <cellStyle name="Input [yellow] 2 2 2" xfId="3412" xr:uid="{00000000-0005-0000-0000-0000DC0F0000}"/>
    <cellStyle name="Input [yellow] 2 2 3" xfId="4636" xr:uid="{00000000-0005-0000-0000-0000DD0F0000}"/>
    <cellStyle name="Input [yellow] 2 2 4" xfId="3890" xr:uid="{00000000-0005-0000-0000-0000DE0F0000}"/>
    <cellStyle name="Input [yellow] 2 2 5" xfId="5089" xr:uid="{00000000-0005-0000-0000-0000DF0F0000}"/>
    <cellStyle name="Input [yellow] 2 2 6" xfId="7072" xr:uid="{00000000-0005-0000-0000-0000E00F0000}"/>
    <cellStyle name="Input [yellow] 2 2 7" xfId="10025" xr:uid="{00000000-0005-0000-0000-0000E10F0000}"/>
    <cellStyle name="Input [yellow] 2 2 8" xfId="10616" xr:uid="{00000000-0005-0000-0000-0000E20F0000}"/>
    <cellStyle name="Input [yellow] 2 2 9" xfId="11519" xr:uid="{00000000-0005-0000-0000-0000E30F0000}"/>
    <cellStyle name="Input [yellow] 2 3" xfId="2141" xr:uid="{00000000-0005-0000-0000-0000E40F0000}"/>
    <cellStyle name="Input [yellow] 2 4" xfId="2086" xr:uid="{00000000-0005-0000-0000-0000E50F0000}"/>
    <cellStyle name="Input [yellow] 2 5" xfId="5389" xr:uid="{00000000-0005-0000-0000-0000E60F0000}"/>
    <cellStyle name="Input [yellow] 2 6" xfId="6449" xr:uid="{00000000-0005-0000-0000-0000E70F0000}"/>
    <cellStyle name="Input [yellow] 2 7" xfId="7169" xr:uid="{00000000-0005-0000-0000-0000E80F0000}"/>
    <cellStyle name="Input [yellow] 2 8" xfId="8917" xr:uid="{00000000-0005-0000-0000-0000E90F0000}"/>
    <cellStyle name="Input [yellow] 2 9" xfId="10220" xr:uid="{00000000-0005-0000-0000-0000EA0F0000}"/>
    <cellStyle name="Input [yellow] 20" xfId="598" xr:uid="{00000000-0005-0000-0000-0000EB0F0000}"/>
    <cellStyle name="Input [yellow] 20 10" xfId="11057" xr:uid="{00000000-0005-0000-0000-0000EC0F0000}"/>
    <cellStyle name="Input [yellow] 20 2" xfId="1278" xr:uid="{00000000-0005-0000-0000-0000ED0F0000}"/>
    <cellStyle name="Input [yellow] 20 2 2" xfId="2108" xr:uid="{00000000-0005-0000-0000-0000EE0F0000}"/>
    <cellStyle name="Input [yellow] 20 2 3" xfId="4637" xr:uid="{00000000-0005-0000-0000-0000EF0F0000}"/>
    <cellStyle name="Input [yellow] 20 2 4" xfId="5705" xr:uid="{00000000-0005-0000-0000-0000F00F0000}"/>
    <cellStyle name="Input [yellow] 20 2 5" xfId="2987" xr:uid="{00000000-0005-0000-0000-0000F10F0000}"/>
    <cellStyle name="Input [yellow] 20 2 6" xfId="7618" xr:uid="{00000000-0005-0000-0000-0000F20F0000}"/>
    <cellStyle name="Input [yellow] 20 2 7" xfId="9812" xr:uid="{00000000-0005-0000-0000-0000F30F0000}"/>
    <cellStyle name="Input [yellow] 20 2 8" xfId="10617" xr:uid="{00000000-0005-0000-0000-0000F40F0000}"/>
    <cellStyle name="Input [yellow] 20 2 9" xfId="11520" xr:uid="{00000000-0005-0000-0000-0000F50F0000}"/>
    <cellStyle name="Input [yellow] 20 3" xfId="3896" xr:uid="{00000000-0005-0000-0000-0000F60F0000}"/>
    <cellStyle name="Input [yellow] 20 4" xfId="2608" xr:uid="{00000000-0005-0000-0000-0000F70F0000}"/>
    <cellStyle name="Input [yellow] 20 5" xfId="5247" xr:uid="{00000000-0005-0000-0000-0000F80F0000}"/>
    <cellStyle name="Input [yellow] 20 6" xfId="5714" xr:uid="{00000000-0005-0000-0000-0000F90F0000}"/>
    <cellStyle name="Input [yellow] 20 7" xfId="7814" xr:uid="{00000000-0005-0000-0000-0000FA0F0000}"/>
    <cellStyle name="Input [yellow] 20 8" xfId="9405" xr:uid="{00000000-0005-0000-0000-0000FB0F0000}"/>
    <cellStyle name="Input [yellow] 20 9" xfId="8533" xr:uid="{00000000-0005-0000-0000-0000FC0F0000}"/>
    <cellStyle name="Input [yellow] 21" xfId="599" xr:uid="{00000000-0005-0000-0000-0000FD0F0000}"/>
    <cellStyle name="Input [yellow] 21 10" xfId="9142" xr:uid="{00000000-0005-0000-0000-0000FE0F0000}"/>
    <cellStyle name="Input [yellow] 21 2" xfId="1279" xr:uid="{00000000-0005-0000-0000-0000FF0F0000}"/>
    <cellStyle name="Input [yellow] 21 2 2" xfId="2828" xr:uid="{00000000-0005-0000-0000-000000100000}"/>
    <cellStyle name="Input [yellow] 21 2 3" xfId="4638" xr:uid="{00000000-0005-0000-0000-000001100000}"/>
    <cellStyle name="Input [yellow] 21 2 4" xfId="3194" xr:uid="{00000000-0005-0000-0000-000002100000}"/>
    <cellStyle name="Input [yellow] 21 2 5" xfId="6324" xr:uid="{00000000-0005-0000-0000-000003100000}"/>
    <cellStyle name="Input [yellow] 21 2 6" xfId="7071" xr:uid="{00000000-0005-0000-0000-000004100000}"/>
    <cellStyle name="Input [yellow] 21 2 7" xfId="8466" xr:uid="{00000000-0005-0000-0000-000005100000}"/>
    <cellStyle name="Input [yellow] 21 2 8" xfId="10618" xr:uid="{00000000-0005-0000-0000-000006100000}"/>
    <cellStyle name="Input [yellow] 21 2 9" xfId="11521" xr:uid="{00000000-0005-0000-0000-000007100000}"/>
    <cellStyle name="Input [yellow] 21 3" xfId="2142" xr:uid="{00000000-0005-0000-0000-000008100000}"/>
    <cellStyle name="Input [yellow] 21 4" xfId="3468" xr:uid="{00000000-0005-0000-0000-000009100000}"/>
    <cellStyle name="Input [yellow] 21 5" xfId="5144" xr:uid="{00000000-0005-0000-0000-00000A100000}"/>
    <cellStyle name="Input [yellow] 21 6" xfId="6796" xr:uid="{00000000-0005-0000-0000-00000B100000}"/>
    <cellStyle name="Input [yellow] 21 7" xfId="7863" xr:uid="{00000000-0005-0000-0000-00000C100000}"/>
    <cellStyle name="Input [yellow] 21 8" xfId="9452" xr:uid="{00000000-0005-0000-0000-00000D100000}"/>
    <cellStyle name="Input [yellow] 21 9" xfId="9593" xr:uid="{00000000-0005-0000-0000-00000E100000}"/>
    <cellStyle name="Input [yellow] 22" xfId="600" xr:uid="{00000000-0005-0000-0000-00000F100000}"/>
    <cellStyle name="Input [yellow] 22 10" xfId="9631" xr:uid="{00000000-0005-0000-0000-000010100000}"/>
    <cellStyle name="Input [yellow] 22 2" xfId="1280" xr:uid="{00000000-0005-0000-0000-000011100000}"/>
    <cellStyle name="Input [yellow] 22 2 2" xfId="2482" xr:uid="{00000000-0005-0000-0000-000012100000}"/>
    <cellStyle name="Input [yellow] 22 2 3" xfId="4639" xr:uid="{00000000-0005-0000-0000-000013100000}"/>
    <cellStyle name="Input [yellow] 22 2 4" xfId="3334" xr:uid="{00000000-0005-0000-0000-000014100000}"/>
    <cellStyle name="Input [yellow] 22 2 5" xfId="6470" xr:uid="{00000000-0005-0000-0000-000015100000}"/>
    <cellStyle name="Input [yellow] 22 2 6" xfId="7286" xr:uid="{00000000-0005-0000-0000-000016100000}"/>
    <cellStyle name="Input [yellow] 22 2 7" xfId="8388" xr:uid="{00000000-0005-0000-0000-000017100000}"/>
    <cellStyle name="Input [yellow] 22 2 8" xfId="10619" xr:uid="{00000000-0005-0000-0000-000018100000}"/>
    <cellStyle name="Input [yellow] 22 2 9" xfId="11522" xr:uid="{00000000-0005-0000-0000-000019100000}"/>
    <cellStyle name="Input [yellow] 22 3" xfId="2302" xr:uid="{00000000-0005-0000-0000-00001A100000}"/>
    <cellStyle name="Input [yellow] 22 4" xfId="4184" xr:uid="{00000000-0005-0000-0000-00001B100000}"/>
    <cellStyle name="Input [yellow] 22 5" xfId="3256" xr:uid="{00000000-0005-0000-0000-00001C100000}"/>
    <cellStyle name="Input [yellow] 22 6" xfId="6299" xr:uid="{00000000-0005-0000-0000-00001D100000}"/>
    <cellStyle name="Input [yellow] 22 7" xfId="7976" xr:uid="{00000000-0005-0000-0000-00001E100000}"/>
    <cellStyle name="Input [yellow] 22 8" xfId="8916" xr:uid="{00000000-0005-0000-0000-00001F100000}"/>
    <cellStyle name="Input [yellow] 22 9" xfId="10179" xr:uid="{00000000-0005-0000-0000-000020100000}"/>
    <cellStyle name="Input [yellow] 23" xfId="601" xr:uid="{00000000-0005-0000-0000-000021100000}"/>
    <cellStyle name="Input [yellow] 23 10" xfId="11136" xr:uid="{00000000-0005-0000-0000-000022100000}"/>
    <cellStyle name="Input [yellow] 23 2" xfId="1281" xr:uid="{00000000-0005-0000-0000-000023100000}"/>
    <cellStyle name="Input [yellow] 23 2 2" xfId="3413" xr:uid="{00000000-0005-0000-0000-000024100000}"/>
    <cellStyle name="Input [yellow] 23 2 3" xfId="4640" xr:uid="{00000000-0005-0000-0000-000025100000}"/>
    <cellStyle name="Input [yellow] 23 2 4" xfId="6020" xr:uid="{00000000-0005-0000-0000-000026100000}"/>
    <cellStyle name="Input [yellow] 23 2 5" xfId="6141" xr:uid="{00000000-0005-0000-0000-000027100000}"/>
    <cellStyle name="Input [yellow] 23 2 6" xfId="6856" xr:uid="{00000000-0005-0000-0000-000028100000}"/>
    <cellStyle name="Input [yellow] 23 2 7" xfId="9973" xr:uid="{00000000-0005-0000-0000-000029100000}"/>
    <cellStyle name="Input [yellow] 23 2 8" xfId="10620" xr:uid="{00000000-0005-0000-0000-00002A100000}"/>
    <cellStyle name="Input [yellow] 23 2 9" xfId="11523" xr:uid="{00000000-0005-0000-0000-00002B100000}"/>
    <cellStyle name="Input [yellow] 23 3" xfId="2694" xr:uid="{00000000-0005-0000-0000-00002C100000}"/>
    <cellStyle name="Input [yellow] 23 4" xfId="3067" xr:uid="{00000000-0005-0000-0000-00002D100000}"/>
    <cellStyle name="Input [yellow] 23 5" xfId="5596" xr:uid="{00000000-0005-0000-0000-00002E100000}"/>
    <cellStyle name="Input [yellow] 23 6" xfId="5422" xr:uid="{00000000-0005-0000-0000-00002F100000}"/>
    <cellStyle name="Input [yellow] 23 7" xfId="8024" xr:uid="{00000000-0005-0000-0000-000030100000}"/>
    <cellStyle name="Input [yellow] 23 8" xfId="9451" xr:uid="{00000000-0005-0000-0000-000031100000}"/>
    <cellStyle name="Input [yellow] 23 9" xfId="9180" xr:uid="{00000000-0005-0000-0000-000032100000}"/>
    <cellStyle name="Input [yellow] 24" xfId="602" xr:uid="{00000000-0005-0000-0000-000033100000}"/>
    <cellStyle name="Input [yellow] 24 10" xfId="11028" xr:uid="{00000000-0005-0000-0000-000034100000}"/>
    <cellStyle name="Input [yellow] 24 2" xfId="1282" xr:uid="{00000000-0005-0000-0000-000035100000}"/>
    <cellStyle name="Input [yellow] 24 2 2" xfId="2481" xr:uid="{00000000-0005-0000-0000-000036100000}"/>
    <cellStyle name="Input [yellow] 24 2 3" xfId="4641" xr:uid="{00000000-0005-0000-0000-000037100000}"/>
    <cellStyle name="Input [yellow] 24 2 4" xfId="5403" xr:uid="{00000000-0005-0000-0000-000038100000}"/>
    <cellStyle name="Input [yellow] 24 2 5" xfId="6379" xr:uid="{00000000-0005-0000-0000-000039100000}"/>
    <cellStyle name="Input [yellow] 24 2 6" xfId="7619" xr:uid="{00000000-0005-0000-0000-00003A100000}"/>
    <cellStyle name="Input [yellow] 24 2 7" xfId="9760" xr:uid="{00000000-0005-0000-0000-00003B100000}"/>
    <cellStyle name="Input [yellow] 24 2 8" xfId="10621" xr:uid="{00000000-0005-0000-0000-00003C100000}"/>
    <cellStyle name="Input [yellow] 24 2 9" xfId="11524" xr:uid="{00000000-0005-0000-0000-00003D100000}"/>
    <cellStyle name="Input [yellow] 24 3" xfId="3739" xr:uid="{00000000-0005-0000-0000-00003E100000}"/>
    <cellStyle name="Input [yellow] 24 4" xfId="3558" xr:uid="{00000000-0005-0000-0000-00003F100000}"/>
    <cellStyle name="Input [yellow] 24 5" xfId="5664" xr:uid="{00000000-0005-0000-0000-000040100000}"/>
    <cellStyle name="Input [yellow] 24 6" xfId="5624" xr:uid="{00000000-0005-0000-0000-000041100000}"/>
    <cellStyle name="Input [yellow] 24 7" xfId="7764" xr:uid="{00000000-0005-0000-0000-000042100000}"/>
    <cellStyle name="Input [yellow] 24 8" xfId="8915" xr:uid="{00000000-0005-0000-0000-000043100000}"/>
    <cellStyle name="Input [yellow] 24 9" xfId="10240" xr:uid="{00000000-0005-0000-0000-000044100000}"/>
    <cellStyle name="Input [yellow] 25" xfId="603" xr:uid="{00000000-0005-0000-0000-000045100000}"/>
    <cellStyle name="Input [yellow] 25 10" xfId="11181" xr:uid="{00000000-0005-0000-0000-000046100000}"/>
    <cellStyle name="Input [yellow] 25 2" xfId="1283" xr:uid="{00000000-0005-0000-0000-000047100000}"/>
    <cellStyle name="Input [yellow] 25 2 2" xfId="2829" xr:uid="{00000000-0005-0000-0000-000048100000}"/>
    <cellStyle name="Input [yellow] 25 2 3" xfId="4642" xr:uid="{00000000-0005-0000-0000-000049100000}"/>
    <cellStyle name="Input [yellow] 25 2 4" xfId="5356" xr:uid="{00000000-0005-0000-0000-00004A100000}"/>
    <cellStyle name="Input [yellow] 25 2 5" xfId="3227" xr:uid="{00000000-0005-0000-0000-00004B100000}"/>
    <cellStyle name="Input [yellow] 25 2 6" xfId="6857" xr:uid="{00000000-0005-0000-0000-00004C100000}"/>
    <cellStyle name="Input [yellow] 25 2 7" xfId="10051" xr:uid="{00000000-0005-0000-0000-00004D100000}"/>
    <cellStyle name="Input [yellow] 25 2 8" xfId="10622" xr:uid="{00000000-0005-0000-0000-00004E100000}"/>
    <cellStyle name="Input [yellow] 25 2 9" xfId="11525" xr:uid="{00000000-0005-0000-0000-00004F100000}"/>
    <cellStyle name="Input [yellow] 25 3" xfId="3808" xr:uid="{00000000-0005-0000-0000-000050100000}"/>
    <cellStyle name="Input [yellow] 25 4" xfId="3257" xr:uid="{00000000-0005-0000-0000-000051100000}"/>
    <cellStyle name="Input [yellow] 25 5" xfId="5699" xr:uid="{00000000-0005-0000-0000-000052100000}"/>
    <cellStyle name="Input [yellow] 25 6" xfId="2335" xr:uid="{00000000-0005-0000-0000-000053100000}"/>
    <cellStyle name="Input [yellow] 25 7" xfId="7170" xr:uid="{00000000-0005-0000-0000-000054100000}"/>
    <cellStyle name="Input [yellow] 25 8" xfId="9450" xr:uid="{00000000-0005-0000-0000-000055100000}"/>
    <cellStyle name="Input [yellow] 25 9" xfId="8518" xr:uid="{00000000-0005-0000-0000-000056100000}"/>
    <cellStyle name="Input [yellow] 26" xfId="604" xr:uid="{00000000-0005-0000-0000-000057100000}"/>
    <cellStyle name="Input [yellow] 26 10" xfId="11072" xr:uid="{00000000-0005-0000-0000-000058100000}"/>
    <cellStyle name="Input [yellow] 26 2" xfId="1284" xr:uid="{00000000-0005-0000-0000-000059100000}"/>
    <cellStyle name="Input [yellow] 26 2 2" xfId="2109" xr:uid="{00000000-0005-0000-0000-00005A100000}"/>
    <cellStyle name="Input [yellow] 26 2 3" xfId="4643" xr:uid="{00000000-0005-0000-0000-00005B100000}"/>
    <cellStyle name="Input [yellow] 26 2 4" xfId="5509" xr:uid="{00000000-0005-0000-0000-00005C100000}"/>
    <cellStyle name="Input [yellow] 26 2 5" xfId="5143" xr:uid="{00000000-0005-0000-0000-00005D100000}"/>
    <cellStyle name="Input [yellow] 26 2 6" xfId="7287" xr:uid="{00000000-0005-0000-0000-00005E100000}"/>
    <cellStyle name="Input [yellow] 26 2 7" xfId="9838" xr:uid="{00000000-0005-0000-0000-00005F100000}"/>
    <cellStyle name="Input [yellow] 26 2 8" xfId="10623" xr:uid="{00000000-0005-0000-0000-000060100000}"/>
    <cellStyle name="Input [yellow] 26 2 9" xfId="11526" xr:uid="{00000000-0005-0000-0000-000061100000}"/>
    <cellStyle name="Input [yellow] 26 3" xfId="3945" xr:uid="{00000000-0005-0000-0000-000062100000}"/>
    <cellStyle name="Input [yellow] 26 4" xfId="2598" xr:uid="{00000000-0005-0000-0000-000063100000}"/>
    <cellStyle name="Input [yellow] 26 5" xfId="5221" xr:uid="{00000000-0005-0000-0000-000064100000}"/>
    <cellStyle name="Input [yellow] 26 6" xfId="5686" xr:uid="{00000000-0005-0000-0000-000065100000}"/>
    <cellStyle name="Input [yellow] 26 7" xfId="7923" xr:uid="{00000000-0005-0000-0000-000066100000}"/>
    <cellStyle name="Input [yellow] 26 8" xfId="8914" xr:uid="{00000000-0005-0000-0000-000067100000}"/>
    <cellStyle name="Input [yellow] 26 9" xfId="9583" xr:uid="{00000000-0005-0000-0000-000068100000}"/>
    <cellStyle name="Input [yellow] 27" xfId="605" xr:uid="{00000000-0005-0000-0000-000069100000}"/>
    <cellStyle name="Input [yellow] 27 10" xfId="9119" xr:uid="{00000000-0005-0000-0000-00006A100000}"/>
    <cellStyle name="Input [yellow] 27 2" xfId="1285" xr:uid="{00000000-0005-0000-0000-00006B100000}"/>
    <cellStyle name="Input [yellow] 27 2 2" xfId="3414" xr:uid="{00000000-0005-0000-0000-00006C100000}"/>
    <cellStyle name="Input [yellow] 27 2 3" xfId="4644" xr:uid="{00000000-0005-0000-0000-00006D100000}"/>
    <cellStyle name="Input [yellow] 27 2 4" xfId="5724" xr:uid="{00000000-0005-0000-0000-00006E100000}"/>
    <cellStyle name="Input [yellow] 27 2 5" xfId="6715" xr:uid="{00000000-0005-0000-0000-00006F100000}"/>
    <cellStyle name="Input [yellow] 27 2 6" xfId="6858" xr:uid="{00000000-0005-0000-0000-000070100000}"/>
    <cellStyle name="Input [yellow] 27 2 7" xfId="8492" xr:uid="{00000000-0005-0000-0000-000071100000}"/>
    <cellStyle name="Input [yellow] 27 2 8" xfId="10624" xr:uid="{00000000-0005-0000-0000-000072100000}"/>
    <cellStyle name="Input [yellow] 27 2 9" xfId="11527" xr:uid="{00000000-0005-0000-0000-000073100000}"/>
    <cellStyle name="Input [yellow] 27 3" xfId="4013" xr:uid="{00000000-0005-0000-0000-000074100000}"/>
    <cellStyle name="Input [yellow] 27 4" xfId="2910" xr:uid="{00000000-0005-0000-0000-000075100000}"/>
    <cellStyle name="Input [yellow] 27 5" xfId="6077" xr:uid="{00000000-0005-0000-0000-000076100000}"/>
    <cellStyle name="Input [yellow] 27 6" xfId="6583" xr:uid="{00000000-0005-0000-0000-000077100000}"/>
    <cellStyle name="Input [yellow] 27 7" xfId="7864" xr:uid="{00000000-0005-0000-0000-000078100000}"/>
    <cellStyle name="Input [yellow] 27 8" xfId="9449" xr:uid="{00000000-0005-0000-0000-000079100000}"/>
    <cellStyle name="Input [yellow] 27 9" xfId="9614" xr:uid="{00000000-0005-0000-0000-00007A100000}"/>
    <cellStyle name="Input [yellow] 28" xfId="606" xr:uid="{00000000-0005-0000-0000-00007B100000}"/>
    <cellStyle name="Input [yellow] 28 10" xfId="9182" xr:uid="{00000000-0005-0000-0000-00007C100000}"/>
    <cellStyle name="Input [yellow] 28 2" xfId="1286" xr:uid="{00000000-0005-0000-0000-00007D100000}"/>
    <cellStyle name="Input [yellow] 28 2 2" xfId="2110" xr:uid="{00000000-0005-0000-0000-00007E100000}"/>
    <cellStyle name="Input [yellow] 28 2 3" xfId="4645" xr:uid="{00000000-0005-0000-0000-00007F100000}"/>
    <cellStyle name="Input [yellow] 28 2 4" xfId="6132" xr:uid="{00000000-0005-0000-0000-000080100000}"/>
    <cellStyle name="Input [yellow] 28 2 5" xfId="5971" xr:uid="{00000000-0005-0000-0000-000081100000}"/>
    <cellStyle name="Input [yellow] 28 2 6" xfId="7620" xr:uid="{00000000-0005-0000-0000-000082100000}"/>
    <cellStyle name="Input [yellow] 28 2 7" xfId="8414" xr:uid="{00000000-0005-0000-0000-000083100000}"/>
    <cellStyle name="Input [yellow] 28 2 8" xfId="10625" xr:uid="{00000000-0005-0000-0000-000084100000}"/>
    <cellStyle name="Input [yellow] 28 2 9" xfId="11528" xr:uid="{00000000-0005-0000-0000-000085100000}"/>
    <cellStyle name="Input [yellow] 28 3" xfId="3663" xr:uid="{00000000-0005-0000-0000-000086100000}"/>
    <cellStyle name="Input [yellow] 28 4" xfId="4127" xr:uid="{00000000-0005-0000-0000-000087100000}"/>
    <cellStyle name="Input [yellow] 28 5" xfId="3248" xr:uid="{00000000-0005-0000-0000-000088100000}"/>
    <cellStyle name="Input [yellow] 28 6" xfId="6100" xr:uid="{00000000-0005-0000-0000-000089100000}"/>
    <cellStyle name="Input [yellow] 28 7" xfId="6951" xr:uid="{00000000-0005-0000-0000-00008A100000}"/>
    <cellStyle name="Input [yellow] 28 8" xfId="8913" xr:uid="{00000000-0005-0000-0000-00008B100000}"/>
    <cellStyle name="Input [yellow] 28 9" xfId="10200" xr:uid="{00000000-0005-0000-0000-00008C100000}"/>
    <cellStyle name="Input [yellow] 29" xfId="607" xr:uid="{00000000-0005-0000-0000-00008D100000}"/>
    <cellStyle name="Input [yellow] 29 10" xfId="11111" xr:uid="{00000000-0005-0000-0000-00008E100000}"/>
    <cellStyle name="Input [yellow] 29 2" xfId="1287" xr:uid="{00000000-0005-0000-0000-00008F100000}"/>
    <cellStyle name="Input [yellow] 29 2 2" xfId="2830" xr:uid="{00000000-0005-0000-0000-000090100000}"/>
    <cellStyle name="Input [yellow] 29 2 3" xfId="4646" xr:uid="{00000000-0005-0000-0000-000091100000}"/>
    <cellStyle name="Input [yellow] 29 2 4" xfId="5383" xr:uid="{00000000-0005-0000-0000-000092100000}"/>
    <cellStyle name="Input [yellow] 29 2 5" xfId="6323" xr:uid="{00000000-0005-0000-0000-000093100000}"/>
    <cellStyle name="Input [yellow] 29 2 6" xfId="7073" xr:uid="{00000000-0005-0000-0000-000094100000}"/>
    <cellStyle name="Input [yellow] 29 2 7" xfId="9934" xr:uid="{00000000-0005-0000-0000-000095100000}"/>
    <cellStyle name="Input [yellow] 29 2 8" xfId="10626" xr:uid="{00000000-0005-0000-0000-000096100000}"/>
    <cellStyle name="Input [yellow] 29 2 9" xfId="11529" xr:uid="{00000000-0005-0000-0000-000097100000}"/>
    <cellStyle name="Input [yellow] 29 3" xfId="2695" xr:uid="{00000000-0005-0000-0000-000098100000}"/>
    <cellStyle name="Input [yellow] 29 4" xfId="3622" xr:uid="{00000000-0005-0000-0000-000099100000}"/>
    <cellStyle name="Input [yellow] 29 5" xfId="5616" xr:uid="{00000000-0005-0000-0000-00009A100000}"/>
    <cellStyle name="Input [yellow] 29 6" xfId="2895" xr:uid="{00000000-0005-0000-0000-00009B100000}"/>
    <cellStyle name="Input [yellow] 29 7" xfId="8025" xr:uid="{00000000-0005-0000-0000-00009C100000}"/>
    <cellStyle name="Input [yellow] 29 8" xfId="9448" xr:uid="{00000000-0005-0000-0000-00009D100000}"/>
    <cellStyle name="Input [yellow] 29 9" xfId="8546" xr:uid="{00000000-0005-0000-0000-00009E100000}"/>
    <cellStyle name="Input [yellow] 3" xfId="608" xr:uid="{00000000-0005-0000-0000-00009F100000}"/>
    <cellStyle name="Input [yellow] 3 10" xfId="11004" xr:uid="{00000000-0005-0000-0000-0000A0100000}"/>
    <cellStyle name="Input [yellow] 3 2" xfId="1288" xr:uid="{00000000-0005-0000-0000-0000A1100000}"/>
    <cellStyle name="Input [yellow] 3 2 2" xfId="2111" xr:uid="{00000000-0005-0000-0000-0000A2100000}"/>
    <cellStyle name="Input [yellow] 3 2 3" xfId="4647" xr:uid="{00000000-0005-0000-0000-0000A3100000}"/>
    <cellStyle name="Input [yellow] 3 2 4" xfId="5588" xr:uid="{00000000-0005-0000-0000-0000A4100000}"/>
    <cellStyle name="Input [yellow] 3 2 5" xfId="6469" xr:uid="{00000000-0005-0000-0000-0000A5100000}"/>
    <cellStyle name="Input [yellow] 3 2 6" xfId="7288" xr:uid="{00000000-0005-0000-0000-0000A6100000}"/>
    <cellStyle name="Input [yellow] 3 2 7" xfId="9721" xr:uid="{00000000-0005-0000-0000-0000A7100000}"/>
    <cellStyle name="Input [yellow] 3 2 8" xfId="10627" xr:uid="{00000000-0005-0000-0000-0000A8100000}"/>
    <cellStyle name="Input [yellow] 3 2 9" xfId="11530" xr:uid="{00000000-0005-0000-0000-0000A9100000}"/>
    <cellStyle name="Input [yellow] 3 3" xfId="3871" xr:uid="{00000000-0005-0000-0000-0000AA100000}"/>
    <cellStyle name="Input [yellow] 3 4" xfId="2426" xr:uid="{00000000-0005-0000-0000-0000AB100000}"/>
    <cellStyle name="Input [yellow] 3 5" xfId="3719" xr:uid="{00000000-0005-0000-0000-0000AC100000}"/>
    <cellStyle name="Input [yellow] 3 6" xfId="5859" xr:uid="{00000000-0005-0000-0000-0000AD100000}"/>
    <cellStyle name="Input [yellow] 3 7" xfId="7001" xr:uid="{00000000-0005-0000-0000-0000AE100000}"/>
    <cellStyle name="Input [yellow] 3 8" xfId="8912" xr:uid="{00000000-0005-0000-0000-0000AF100000}"/>
    <cellStyle name="Input [yellow] 3 9" xfId="10261" xr:uid="{00000000-0005-0000-0000-0000B0100000}"/>
    <cellStyle name="Input [yellow] 30" xfId="609" xr:uid="{00000000-0005-0000-0000-0000B1100000}"/>
    <cellStyle name="Input [yellow] 30 10" xfId="11158" xr:uid="{00000000-0005-0000-0000-0000B2100000}"/>
    <cellStyle name="Input [yellow] 30 2" xfId="1289" xr:uid="{00000000-0005-0000-0000-0000B3100000}"/>
    <cellStyle name="Input [yellow] 30 2 2" xfId="3415" xr:uid="{00000000-0005-0000-0000-0000B4100000}"/>
    <cellStyle name="Input [yellow] 30 2 3" xfId="4648" xr:uid="{00000000-0005-0000-0000-0000B5100000}"/>
    <cellStyle name="Input [yellow] 30 2 4" xfId="6162" xr:uid="{00000000-0005-0000-0000-0000B6100000}"/>
    <cellStyle name="Input [yellow] 30 2 5" xfId="6602" xr:uid="{00000000-0005-0000-0000-0000B7100000}"/>
    <cellStyle name="Input [yellow] 30 2 6" xfId="7074" xr:uid="{00000000-0005-0000-0000-0000B8100000}"/>
    <cellStyle name="Input [yellow] 30 2 7" xfId="10012" xr:uid="{00000000-0005-0000-0000-0000B9100000}"/>
    <cellStyle name="Input [yellow] 30 2 8" xfId="10628" xr:uid="{00000000-0005-0000-0000-0000BA100000}"/>
    <cellStyle name="Input [yellow] 30 2 9" xfId="11531" xr:uid="{00000000-0005-0000-0000-0000BB100000}"/>
    <cellStyle name="Input [yellow] 30 3" xfId="3809" xr:uid="{00000000-0005-0000-0000-0000BC100000}"/>
    <cellStyle name="Input [yellow] 30 4" xfId="3262" xr:uid="{00000000-0005-0000-0000-0000BD100000}"/>
    <cellStyle name="Input [yellow] 30 5" xfId="3360" xr:uid="{00000000-0005-0000-0000-0000BE100000}"/>
    <cellStyle name="Input [yellow] 30 6" xfId="5373" xr:uid="{00000000-0005-0000-0000-0000BF100000}"/>
    <cellStyle name="Input [yellow] 30 7" xfId="7171" xr:uid="{00000000-0005-0000-0000-0000C0100000}"/>
    <cellStyle name="Input [yellow] 30 8" xfId="9447" xr:uid="{00000000-0005-0000-0000-0000C1100000}"/>
    <cellStyle name="Input [yellow] 30 9" xfId="10110" xr:uid="{00000000-0005-0000-0000-0000C2100000}"/>
    <cellStyle name="Input [yellow] 31" xfId="610" xr:uid="{00000000-0005-0000-0000-0000C3100000}"/>
    <cellStyle name="Input [yellow] 31 10" xfId="11049" xr:uid="{00000000-0005-0000-0000-0000C4100000}"/>
    <cellStyle name="Input [yellow] 31 2" xfId="1290" xr:uid="{00000000-0005-0000-0000-0000C5100000}"/>
    <cellStyle name="Input [yellow] 31 2 2" xfId="2483" xr:uid="{00000000-0005-0000-0000-0000C6100000}"/>
    <cellStyle name="Input [yellow] 31 2 3" xfId="4649" xr:uid="{00000000-0005-0000-0000-0000C7100000}"/>
    <cellStyle name="Input [yellow] 31 2 4" xfId="5491" xr:uid="{00000000-0005-0000-0000-0000C8100000}"/>
    <cellStyle name="Input [yellow] 31 2 5" xfId="6378" xr:uid="{00000000-0005-0000-0000-0000C9100000}"/>
    <cellStyle name="Input [yellow] 31 2 6" xfId="7621" xr:uid="{00000000-0005-0000-0000-0000CA100000}"/>
    <cellStyle name="Input [yellow] 31 2 7" xfId="9799" xr:uid="{00000000-0005-0000-0000-0000CB100000}"/>
    <cellStyle name="Input [yellow] 31 2 8" xfId="10629" xr:uid="{00000000-0005-0000-0000-0000CC100000}"/>
    <cellStyle name="Input [yellow] 31 2 9" xfId="11532" xr:uid="{00000000-0005-0000-0000-0000CD100000}"/>
    <cellStyle name="Input [yellow] 31 3" xfId="2266" xr:uid="{00000000-0005-0000-0000-0000CE100000}"/>
    <cellStyle name="Input [yellow] 31 4" xfId="3245" xr:uid="{00000000-0005-0000-0000-0000CF100000}"/>
    <cellStyle name="Input [yellow] 31 5" xfId="5508" xr:uid="{00000000-0005-0000-0000-0000D0100000}"/>
    <cellStyle name="Input [yellow] 31 6" xfId="6771" xr:uid="{00000000-0005-0000-0000-0000D1100000}"/>
    <cellStyle name="Input [yellow] 31 7" xfId="7839" xr:uid="{00000000-0005-0000-0000-0000D2100000}"/>
    <cellStyle name="Input [yellow] 31 8" xfId="8911" xr:uid="{00000000-0005-0000-0000-0000D3100000}"/>
    <cellStyle name="Input [yellow] 31 9" xfId="8328" xr:uid="{00000000-0005-0000-0000-0000D4100000}"/>
    <cellStyle name="Input [yellow] 32" xfId="611" xr:uid="{00000000-0005-0000-0000-0000D5100000}"/>
    <cellStyle name="Input [yellow] 32 10" xfId="9179" xr:uid="{00000000-0005-0000-0000-0000D6100000}"/>
    <cellStyle name="Input [yellow] 32 2" xfId="1291" xr:uid="{00000000-0005-0000-0000-0000D7100000}"/>
    <cellStyle name="Input [yellow] 32 2 2" xfId="2831" xr:uid="{00000000-0005-0000-0000-0000D8100000}"/>
    <cellStyle name="Input [yellow] 32 2 3" xfId="4650" xr:uid="{00000000-0005-0000-0000-0000D9100000}"/>
    <cellStyle name="Input [yellow] 32 2 4" xfId="6073" xr:uid="{00000000-0005-0000-0000-0000DA100000}"/>
    <cellStyle name="Input [yellow] 32 2 5" xfId="6181" xr:uid="{00000000-0005-0000-0000-0000DB100000}"/>
    <cellStyle name="Input [yellow] 32 2 6" xfId="7075" xr:uid="{00000000-0005-0000-0000-0000DC100000}"/>
    <cellStyle name="Input [yellow] 32 2 7" xfId="8453" xr:uid="{00000000-0005-0000-0000-0000DD100000}"/>
    <cellStyle name="Input [yellow] 32 2 8" xfId="10630" xr:uid="{00000000-0005-0000-0000-0000DE100000}"/>
    <cellStyle name="Input [yellow] 32 2 9" xfId="11533" xr:uid="{00000000-0005-0000-0000-0000DF100000}"/>
    <cellStyle name="Input [yellow] 32 3" xfId="4014" xr:uid="{00000000-0005-0000-0000-0000E0100000}"/>
    <cellStyle name="Input [yellow] 32 4" xfId="3191" xr:uid="{00000000-0005-0000-0000-0000E1100000}"/>
    <cellStyle name="Input [yellow] 32 5" xfId="5881" xr:uid="{00000000-0005-0000-0000-0000E2100000}"/>
    <cellStyle name="Input [yellow] 32 6" xfId="5670" xr:uid="{00000000-0005-0000-0000-0000E3100000}"/>
    <cellStyle name="Input [yellow] 32 7" xfId="7865" xr:uid="{00000000-0005-0000-0000-0000E4100000}"/>
    <cellStyle name="Input [yellow] 32 8" xfId="9446" xr:uid="{00000000-0005-0000-0000-0000E5100000}"/>
    <cellStyle name="Input [yellow] 32 9" xfId="9604" xr:uid="{00000000-0005-0000-0000-0000E6100000}"/>
    <cellStyle name="Input [yellow] 33" xfId="612" xr:uid="{00000000-0005-0000-0000-0000E7100000}"/>
    <cellStyle name="Input [yellow] 33 10" xfId="11127" xr:uid="{00000000-0005-0000-0000-0000E8100000}"/>
    <cellStyle name="Input [yellow] 33 2" xfId="1292" xr:uid="{00000000-0005-0000-0000-0000E9100000}"/>
    <cellStyle name="Input [yellow] 33 2 2" xfId="2484" xr:uid="{00000000-0005-0000-0000-0000EA100000}"/>
    <cellStyle name="Input [yellow] 33 2 3" xfId="4651" xr:uid="{00000000-0005-0000-0000-0000EB100000}"/>
    <cellStyle name="Input [yellow] 33 2 4" xfId="5743" xr:uid="{00000000-0005-0000-0000-0000EC100000}"/>
    <cellStyle name="Input [yellow] 33 2 5" xfId="6180" xr:uid="{00000000-0005-0000-0000-0000ED100000}"/>
    <cellStyle name="Input [yellow] 33 2 6" xfId="7289" xr:uid="{00000000-0005-0000-0000-0000EE100000}"/>
    <cellStyle name="Input [yellow] 33 2 7" xfId="9960" xr:uid="{00000000-0005-0000-0000-0000EF100000}"/>
    <cellStyle name="Input [yellow] 33 2 8" xfId="10631" xr:uid="{00000000-0005-0000-0000-0000F0100000}"/>
    <cellStyle name="Input [yellow] 33 2 9" xfId="11534" xr:uid="{00000000-0005-0000-0000-0000F1100000}"/>
    <cellStyle name="Input [yellow] 33 3" xfId="3040" xr:uid="{00000000-0005-0000-0000-0000F2100000}"/>
    <cellStyle name="Input [yellow] 33 4" xfId="2956" xr:uid="{00000000-0005-0000-0000-0000F3100000}"/>
    <cellStyle name="Input [yellow] 33 5" xfId="5635" xr:uid="{00000000-0005-0000-0000-0000F4100000}"/>
    <cellStyle name="Input [yellow] 33 6" xfId="5921" xr:uid="{00000000-0005-0000-0000-0000F5100000}"/>
    <cellStyle name="Input [yellow] 33 7" xfId="7705" xr:uid="{00000000-0005-0000-0000-0000F6100000}"/>
    <cellStyle name="Input [yellow] 33 8" xfId="8910" xr:uid="{00000000-0005-0000-0000-0000F7100000}"/>
    <cellStyle name="Input [yellow] 33 9" xfId="9113" xr:uid="{00000000-0005-0000-0000-0000F8100000}"/>
    <cellStyle name="Input [yellow] 34" xfId="613" xr:uid="{00000000-0005-0000-0000-0000F9100000}"/>
    <cellStyle name="Input [yellow] 34 10" xfId="11019" xr:uid="{00000000-0005-0000-0000-0000FA100000}"/>
    <cellStyle name="Input [yellow] 34 2" xfId="1293" xr:uid="{00000000-0005-0000-0000-0000FB100000}"/>
    <cellStyle name="Input [yellow] 34 2 2" xfId="3416" xr:uid="{00000000-0005-0000-0000-0000FC100000}"/>
    <cellStyle name="Input [yellow] 34 2 3" xfId="4652" xr:uid="{00000000-0005-0000-0000-0000FD100000}"/>
    <cellStyle name="Input [yellow] 34 2 4" xfId="5541" xr:uid="{00000000-0005-0000-0000-0000FE100000}"/>
    <cellStyle name="Input [yellow] 34 2 5" xfId="6782" xr:uid="{00000000-0005-0000-0000-0000FF100000}"/>
    <cellStyle name="Input [yellow] 34 2 6" xfId="7076" xr:uid="{00000000-0005-0000-0000-000000110000}"/>
    <cellStyle name="Input [yellow] 34 2 7" xfId="9747" xr:uid="{00000000-0005-0000-0000-000001110000}"/>
    <cellStyle name="Input [yellow] 34 2 8" xfId="10632" xr:uid="{00000000-0005-0000-0000-000002110000}"/>
    <cellStyle name="Input [yellow] 34 2 9" xfId="11535" xr:uid="{00000000-0005-0000-0000-000003110000}"/>
    <cellStyle name="Input [yellow] 34 3" xfId="3588" xr:uid="{00000000-0005-0000-0000-000004110000}"/>
    <cellStyle name="Input [yellow] 34 4" xfId="3209" xr:uid="{00000000-0005-0000-0000-000005110000}"/>
    <cellStyle name="Input [yellow] 34 5" xfId="5465" xr:uid="{00000000-0005-0000-0000-000006110000}"/>
    <cellStyle name="Input [yellow] 34 6" xfId="6734" xr:uid="{00000000-0005-0000-0000-000007110000}"/>
    <cellStyle name="Input [yellow] 34 7" xfId="7403" xr:uid="{00000000-0005-0000-0000-000008110000}"/>
    <cellStyle name="Input [yellow] 34 8" xfId="9445" xr:uid="{00000000-0005-0000-0000-000009110000}"/>
    <cellStyle name="Input [yellow] 34 9" xfId="9629" xr:uid="{00000000-0005-0000-0000-00000A110000}"/>
    <cellStyle name="Input [yellow] 35" xfId="614" xr:uid="{00000000-0005-0000-0000-00000B110000}"/>
    <cellStyle name="Input [yellow] 35 10" xfId="11172" xr:uid="{00000000-0005-0000-0000-00000C110000}"/>
    <cellStyle name="Input [yellow] 35 2" xfId="1294" xr:uid="{00000000-0005-0000-0000-00000D110000}"/>
    <cellStyle name="Input [yellow] 35 2 2" xfId="2485" xr:uid="{00000000-0005-0000-0000-00000E110000}"/>
    <cellStyle name="Input [yellow] 35 2 3" xfId="4653" xr:uid="{00000000-0005-0000-0000-00000F110000}"/>
    <cellStyle name="Input [yellow] 35 2 4" xfId="5274" xr:uid="{00000000-0005-0000-0000-000010110000}"/>
    <cellStyle name="Input [yellow] 35 2 5" xfId="2603" xr:uid="{00000000-0005-0000-0000-000011110000}"/>
    <cellStyle name="Input [yellow] 35 2 6" xfId="7622" xr:uid="{00000000-0005-0000-0000-000012110000}"/>
    <cellStyle name="Input [yellow] 35 2 7" xfId="10038" xr:uid="{00000000-0005-0000-0000-000013110000}"/>
    <cellStyle name="Input [yellow] 35 2 8" xfId="10633" xr:uid="{00000000-0005-0000-0000-000014110000}"/>
    <cellStyle name="Input [yellow] 35 2 9" xfId="11536" xr:uid="{00000000-0005-0000-0000-000015110000}"/>
    <cellStyle name="Input [yellow] 35 3" xfId="3775" xr:uid="{00000000-0005-0000-0000-000016110000}"/>
    <cellStyle name="Input [yellow] 35 4" xfId="2975" xr:uid="{00000000-0005-0000-0000-000017110000}"/>
    <cellStyle name="Input [yellow] 35 5" xfId="3148" xr:uid="{00000000-0005-0000-0000-000018110000}"/>
    <cellStyle name="Input [yellow] 35 6" xfId="5728" xr:uid="{00000000-0005-0000-0000-000019110000}"/>
    <cellStyle name="Input [yellow] 35 7" xfId="7790" xr:uid="{00000000-0005-0000-0000-00001A110000}"/>
    <cellStyle name="Input [yellow] 35 8" xfId="8909" xr:uid="{00000000-0005-0000-0000-00001B110000}"/>
    <cellStyle name="Input [yellow] 35 9" xfId="9121" xr:uid="{00000000-0005-0000-0000-00001C110000}"/>
    <cellStyle name="Input [yellow] 36" xfId="615" xr:uid="{00000000-0005-0000-0000-00001D110000}"/>
    <cellStyle name="Input [yellow] 36 10" xfId="11063" xr:uid="{00000000-0005-0000-0000-00001E110000}"/>
    <cellStyle name="Input [yellow] 36 2" xfId="1295" xr:uid="{00000000-0005-0000-0000-00001F110000}"/>
    <cellStyle name="Input [yellow] 36 2 2" xfId="2832" xr:uid="{00000000-0005-0000-0000-000020110000}"/>
    <cellStyle name="Input [yellow] 36 2 3" xfId="4654" xr:uid="{00000000-0005-0000-0000-000021110000}"/>
    <cellStyle name="Input [yellow] 36 2 4" xfId="5631" xr:uid="{00000000-0005-0000-0000-000022110000}"/>
    <cellStyle name="Input [yellow] 36 2 5" xfId="6322" xr:uid="{00000000-0005-0000-0000-000023110000}"/>
    <cellStyle name="Input [yellow] 36 2 6" xfId="7077" xr:uid="{00000000-0005-0000-0000-000024110000}"/>
    <cellStyle name="Input [yellow] 36 2 7" xfId="9825" xr:uid="{00000000-0005-0000-0000-000025110000}"/>
    <cellStyle name="Input [yellow] 36 2 8" xfId="10634" xr:uid="{00000000-0005-0000-0000-000026110000}"/>
    <cellStyle name="Input [yellow] 36 2 9" xfId="11537" xr:uid="{00000000-0005-0000-0000-000027110000}"/>
    <cellStyle name="Input [yellow] 36 3" xfId="2696" xr:uid="{00000000-0005-0000-0000-000028110000}"/>
    <cellStyle name="Input [yellow] 36 4" xfId="2264" xr:uid="{00000000-0005-0000-0000-000029110000}"/>
    <cellStyle name="Input [yellow] 36 5" xfId="5493" xr:uid="{00000000-0005-0000-0000-00002A110000}"/>
    <cellStyle name="Input [yellow] 36 6" xfId="6304" xr:uid="{00000000-0005-0000-0000-00002B110000}"/>
    <cellStyle name="Input [yellow] 36 7" xfId="8026" xr:uid="{00000000-0005-0000-0000-00002C110000}"/>
    <cellStyle name="Input [yellow] 36 8" xfId="9444" xr:uid="{00000000-0005-0000-0000-00002D110000}"/>
    <cellStyle name="Input [yellow] 36 9" xfId="10144" xr:uid="{00000000-0005-0000-0000-00002E110000}"/>
    <cellStyle name="Input [yellow] 37" xfId="616" xr:uid="{00000000-0005-0000-0000-00002F110000}"/>
    <cellStyle name="Input [yellow] 37 10" xfId="9411" xr:uid="{00000000-0005-0000-0000-000030110000}"/>
    <cellStyle name="Input [yellow] 37 2" xfId="1296" xr:uid="{00000000-0005-0000-0000-000031110000}"/>
    <cellStyle name="Input [yellow] 37 2 2" xfId="2486" xr:uid="{00000000-0005-0000-0000-000032110000}"/>
    <cellStyle name="Input [yellow] 37 2 3" xfId="4655" xr:uid="{00000000-0005-0000-0000-000033110000}"/>
    <cellStyle name="Input [yellow] 37 2 4" xfId="6138" xr:uid="{00000000-0005-0000-0000-000034110000}"/>
    <cellStyle name="Input [yellow] 37 2 5" xfId="6468" xr:uid="{00000000-0005-0000-0000-000035110000}"/>
    <cellStyle name="Input [yellow] 37 2 6" xfId="7290" xr:uid="{00000000-0005-0000-0000-000036110000}"/>
    <cellStyle name="Input [yellow] 37 2 7" xfId="8479" xr:uid="{00000000-0005-0000-0000-000037110000}"/>
    <cellStyle name="Input [yellow] 37 2 8" xfId="10635" xr:uid="{00000000-0005-0000-0000-000038110000}"/>
    <cellStyle name="Input [yellow] 37 2 9" xfId="11538" xr:uid="{00000000-0005-0000-0000-000039110000}"/>
    <cellStyle name="Input [yellow] 37 3" xfId="3982" xr:uid="{00000000-0005-0000-0000-00003A110000}"/>
    <cellStyle name="Input [yellow] 37 4" xfId="2544" xr:uid="{00000000-0005-0000-0000-00003B110000}"/>
    <cellStyle name="Input [yellow] 37 5" xfId="5950" xr:uid="{00000000-0005-0000-0000-00003C110000}"/>
    <cellStyle name="Input [yellow] 37 6" xfId="5499" xr:uid="{00000000-0005-0000-0000-00003D110000}"/>
    <cellStyle name="Input [yellow] 37 7" xfId="7950" xr:uid="{00000000-0005-0000-0000-00003E110000}"/>
    <cellStyle name="Input [yellow] 37 8" xfId="8908" xr:uid="{00000000-0005-0000-0000-00003F110000}"/>
    <cellStyle name="Input [yellow] 37 9" xfId="9198" xr:uid="{00000000-0005-0000-0000-000040110000}"/>
    <cellStyle name="Input [yellow] 38" xfId="617" xr:uid="{00000000-0005-0000-0000-000041110000}"/>
    <cellStyle name="Input [yellow] 38 10" xfId="9101" xr:uid="{00000000-0005-0000-0000-000042110000}"/>
    <cellStyle name="Input [yellow] 38 2" xfId="1297" xr:uid="{00000000-0005-0000-0000-000043110000}"/>
    <cellStyle name="Input [yellow] 38 2 2" xfId="3417" xr:uid="{00000000-0005-0000-0000-000044110000}"/>
    <cellStyle name="Input [yellow] 38 2 3" xfId="4656" xr:uid="{00000000-0005-0000-0000-000045110000}"/>
    <cellStyle name="Input [yellow] 38 2 4" xfId="5873" xr:uid="{00000000-0005-0000-0000-000046110000}"/>
    <cellStyle name="Input [yellow] 38 2 5" xfId="6665" xr:uid="{00000000-0005-0000-0000-000047110000}"/>
    <cellStyle name="Input [yellow] 38 2 6" xfId="7078" xr:uid="{00000000-0005-0000-0000-000048110000}"/>
    <cellStyle name="Input [yellow] 38 2 7" xfId="8401" xr:uid="{00000000-0005-0000-0000-000049110000}"/>
    <cellStyle name="Input [yellow] 38 2 8" xfId="10636" xr:uid="{00000000-0005-0000-0000-00004A110000}"/>
    <cellStyle name="Input [yellow] 38 2 9" xfId="11539" xr:uid="{00000000-0005-0000-0000-00004B110000}"/>
    <cellStyle name="Input [yellow] 38 3" xfId="3810" xr:uid="{00000000-0005-0000-0000-00004C110000}"/>
    <cellStyle name="Input [yellow] 38 4" xfId="3532" xr:uid="{00000000-0005-0000-0000-00004D110000}"/>
    <cellStyle name="Input [yellow] 38 5" xfId="5126" xr:uid="{00000000-0005-0000-0000-00004E110000}"/>
    <cellStyle name="Input [yellow] 38 6" xfId="6582" xr:uid="{00000000-0005-0000-0000-00004F110000}"/>
    <cellStyle name="Input [yellow] 38 7" xfId="6869" xr:uid="{00000000-0005-0000-0000-000050110000}"/>
    <cellStyle name="Input [yellow] 38 8" xfId="9443" xr:uid="{00000000-0005-0000-0000-000051110000}"/>
    <cellStyle name="Input [yellow] 38 9" xfId="10204" xr:uid="{00000000-0005-0000-0000-000052110000}"/>
    <cellStyle name="Input [yellow] 39" xfId="618" xr:uid="{00000000-0005-0000-0000-000053110000}"/>
    <cellStyle name="Input [yellow] 39 10" xfId="11141" xr:uid="{00000000-0005-0000-0000-000054110000}"/>
    <cellStyle name="Input [yellow] 39 2" xfId="1298" xr:uid="{00000000-0005-0000-0000-000055110000}"/>
    <cellStyle name="Input [yellow] 39 2 2" xfId="2487" xr:uid="{00000000-0005-0000-0000-000056110000}"/>
    <cellStyle name="Input [yellow] 39 2 3" xfId="4657" xr:uid="{00000000-0005-0000-0000-000057110000}"/>
    <cellStyle name="Input [yellow] 39 2 4" xfId="5206" xr:uid="{00000000-0005-0000-0000-000058110000}"/>
    <cellStyle name="Input [yellow] 39 2 5" xfId="6377" xr:uid="{00000000-0005-0000-0000-000059110000}"/>
    <cellStyle name="Input [yellow] 39 2 6" xfId="7623" xr:uid="{00000000-0005-0000-0000-00005A110000}"/>
    <cellStyle name="Input [yellow] 39 2 7" xfId="9986" xr:uid="{00000000-0005-0000-0000-00005B110000}"/>
    <cellStyle name="Input [yellow] 39 2 8" xfId="10637" xr:uid="{00000000-0005-0000-0000-00005C110000}"/>
    <cellStyle name="Input [yellow] 39 2 9" xfId="11540" xr:uid="{00000000-0005-0000-0000-00005D110000}"/>
    <cellStyle name="Input [yellow] 39 3" xfId="3700" xr:uid="{00000000-0005-0000-0000-00005E110000}"/>
    <cellStyle name="Input [yellow] 39 4" xfId="3486" xr:uid="{00000000-0005-0000-0000-00005F110000}"/>
    <cellStyle name="Input [yellow] 39 5" xfId="5163" xr:uid="{00000000-0005-0000-0000-000060110000}"/>
    <cellStyle name="Input [yellow] 39 6" xfId="5856" xr:uid="{00000000-0005-0000-0000-000061110000}"/>
    <cellStyle name="Input [yellow] 39 7" xfId="6936" xr:uid="{00000000-0005-0000-0000-000062110000}"/>
    <cellStyle name="Input [yellow] 39 8" xfId="8907" xr:uid="{00000000-0005-0000-0000-000063110000}"/>
    <cellStyle name="Input [yellow] 39 9" xfId="8542" xr:uid="{00000000-0005-0000-0000-000064110000}"/>
    <cellStyle name="Input [yellow] 4" xfId="619" xr:uid="{00000000-0005-0000-0000-000065110000}"/>
    <cellStyle name="Input [yellow] 4 10" xfId="11033" xr:uid="{00000000-0005-0000-0000-000066110000}"/>
    <cellStyle name="Input [yellow] 4 2" xfId="1299" xr:uid="{00000000-0005-0000-0000-000067110000}"/>
    <cellStyle name="Input [yellow] 4 2 2" xfId="2833" xr:uid="{00000000-0005-0000-0000-000068110000}"/>
    <cellStyle name="Input [yellow] 4 2 3" xfId="4658" xr:uid="{00000000-0005-0000-0000-000069110000}"/>
    <cellStyle name="Input [yellow] 4 2 4" xfId="5231" xr:uid="{00000000-0005-0000-0000-00006A110000}"/>
    <cellStyle name="Input [yellow] 4 2 5" xfId="5153" xr:uid="{00000000-0005-0000-0000-00006B110000}"/>
    <cellStyle name="Input [yellow] 4 2 6" xfId="7079" xr:uid="{00000000-0005-0000-0000-00006C110000}"/>
    <cellStyle name="Input [yellow] 4 2 7" xfId="9773" xr:uid="{00000000-0005-0000-0000-00006D110000}"/>
    <cellStyle name="Input [yellow] 4 2 8" xfId="10638" xr:uid="{00000000-0005-0000-0000-00006E110000}"/>
    <cellStyle name="Input [yellow] 4 2 9" xfId="11541" xr:uid="{00000000-0005-0000-0000-00006F110000}"/>
    <cellStyle name="Input [yellow] 4 3" xfId="4015" xr:uid="{00000000-0005-0000-0000-000070110000}"/>
    <cellStyle name="Input [yellow] 4 4" xfId="3009" xr:uid="{00000000-0005-0000-0000-000071110000}"/>
    <cellStyle name="Input [yellow] 4 5" xfId="5081" xr:uid="{00000000-0005-0000-0000-000072110000}"/>
    <cellStyle name="Input [yellow] 4 6" xfId="6624" xr:uid="{00000000-0005-0000-0000-000073110000}"/>
    <cellStyle name="Input [yellow] 4 7" xfId="6870" xr:uid="{00000000-0005-0000-0000-000074110000}"/>
    <cellStyle name="Input [yellow] 4 8" xfId="9442" xr:uid="{00000000-0005-0000-0000-000075110000}"/>
    <cellStyle name="Input [yellow] 4 9" xfId="9601" xr:uid="{00000000-0005-0000-0000-000076110000}"/>
    <cellStyle name="Input [yellow] 40" xfId="620" xr:uid="{00000000-0005-0000-0000-000077110000}"/>
    <cellStyle name="Input [yellow] 40 10" xfId="11186" xr:uid="{00000000-0005-0000-0000-000078110000}"/>
    <cellStyle name="Input [yellow] 40 2" xfId="1300" xr:uid="{00000000-0005-0000-0000-000079110000}"/>
    <cellStyle name="Input [yellow] 40 2 2" xfId="2488" xr:uid="{00000000-0005-0000-0000-00007A110000}"/>
    <cellStyle name="Input [yellow] 40 2 3" xfId="4659" xr:uid="{00000000-0005-0000-0000-00007B110000}"/>
    <cellStyle name="Input [yellow] 40 2 4" xfId="5943" xr:uid="{00000000-0005-0000-0000-00007C110000}"/>
    <cellStyle name="Input [yellow] 40 2 5" xfId="5414" xr:uid="{00000000-0005-0000-0000-00007D110000}"/>
    <cellStyle name="Input [yellow] 40 2 6" xfId="7291" xr:uid="{00000000-0005-0000-0000-00007E110000}"/>
    <cellStyle name="Input [yellow] 40 2 7" xfId="10064" xr:uid="{00000000-0005-0000-0000-00007F110000}"/>
    <cellStyle name="Input [yellow] 40 2 8" xfId="10639" xr:uid="{00000000-0005-0000-0000-000080110000}"/>
    <cellStyle name="Input [yellow] 40 2 9" xfId="11542" xr:uid="{00000000-0005-0000-0000-000081110000}"/>
    <cellStyle name="Input [yellow] 40 3" xfId="3908" xr:uid="{00000000-0005-0000-0000-000082110000}"/>
    <cellStyle name="Input [yellow] 40 4" xfId="3724" xr:uid="{00000000-0005-0000-0000-000083110000}"/>
    <cellStyle name="Input [yellow] 40 5" xfId="5713" xr:uid="{00000000-0005-0000-0000-000084110000}"/>
    <cellStyle name="Input [yellow] 40 6" xfId="5372" xr:uid="{00000000-0005-0000-0000-000085110000}"/>
    <cellStyle name="Input [yellow] 40 7" xfId="6985" xr:uid="{00000000-0005-0000-0000-000086110000}"/>
    <cellStyle name="Input [yellow] 40 8" xfId="8906" xr:uid="{00000000-0005-0000-0000-000087110000}"/>
    <cellStyle name="Input [yellow] 40 9" xfId="10163" xr:uid="{00000000-0005-0000-0000-000088110000}"/>
    <cellStyle name="Input [yellow] 41" xfId="621" xr:uid="{00000000-0005-0000-0000-000089110000}"/>
    <cellStyle name="Input [yellow] 41 10" xfId="11077" xr:uid="{00000000-0005-0000-0000-00008A110000}"/>
    <cellStyle name="Input [yellow] 41 2" xfId="1301" xr:uid="{00000000-0005-0000-0000-00008B110000}"/>
    <cellStyle name="Input [yellow] 41 2 2" xfId="3418" xr:uid="{00000000-0005-0000-0000-00008C110000}"/>
    <cellStyle name="Input [yellow] 41 2 3" xfId="4660" xr:uid="{00000000-0005-0000-0000-00008D110000}"/>
    <cellStyle name="Input [yellow] 41 2 4" xfId="3881" xr:uid="{00000000-0005-0000-0000-00008E110000}"/>
    <cellStyle name="Input [yellow] 41 2 5" xfId="5096" xr:uid="{00000000-0005-0000-0000-00008F110000}"/>
    <cellStyle name="Input [yellow] 41 2 6" xfId="7080" xr:uid="{00000000-0005-0000-0000-000090110000}"/>
    <cellStyle name="Input [yellow] 41 2 7" xfId="9851" xr:uid="{00000000-0005-0000-0000-000091110000}"/>
    <cellStyle name="Input [yellow] 41 2 8" xfId="10640" xr:uid="{00000000-0005-0000-0000-000092110000}"/>
    <cellStyle name="Input [yellow] 41 2 9" xfId="11543" xr:uid="{00000000-0005-0000-0000-000093110000}"/>
    <cellStyle name="Input [yellow] 41 3" xfId="2143" xr:uid="{00000000-0005-0000-0000-000094110000}"/>
    <cellStyle name="Input [yellow] 41 4" xfId="3960" xr:uid="{00000000-0005-0000-0000-000095110000}"/>
    <cellStyle name="Input [yellow] 41 5" xfId="4215" xr:uid="{00000000-0005-0000-0000-000096110000}"/>
    <cellStyle name="Input [yellow] 41 6" xfId="6188" xr:uid="{00000000-0005-0000-0000-000097110000}"/>
    <cellStyle name="Input [yellow] 41 7" xfId="6871" xr:uid="{00000000-0005-0000-0000-000098110000}"/>
    <cellStyle name="Input [yellow] 41 8" xfId="9441" xr:uid="{00000000-0005-0000-0000-000099110000}"/>
    <cellStyle name="Input [yellow] 41 9" xfId="9187" xr:uid="{00000000-0005-0000-0000-00009A110000}"/>
    <cellStyle name="Input [yellow] 42" xfId="622" xr:uid="{00000000-0005-0000-0000-00009B110000}"/>
    <cellStyle name="Input [yellow] 42 10" xfId="9414" xr:uid="{00000000-0005-0000-0000-00009C110000}"/>
    <cellStyle name="Input [yellow] 42 2" xfId="1302" xr:uid="{00000000-0005-0000-0000-00009D110000}"/>
    <cellStyle name="Input [yellow] 42 2 2" xfId="2489" xr:uid="{00000000-0005-0000-0000-00009E110000}"/>
    <cellStyle name="Input [yellow] 42 2 3" xfId="4661" xr:uid="{00000000-0005-0000-0000-00009F110000}"/>
    <cellStyle name="Input [yellow] 42 2 4" xfId="5926" xr:uid="{00000000-0005-0000-0000-0000A0110000}"/>
    <cellStyle name="Input [yellow] 42 2 5" xfId="2469" xr:uid="{00000000-0005-0000-0000-0000A1110000}"/>
    <cellStyle name="Input [yellow] 42 2 6" xfId="7624" xr:uid="{00000000-0005-0000-0000-0000A2110000}"/>
    <cellStyle name="Input [yellow] 42 2 7" xfId="8505" xr:uid="{00000000-0005-0000-0000-0000A3110000}"/>
    <cellStyle name="Input [yellow] 42 2 8" xfId="10641" xr:uid="{00000000-0005-0000-0000-0000A4110000}"/>
    <cellStyle name="Input [yellow] 42 2 9" xfId="11544" xr:uid="{00000000-0005-0000-0000-0000A5110000}"/>
    <cellStyle name="Input [yellow] 42 3" xfId="3764" xr:uid="{00000000-0005-0000-0000-0000A6110000}"/>
    <cellStyle name="Input [yellow] 42 4" xfId="3204" xr:uid="{00000000-0005-0000-0000-0000A7110000}"/>
    <cellStyle name="Input [yellow] 42 5" xfId="5574" xr:uid="{00000000-0005-0000-0000-0000A8110000}"/>
    <cellStyle name="Input [yellow] 42 6" xfId="5418" xr:uid="{00000000-0005-0000-0000-0000A9110000}"/>
    <cellStyle name="Input [yellow] 42 7" xfId="7782" xr:uid="{00000000-0005-0000-0000-0000AA110000}"/>
    <cellStyle name="Input [yellow] 42 8" xfId="8905" xr:uid="{00000000-0005-0000-0000-0000AB110000}"/>
    <cellStyle name="Input [yellow] 42 9" xfId="10224" xr:uid="{00000000-0005-0000-0000-0000AC110000}"/>
    <cellStyle name="Input [yellow] 43" xfId="623" xr:uid="{00000000-0005-0000-0000-0000AD110000}"/>
    <cellStyle name="Input [yellow] 43 10" xfId="8572" xr:uid="{00000000-0005-0000-0000-0000AE110000}"/>
    <cellStyle name="Input [yellow] 43 2" xfId="1303" xr:uid="{00000000-0005-0000-0000-0000AF110000}"/>
    <cellStyle name="Input [yellow] 43 2 2" xfId="2834" xr:uid="{00000000-0005-0000-0000-0000B0110000}"/>
    <cellStyle name="Input [yellow] 43 2 3" xfId="4662" xr:uid="{00000000-0005-0000-0000-0000B1110000}"/>
    <cellStyle name="Input [yellow] 43 2 4" xfId="2309" xr:uid="{00000000-0005-0000-0000-0000B2110000}"/>
    <cellStyle name="Input [yellow] 43 2 5" xfId="6321" xr:uid="{00000000-0005-0000-0000-0000B3110000}"/>
    <cellStyle name="Input [yellow] 43 2 6" xfId="7081" xr:uid="{00000000-0005-0000-0000-0000B4110000}"/>
    <cellStyle name="Input [yellow] 43 2 7" xfId="8427" xr:uid="{00000000-0005-0000-0000-0000B5110000}"/>
    <cellStyle name="Input [yellow] 43 2 8" xfId="10642" xr:uid="{00000000-0005-0000-0000-0000B6110000}"/>
    <cellStyle name="Input [yellow] 43 2 9" xfId="11545" xr:uid="{00000000-0005-0000-0000-0000B7110000}"/>
    <cellStyle name="Input [yellow] 43 3" xfId="2240" xr:uid="{00000000-0005-0000-0000-0000B8110000}"/>
    <cellStyle name="Input [yellow] 43 4" xfId="4255" xr:uid="{00000000-0005-0000-0000-0000B9110000}"/>
    <cellStyle name="Input [yellow] 43 5" xfId="5245" xr:uid="{00000000-0005-0000-0000-0000BA110000}"/>
    <cellStyle name="Input [yellow] 43 6" xfId="5100" xr:uid="{00000000-0005-0000-0000-0000BB110000}"/>
    <cellStyle name="Input [yellow] 43 7" xfId="7821" xr:uid="{00000000-0005-0000-0000-0000BC110000}"/>
    <cellStyle name="Input [yellow] 43 8" xfId="9440" xr:uid="{00000000-0005-0000-0000-0000BD110000}"/>
    <cellStyle name="Input [yellow] 43 9" xfId="8529" xr:uid="{00000000-0005-0000-0000-0000BE110000}"/>
    <cellStyle name="Input [yellow] 44" xfId="624" xr:uid="{00000000-0005-0000-0000-0000BF110000}"/>
    <cellStyle name="Input [yellow] 44 10" xfId="10264" xr:uid="{00000000-0005-0000-0000-0000C0110000}"/>
    <cellStyle name="Input [yellow] 44 2" xfId="1304" xr:uid="{00000000-0005-0000-0000-0000C1110000}"/>
    <cellStyle name="Input [yellow] 44 2 2" xfId="2490" xr:uid="{00000000-0005-0000-0000-0000C2110000}"/>
    <cellStyle name="Input [yellow] 44 2 3" xfId="4663" xr:uid="{00000000-0005-0000-0000-0000C3110000}"/>
    <cellStyle name="Input [yellow] 44 2 4" xfId="5718" xr:uid="{00000000-0005-0000-0000-0000C4110000}"/>
    <cellStyle name="Input [yellow] 44 2 5" xfId="6467" xr:uid="{00000000-0005-0000-0000-0000C5110000}"/>
    <cellStyle name="Input [yellow] 44 2 6" xfId="7292" xr:uid="{00000000-0005-0000-0000-0000C6110000}"/>
    <cellStyle name="Input [yellow] 44 2 7" xfId="8375" xr:uid="{00000000-0005-0000-0000-0000C7110000}"/>
    <cellStyle name="Input [yellow] 44 2 8" xfId="10643" xr:uid="{00000000-0005-0000-0000-0000C8110000}"/>
    <cellStyle name="Input [yellow] 44 2 9" xfId="11546" xr:uid="{00000000-0005-0000-0000-0000C9110000}"/>
    <cellStyle name="Input [yellow] 44 3" xfId="2144" xr:uid="{00000000-0005-0000-0000-0000CA110000}"/>
    <cellStyle name="Input [yellow] 44 4" xfId="3495" xr:uid="{00000000-0005-0000-0000-0000CB110000}"/>
    <cellStyle name="Input [yellow] 44 5" xfId="3240" xr:uid="{00000000-0005-0000-0000-0000CC110000}"/>
    <cellStyle name="Input [yellow] 44 6" xfId="6448" xr:uid="{00000000-0005-0000-0000-0000CD110000}"/>
    <cellStyle name="Input [yellow] 44 7" xfId="7173" xr:uid="{00000000-0005-0000-0000-0000CE110000}"/>
    <cellStyle name="Input [yellow] 44 8" xfId="8904" xr:uid="{00000000-0005-0000-0000-0000CF110000}"/>
    <cellStyle name="Input [yellow] 44 9" xfId="9590" xr:uid="{00000000-0005-0000-0000-0000D0110000}"/>
    <cellStyle name="Input [yellow] 45" xfId="625" xr:uid="{00000000-0005-0000-0000-0000D1110000}"/>
    <cellStyle name="Input [yellow] 45 10" xfId="10222" xr:uid="{00000000-0005-0000-0000-0000D2110000}"/>
    <cellStyle name="Input [yellow] 45 2" xfId="1305" xr:uid="{00000000-0005-0000-0000-0000D3110000}"/>
    <cellStyle name="Input [yellow] 45 2 2" xfId="3419" xr:uid="{00000000-0005-0000-0000-0000D4110000}"/>
    <cellStyle name="Input [yellow] 45 2 3" xfId="4664" xr:uid="{00000000-0005-0000-0000-0000D5110000}"/>
    <cellStyle name="Input [yellow] 45 2 4" xfId="5458" xr:uid="{00000000-0005-0000-0000-0000D6110000}"/>
    <cellStyle name="Input [yellow] 45 2 5" xfId="6738" xr:uid="{00000000-0005-0000-0000-0000D7110000}"/>
    <cellStyle name="Input [yellow] 45 2 6" xfId="7082" xr:uid="{00000000-0005-0000-0000-0000D8110000}"/>
    <cellStyle name="Input [yellow] 45 2 7" xfId="8362" xr:uid="{00000000-0005-0000-0000-0000D9110000}"/>
    <cellStyle name="Input [yellow] 45 2 8" xfId="10644" xr:uid="{00000000-0005-0000-0000-0000DA110000}"/>
    <cellStyle name="Input [yellow] 45 2 9" xfId="11547" xr:uid="{00000000-0005-0000-0000-0000DB110000}"/>
    <cellStyle name="Input [yellow] 45 3" xfId="2315" xr:uid="{00000000-0005-0000-0000-0000DC110000}"/>
    <cellStyle name="Input [yellow] 45 4" xfId="3116" xr:uid="{00000000-0005-0000-0000-0000DD110000}"/>
    <cellStyle name="Input [yellow] 45 5" xfId="5528" xr:uid="{00000000-0005-0000-0000-0000DE110000}"/>
    <cellStyle name="Input [yellow] 45 6" xfId="6059" xr:uid="{00000000-0005-0000-0000-0000DF110000}"/>
    <cellStyle name="Input [yellow] 45 7" xfId="7983" xr:uid="{00000000-0005-0000-0000-0000E0110000}"/>
    <cellStyle name="Input [yellow] 45 8" xfId="9439" xr:uid="{00000000-0005-0000-0000-0000E1110000}"/>
    <cellStyle name="Input [yellow] 45 9" xfId="9623" xr:uid="{00000000-0005-0000-0000-0000E2110000}"/>
    <cellStyle name="Input [yellow] 46" xfId="626" xr:uid="{00000000-0005-0000-0000-0000E3110000}"/>
    <cellStyle name="Input [yellow] 46 10" xfId="10252" xr:uid="{00000000-0005-0000-0000-0000E4110000}"/>
    <cellStyle name="Input [yellow] 46 2" xfId="1306" xr:uid="{00000000-0005-0000-0000-0000E5110000}"/>
    <cellStyle name="Input [yellow] 46 2 2" xfId="2491" xr:uid="{00000000-0005-0000-0000-0000E6110000}"/>
    <cellStyle name="Input [yellow] 46 2 3" xfId="4665" xr:uid="{00000000-0005-0000-0000-0000E7110000}"/>
    <cellStyle name="Input [yellow] 46 2 4" xfId="5986" xr:uid="{00000000-0005-0000-0000-0000E8110000}"/>
    <cellStyle name="Input [yellow] 46 2 5" xfId="6376" xr:uid="{00000000-0005-0000-0000-0000E9110000}"/>
    <cellStyle name="Input [yellow] 46 2 6" xfId="7625" xr:uid="{00000000-0005-0000-0000-0000EA110000}"/>
    <cellStyle name="Input [yellow] 46 2 7" xfId="8354" xr:uid="{00000000-0005-0000-0000-0000EB110000}"/>
    <cellStyle name="Input [yellow] 46 2 8" xfId="10645" xr:uid="{00000000-0005-0000-0000-0000EC110000}"/>
    <cellStyle name="Input [yellow] 46 2 9" xfId="11548" xr:uid="{00000000-0005-0000-0000-0000ED110000}"/>
    <cellStyle name="Input [yellow] 46 3" xfId="2145" xr:uid="{00000000-0005-0000-0000-0000EE110000}"/>
    <cellStyle name="Input [yellow] 46 4" xfId="3578" xr:uid="{00000000-0005-0000-0000-0000EF110000}"/>
    <cellStyle name="Input [yellow] 46 5" xfId="5812" xr:uid="{00000000-0005-0000-0000-0000F0110000}"/>
    <cellStyle name="Input [yellow] 46 6" xfId="6249" xr:uid="{00000000-0005-0000-0000-0000F1110000}"/>
    <cellStyle name="Input [yellow] 46 7" xfId="7172" xr:uid="{00000000-0005-0000-0000-0000F2110000}"/>
    <cellStyle name="Input [yellow] 46 8" xfId="8903" xr:uid="{00000000-0005-0000-0000-0000F3110000}"/>
    <cellStyle name="Input [yellow] 46 9" xfId="10183" xr:uid="{00000000-0005-0000-0000-0000F4110000}"/>
    <cellStyle name="Input [yellow] 47" xfId="627" xr:uid="{00000000-0005-0000-0000-0000F5110000}"/>
    <cellStyle name="Input [yellow] 47 10" xfId="11097" xr:uid="{00000000-0005-0000-0000-0000F6110000}"/>
    <cellStyle name="Input [yellow] 47 2" xfId="1307" xr:uid="{00000000-0005-0000-0000-0000F7110000}"/>
    <cellStyle name="Input [yellow] 47 2 2" xfId="2835" xr:uid="{00000000-0005-0000-0000-0000F8110000}"/>
    <cellStyle name="Input [yellow] 47 2 3" xfId="4666" xr:uid="{00000000-0005-0000-0000-0000F9110000}"/>
    <cellStyle name="Input [yellow] 47 2 4" xfId="5317" xr:uid="{00000000-0005-0000-0000-0000FA110000}"/>
    <cellStyle name="Input [yellow] 47 2 5" xfId="5428" xr:uid="{00000000-0005-0000-0000-0000FB110000}"/>
    <cellStyle name="Input [yellow] 47 2 6" xfId="7083" xr:uid="{00000000-0005-0000-0000-0000FC110000}"/>
    <cellStyle name="Input [yellow] 47 2 7" xfId="9914" xr:uid="{00000000-0005-0000-0000-0000FD110000}"/>
    <cellStyle name="Input [yellow] 47 2 8" xfId="10646" xr:uid="{00000000-0005-0000-0000-0000FE110000}"/>
    <cellStyle name="Input [yellow] 47 2 9" xfId="11549" xr:uid="{00000000-0005-0000-0000-0000FF110000}"/>
    <cellStyle name="Input [yellow] 47 3" xfId="3751" xr:uid="{00000000-0005-0000-0000-000000120000}"/>
    <cellStyle name="Input [yellow] 47 4" xfId="3711" xr:uid="{00000000-0005-0000-0000-000001120000}"/>
    <cellStyle name="Input [yellow] 47 5" xfId="5862" xr:uid="{00000000-0005-0000-0000-000002120000}"/>
    <cellStyle name="Input [yellow] 47 6" xfId="2406" xr:uid="{00000000-0005-0000-0000-000003120000}"/>
    <cellStyle name="Input [yellow] 47 7" xfId="7771" xr:uid="{00000000-0005-0000-0000-000004120000}"/>
    <cellStyle name="Input [yellow] 47 8" xfId="9438" xr:uid="{00000000-0005-0000-0000-000005120000}"/>
    <cellStyle name="Input [yellow] 47 9" xfId="9177" xr:uid="{00000000-0005-0000-0000-000006120000}"/>
    <cellStyle name="Input [yellow] 48" xfId="628" xr:uid="{00000000-0005-0000-0000-000007120000}"/>
    <cellStyle name="Input [yellow] 48 10" xfId="10990" xr:uid="{00000000-0005-0000-0000-000008120000}"/>
    <cellStyle name="Input [yellow] 48 2" xfId="1308" xr:uid="{00000000-0005-0000-0000-000009120000}"/>
    <cellStyle name="Input [yellow] 48 2 2" xfId="2492" xr:uid="{00000000-0005-0000-0000-00000A120000}"/>
    <cellStyle name="Input [yellow] 48 2 3" xfId="4667" xr:uid="{00000000-0005-0000-0000-00000B120000}"/>
    <cellStyle name="Input [yellow] 48 2 4" xfId="3083" xr:uid="{00000000-0005-0000-0000-00000C120000}"/>
    <cellStyle name="Input [yellow] 48 2 5" xfId="2475" xr:uid="{00000000-0005-0000-0000-00000D120000}"/>
    <cellStyle name="Input [yellow] 48 2 6" xfId="7293" xr:uid="{00000000-0005-0000-0000-00000E120000}"/>
    <cellStyle name="Input [yellow] 48 2 7" xfId="9701" xr:uid="{00000000-0005-0000-0000-00000F120000}"/>
    <cellStyle name="Input [yellow] 48 2 8" xfId="10647" xr:uid="{00000000-0005-0000-0000-000010120000}"/>
    <cellStyle name="Input [yellow] 48 2 9" xfId="11550" xr:uid="{00000000-0005-0000-0000-000011120000}"/>
    <cellStyle name="Input [yellow] 48 3" xfId="2698" xr:uid="{00000000-0005-0000-0000-000012120000}"/>
    <cellStyle name="Input [yellow] 48 4" xfId="2595" xr:uid="{00000000-0005-0000-0000-000013120000}"/>
    <cellStyle name="Input [yellow] 48 5" xfId="6193" xr:uid="{00000000-0005-0000-0000-000014120000}"/>
    <cellStyle name="Input [yellow] 48 6" xfId="2401" xr:uid="{00000000-0005-0000-0000-000015120000}"/>
    <cellStyle name="Input [yellow] 48 7" xfId="7174" xr:uid="{00000000-0005-0000-0000-000016120000}"/>
    <cellStyle name="Input [yellow] 48 8" xfId="8902" xr:uid="{00000000-0005-0000-0000-000017120000}"/>
    <cellStyle name="Input [yellow] 48 9" xfId="10245" xr:uid="{00000000-0005-0000-0000-000018120000}"/>
    <cellStyle name="Input [yellow] 49" xfId="629" xr:uid="{00000000-0005-0000-0000-000019120000}"/>
    <cellStyle name="Input [yellow] 49 10" xfId="11144" xr:uid="{00000000-0005-0000-0000-00001A120000}"/>
    <cellStyle name="Input [yellow] 49 2" xfId="1309" xr:uid="{00000000-0005-0000-0000-00001B120000}"/>
    <cellStyle name="Input [yellow] 49 2 2" xfId="3420" xr:uid="{00000000-0005-0000-0000-00001C120000}"/>
    <cellStyle name="Input [yellow] 49 2 3" xfId="4668" xr:uid="{00000000-0005-0000-0000-00001D120000}"/>
    <cellStyle name="Input [yellow] 49 2 4" xfId="5898" xr:uid="{00000000-0005-0000-0000-00001E120000}"/>
    <cellStyle name="Input [yellow] 49 2 5" xfId="6631" xr:uid="{00000000-0005-0000-0000-00001F120000}"/>
    <cellStyle name="Input [yellow] 49 2 6" xfId="7084" xr:uid="{00000000-0005-0000-0000-000020120000}"/>
    <cellStyle name="Input [yellow] 49 2 7" xfId="9992" xr:uid="{00000000-0005-0000-0000-000021120000}"/>
    <cellStyle name="Input [yellow] 49 2 8" xfId="10648" xr:uid="{00000000-0005-0000-0000-000022120000}"/>
    <cellStyle name="Input [yellow] 49 2 9" xfId="11551" xr:uid="{00000000-0005-0000-0000-000023120000}"/>
    <cellStyle name="Input [yellow] 49 3" xfId="3956" xr:uid="{00000000-0005-0000-0000-000024120000}"/>
    <cellStyle name="Input [yellow] 49 4" xfId="3767" xr:uid="{00000000-0005-0000-0000-000025120000}"/>
    <cellStyle name="Input [yellow] 49 5" xfId="5080" xr:uid="{00000000-0005-0000-0000-000026120000}"/>
    <cellStyle name="Input [yellow] 49 6" xfId="5441" xr:uid="{00000000-0005-0000-0000-000027120000}"/>
    <cellStyle name="Input [yellow] 49 7" xfId="7931" xr:uid="{00000000-0005-0000-0000-000028120000}"/>
    <cellStyle name="Input [yellow] 49 8" xfId="9437" xr:uid="{00000000-0005-0000-0000-000029120000}"/>
    <cellStyle name="Input [yellow] 49 9" xfId="8514" xr:uid="{00000000-0005-0000-0000-00002A120000}"/>
    <cellStyle name="Input [yellow] 5" xfId="630" xr:uid="{00000000-0005-0000-0000-00002B120000}"/>
    <cellStyle name="Input [yellow] 5 10" xfId="11036" xr:uid="{00000000-0005-0000-0000-00002C120000}"/>
    <cellStyle name="Input [yellow] 5 2" xfId="1310" xr:uid="{00000000-0005-0000-0000-00002D120000}"/>
    <cellStyle name="Input [yellow] 5 2 2" xfId="2493" xr:uid="{00000000-0005-0000-0000-00002E120000}"/>
    <cellStyle name="Input [yellow] 5 2 3" xfId="4669" xr:uid="{00000000-0005-0000-0000-00002F120000}"/>
    <cellStyle name="Input [yellow] 5 2 4" xfId="3239" xr:uid="{00000000-0005-0000-0000-000030120000}"/>
    <cellStyle name="Input [yellow] 5 2 5" xfId="5973" xr:uid="{00000000-0005-0000-0000-000031120000}"/>
    <cellStyle name="Input [yellow] 5 2 6" xfId="7626" xr:uid="{00000000-0005-0000-0000-000032120000}"/>
    <cellStyle name="Input [yellow] 5 2 7" xfId="9779" xr:uid="{00000000-0005-0000-0000-000033120000}"/>
    <cellStyle name="Input [yellow] 5 2 8" xfId="10649" xr:uid="{00000000-0005-0000-0000-000034120000}"/>
    <cellStyle name="Input [yellow] 5 2 9" xfId="11552" xr:uid="{00000000-0005-0000-0000-000035120000}"/>
    <cellStyle name="Input [yellow] 5 3" xfId="2697" xr:uid="{00000000-0005-0000-0000-000036120000}"/>
    <cellStyle name="Input [yellow] 5 4" xfId="2590" xr:uid="{00000000-0005-0000-0000-000037120000}"/>
    <cellStyle name="Input [yellow] 5 5" xfId="3793" xr:uid="{00000000-0005-0000-0000-000038120000}"/>
    <cellStyle name="Input [yellow] 5 6" xfId="5477" xr:uid="{00000000-0005-0000-0000-000039120000}"/>
    <cellStyle name="Input [yellow] 5 7" xfId="6872" xr:uid="{00000000-0005-0000-0000-00003A120000}"/>
    <cellStyle name="Input [yellow] 5 8" xfId="8901" xr:uid="{00000000-0005-0000-0000-00003B120000}"/>
    <cellStyle name="Input [yellow] 5 9" xfId="9581" xr:uid="{00000000-0005-0000-0000-00003C120000}"/>
    <cellStyle name="Input [yellow] 50" xfId="631" xr:uid="{00000000-0005-0000-0000-00003D120000}"/>
    <cellStyle name="Input [yellow] 50 10" xfId="8565" xr:uid="{00000000-0005-0000-0000-00003E120000}"/>
    <cellStyle name="Input [yellow] 50 2" xfId="1311" xr:uid="{00000000-0005-0000-0000-00003F120000}"/>
    <cellStyle name="Input [yellow] 50 2 2" xfId="2836" xr:uid="{00000000-0005-0000-0000-000040120000}"/>
    <cellStyle name="Input [yellow] 50 2 3" xfId="4670" xr:uid="{00000000-0005-0000-0000-000041120000}"/>
    <cellStyle name="Input [yellow] 50 2 4" xfId="2923" xr:uid="{00000000-0005-0000-0000-000042120000}"/>
    <cellStyle name="Input [yellow] 50 2 5" xfId="6320" xr:uid="{00000000-0005-0000-0000-000043120000}"/>
    <cellStyle name="Input [yellow] 50 2 6" xfId="7085" xr:uid="{00000000-0005-0000-0000-000044120000}"/>
    <cellStyle name="Input [yellow] 50 2 7" xfId="8433" xr:uid="{00000000-0005-0000-0000-000045120000}"/>
    <cellStyle name="Input [yellow] 50 2 8" xfId="10650" xr:uid="{00000000-0005-0000-0000-000046120000}"/>
    <cellStyle name="Input [yellow] 50 2 9" xfId="11553" xr:uid="{00000000-0005-0000-0000-000047120000}"/>
    <cellStyle name="Input [yellow] 50 3" xfId="3676" xr:uid="{00000000-0005-0000-0000-000048120000}"/>
    <cellStyle name="Input [yellow] 50 4" xfId="3186" xr:uid="{00000000-0005-0000-0000-000049120000}"/>
    <cellStyle name="Input [yellow] 50 5" xfId="5184" xr:uid="{00000000-0005-0000-0000-00004A120000}"/>
    <cellStyle name="Input [yellow] 50 6" xfId="5175" xr:uid="{00000000-0005-0000-0000-00004B120000}"/>
    <cellStyle name="Input [yellow] 50 7" xfId="6967" xr:uid="{00000000-0005-0000-0000-00004C120000}"/>
    <cellStyle name="Input [yellow] 50 8" xfId="9436" xr:uid="{00000000-0005-0000-0000-00004D120000}"/>
    <cellStyle name="Input [yellow] 50 9" xfId="9611" xr:uid="{00000000-0005-0000-0000-00004E120000}"/>
    <cellStyle name="Input [yellow] 51" xfId="632" xr:uid="{00000000-0005-0000-0000-00004F120000}"/>
    <cellStyle name="Input [yellow] 51 10" xfId="11114" xr:uid="{00000000-0005-0000-0000-000050120000}"/>
    <cellStyle name="Input [yellow] 51 2" xfId="1312" xr:uid="{00000000-0005-0000-0000-000051120000}"/>
    <cellStyle name="Input [yellow] 51 2 2" xfId="2494" xr:uid="{00000000-0005-0000-0000-000052120000}"/>
    <cellStyle name="Input [yellow] 51 2 3" xfId="4671" xr:uid="{00000000-0005-0000-0000-000053120000}"/>
    <cellStyle name="Input [yellow] 51 2 4" xfId="5533" xr:uid="{00000000-0005-0000-0000-000054120000}"/>
    <cellStyle name="Input [yellow] 51 2 5" xfId="6678" xr:uid="{00000000-0005-0000-0000-000055120000}"/>
    <cellStyle name="Input [yellow] 51 2 6" xfId="7294" xr:uid="{00000000-0005-0000-0000-000056120000}"/>
    <cellStyle name="Input [yellow] 51 2 7" xfId="9940" xr:uid="{00000000-0005-0000-0000-000057120000}"/>
    <cellStyle name="Input [yellow] 51 2 8" xfId="10651" xr:uid="{00000000-0005-0000-0000-000058120000}"/>
    <cellStyle name="Input [yellow] 51 2 9" xfId="11554" xr:uid="{00000000-0005-0000-0000-000059120000}"/>
    <cellStyle name="Input [yellow] 51 3" xfId="2699" xr:uid="{00000000-0005-0000-0000-00005A120000}"/>
    <cellStyle name="Input [yellow] 51 4" xfId="4256" xr:uid="{00000000-0005-0000-0000-00005B120000}"/>
    <cellStyle name="Input [yellow] 51 5" xfId="3909" xr:uid="{00000000-0005-0000-0000-00005C120000}"/>
    <cellStyle name="Input [yellow] 51 6" xfId="6581" xr:uid="{00000000-0005-0000-0000-00005D120000}"/>
    <cellStyle name="Input [yellow] 51 7" xfId="7175" xr:uid="{00000000-0005-0000-0000-00005E120000}"/>
    <cellStyle name="Input [yellow] 51 8" xfId="8900" xr:uid="{00000000-0005-0000-0000-00005F120000}"/>
    <cellStyle name="Input [yellow] 51 9" xfId="10154" xr:uid="{00000000-0005-0000-0000-000060120000}"/>
    <cellStyle name="Input [yellow] 52" xfId="633" xr:uid="{00000000-0005-0000-0000-000061120000}"/>
    <cellStyle name="Input [yellow] 52 10" xfId="11007" xr:uid="{00000000-0005-0000-0000-000062120000}"/>
    <cellStyle name="Input [yellow] 52 2" xfId="1313" xr:uid="{00000000-0005-0000-0000-000063120000}"/>
    <cellStyle name="Input [yellow] 52 2 2" xfId="3421" xr:uid="{00000000-0005-0000-0000-000064120000}"/>
    <cellStyle name="Input [yellow] 52 2 3" xfId="4672" xr:uid="{00000000-0005-0000-0000-000065120000}"/>
    <cellStyle name="Input [yellow] 52 2 4" xfId="4182" xr:uid="{00000000-0005-0000-0000-000066120000}"/>
    <cellStyle name="Input [yellow] 52 2 5" xfId="5301" xr:uid="{00000000-0005-0000-0000-000067120000}"/>
    <cellStyle name="Input [yellow] 52 2 6" xfId="7086" xr:uid="{00000000-0005-0000-0000-000068120000}"/>
    <cellStyle name="Input [yellow] 52 2 7" xfId="9727" xr:uid="{00000000-0005-0000-0000-000069120000}"/>
    <cellStyle name="Input [yellow] 52 2 8" xfId="10652" xr:uid="{00000000-0005-0000-0000-00006A120000}"/>
    <cellStyle name="Input [yellow] 52 2 9" xfId="11555" xr:uid="{00000000-0005-0000-0000-00006B120000}"/>
    <cellStyle name="Input [yellow] 52 3" xfId="3883" xr:uid="{00000000-0005-0000-0000-00006C120000}"/>
    <cellStyle name="Input [yellow] 52 4" xfId="2552" xr:uid="{00000000-0005-0000-0000-00006D120000}"/>
    <cellStyle name="Input [yellow] 52 5" xfId="6104" xr:uid="{00000000-0005-0000-0000-00006E120000}"/>
    <cellStyle name="Input [yellow] 52 6" xfId="5297" xr:uid="{00000000-0005-0000-0000-00006F120000}"/>
    <cellStyle name="Input [yellow] 52 7" xfId="7804" xr:uid="{00000000-0005-0000-0000-000070120000}"/>
    <cellStyle name="Input [yellow] 52 8" xfId="9435" xr:uid="{00000000-0005-0000-0000-000071120000}"/>
    <cellStyle name="Input [yellow] 52 9" xfId="8563" xr:uid="{00000000-0005-0000-0000-000072120000}"/>
    <cellStyle name="Input [yellow] 53" xfId="634" xr:uid="{00000000-0005-0000-0000-000073120000}"/>
    <cellStyle name="Input [yellow] 53 10" xfId="11161" xr:uid="{00000000-0005-0000-0000-000074120000}"/>
    <cellStyle name="Input [yellow] 53 2" xfId="1314" xr:uid="{00000000-0005-0000-0000-000075120000}"/>
    <cellStyle name="Input [yellow] 53 2 2" xfId="3061" xr:uid="{00000000-0005-0000-0000-000076120000}"/>
    <cellStyle name="Input [yellow] 53 2 3" xfId="4673" xr:uid="{00000000-0005-0000-0000-000077120000}"/>
    <cellStyle name="Input [yellow] 53 2 4" xfId="6002" xr:uid="{00000000-0005-0000-0000-000078120000}"/>
    <cellStyle name="Input [yellow] 53 2 5" xfId="6033" xr:uid="{00000000-0005-0000-0000-000079120000}"/>
    <cellStyle name="Input [yellow] 53 2 6" xfId="7627" xr:uid="{00000000-0005-0000-0000-00007A120000}"/>
    <cellStyle name="Input [yellow] 53 2 7" xfId="10018" xr:uid="{00000000-0005-0000-0000-00007B120000}"/>
    <cellStyle name="Input [yellow] 53 2 8" xfId="10653" xr:uid="{00000000-0005-0000-0000-00007C120000}"/>
    <cellStyle name="Input [yellow] 53 2 9" xfId="11556" xr:uid="{00000000-0005-0000-0000-00007D120000}"/>
    <cellStyle name="Input [yellow] 53 3" xfId="2146" xr:uid="{00000000-0005-0000-0000-00007E120000}"/>
    <cellStyle name="Input [yellow] 53 4" xfId="2441" xr:uid="{00000000-0005-0000-0000-00007F120000}"/>
    <cellStyle name="Input [yellow] 53 5" xfId="6102" xr:uid="{00000000-0005-0000-0000-000080120000}"/>
    <cellStyle name="Input [yellow] 53 6" xfId="5228" xr:uid="{00000000-0005-0000-0000-000081120000}"/>
    <cellStyle name="Input [yellow] 53 7" xfId="7176" xr:uid="{00000000-0005-0000-0000-000082120000}"/>
    <cellStyle name="Input [yellow] 53 8" xfId="8899" xr:uid="{00000000-0005-0000-0000-000083120000}"/>
    <cellStyle name="Input [yellow] 53 9" xfId="10214" xr:uid="{00000000-0005-0000-0000-000084120000}"/>
    <cellStyle name="Input [yellow] 54" xfId="635" xr:uid="{00000000-0005-0000-0000-000085120000}"/>
    <cellStyle name="Input [yellow] 54 10" xfId="11052" xr:uid="{00000000-0005-0000-0000-000086120000}"/>
    <cellStyle name="Input [yellow] 54 2" xfId="1315" xr:uid="{00000000-0005-0000-0000-000087120000}"/>
    <cellStyle name="Input [yellow] 54 2 2" xfId="3610" xr:uid="{00000000-0005-0000-0000-000088120000}"/>
    <cellStyle name="Input [yellow] 54 2 3" xfId="4674" xr:uid="{00000000-0005-0000-0000-000089120000}"/>
    <cellStyle name="Input [yellow] 54 2 4" xfId="3291" xr:uid="{00000000-0005-0000-0000-00008A120000}"/>
    <cellStyle name="Input [yellow] 54 2 5" xfId="6432" xr:uid="{00000000-0005-0000-0000-00008B120000}"/>
    <cellStyle name="Input [yellow] 54 2 6" xfId="7723" xr:uid="{00000000-0005-0000-0000-00008C120000}"/>
    <cellStyle name="Input [yellow] 54 2 7" xfId="9805" xr:uid="{00000000-0005-0000-0000-00008D120000}"/>
    <cellStyle name="Input [yellow] 54 2 8" xfId="10654" xr:uid="{00000000-0005-0000-0000-00008E120000}"/>
    <cellStyle name="Input [yellow] 54 2 9" xfId="11557" xr:uid="{00000000-0005-0000-0000-00008F120000}"/>
    <cellStyle name="Input [yellow] 54 3" xfId="2289" xr:uid="{00000000-0005-0000-0000-000090120000}"/>
    <cellStyle name="Input [yellow] 54 4" xfId="2326" xr:uid="{00000000-0005-0000-0000-000091120000}"/>
    <cellStyle name="Input [yellow] 54 5" xfId="5463" xr:uid="{00000000-0005-0000-0000-000092120000}"/>
    <cellStyle name="Input [yellow] 54 6" xfId="6128" xr:uid="{00000000-0005-0000-0000-000093120000}"/>
    <cellStyle name="Input [yellow] 54 7" xfId="7965" xr:uid="{00000000-0005-0000-0000-000094120000}"/>
    <cellStyle name="Input [yellow] 54 8" xfId="9434" xr:uid="{00000000-0005-0000-0000-000095120000}"/>
    <cellStyle name="Input [yellow] 54 9" xfId="8242" xr:uid="{00000000-0005-0000-0000-000096120000}"/>
    <cellStyle name="Input [yellow] 55" xfId="636" xr:uid="{00000000-0005-0000-0000-000097120000}"/>
    <cellStyle name="Input [yellow] 55 10" xfId="8544" xr:uid="{00000000-0005-0000-0000-000098120000}"/>
    <cellStyle name="Input [yellow] 55 2" xfId="1316" xr:uid="{00000000-0005-0000-0000-000099120000}"/>
    <cellStyle name="Input [yellow] 55 2 2" xfId="3062" xr:uid="{00000000-0005-0000-0000-00009A120000}"/>
    <cellStyle name="Input [yellow] 55 2 3" xfId="4675" xr:uid="{00000000-0005-0000-0000-00009B120000}"/>
    <cellStyle name="Input [yellow] 55 2 4" xfId="5961" xr:uid="{00000000-0005-0000-0000-00009C120000}"/>
    <cellStyle name="Input [yellow] 55 2 5" xfId="5148" xr:uid="{00000000-0005-0000-0000-00009D120000}"/>
    <cellStyle name="Input [yellow] 55 2 6" xfId="7423" xr:uid="{00000000-0005-0000-0000-00009E120000}"/>
    <cellStyle name="Input [yellow] 55 2 7" xfId="8459" xr:uid="{00000000-0005-0000-0000-00009F120000}"/>
    <cellStyle name="Input [yellow] 55 2 8" xfId="10655" xr:uid="{00000000-0005-0000-0000-0000A0120000}"/>
    <cellStyle name="Input [yellow] 55 2 9" xfId="11558" xr:uid="{00000000-0005-0000-0000-0000A1120000}"/>
    <cellStyle name="Input [yellow] 55 3" xfId="2700" xr:uid="{00000000-0005-0000-0000-0000A2120000}"/>
    <cellStyle name="Input [yellow] 55 4" xfId="2539" xr:uid="{00000000-0005-0000-0000-0000A3120000}"/>
    <cellStyle name="Input [yellow] 55 5" xfId="2551" xr:uid="{00000000-0005-0000-0000-0000A4120000}"/>
    <cellStyle name="Input [yellow] 55 6" xfId="6146" xr:uid="{00000000-0005-0000-0000-0000A5120000}"/>
    <cellStyle name="Input [yellow] 55 7" xfId="7177" xr:uid="{00000000-0005-0000-0000-0000A6120000}"/>
    <cellStyle name="Input [yellow] 55 8" xfId="8898" xr:uid="{00000000-0005-0000-0000-0000A7120000}"/>
    <cellStyle name="Input [yellow] 55 9" xfId="9087" xr:uid="{00000000-0005-0000-0000-0000A8120000}"/>
    <cellStyle name="Input [yellow] 56" xfId="637" xr:uid="{00000000-0005-0000-0000-0000A9120000}"/>
    <cellStyle name="Input [yellow] 56 10" xfId="9140" xr:uid="{00000000-0005-0000-0000-0000AA120000}"/>
    <cellStyle name="Input [yellow] 56 2" xfId="1317" xr:uid="{00000000-0005-0000-0000-0000AB120000}"/>
    <cellStyle name="Input [yellow] 56 2 2" xfId="3076" xr:uid="{00000000-0005-0000-0000-0000AC120000}"/>
    <cellStyle name="Input [yellow] 56 2 3" xfId="4676" xr:uid="{00000000-0005-0000-0000-0000AD120000}"/>
    <cellStyle name="Input [yellow] 56 2 4" xfId="2448" xr:uid="{00000000-0005-0000-0000-0000AE120000}"/>
    <cellStyle name="Input [yellow] 56 2 5" xfId="3998" xr:uid="{00000000-0005-0000-0000-0000AF120000}"/>
    <cellStyle name="Input [yellow] 56 2 6" xfId="7724" xr:uid="{00000000-0005-0000-0000-0000B0120000}"/>
    <cellStyle name="Input [yellow] 56 2 7" xfId="8381" xr:uid="{00000000-0005-0000-0000-0000B1120000}"/>
    <cellStyle name="Input [yellow] 56 2 8" xfId="10656" xr:uid="{00000000-0005-0000-0000-0000B2120000}"/>
    <cellStyle name="Input [yellow] 56 2 9" xfId="11559" xr:uid="{00000000-0005-0000-0000-0000B3120000}"/>
    <cellStyle name="Input [yellow] 56 3" xfId="3726" xr:uid="{00000000-0005-0000-0000-0000B4120000}"/>
    <cellStyle name="Input [yellow] 56 4" xfId="3524" xr:uid="{00000000-0005-0000-0000-0000B5120000}"/>
    <cellStyle name="Input [yellow] 56 5" xfId="5054" xr:uid="{00000000-0005-0000-0000-0000B6120000}"/>
    <cellStyle name="Input [yellow] 56 6" xfId="6298" xr:uid="{00000000-0005-0000-0000-0000B7120000}"/>
    <cellStyle name="Input [yellow] 56 7" xfId="7753" xr:uid="{00000000-0005-0000-0000-0000B8120000}"/>
    <cellStyle name="Input [yellow] 56 8" xfId="9433" xr:uid="{00000000-0005-0000-0000-0000B9120000}"/>
    <cellStyle name="Input [yellow] 56 9" xfId="10174" xr:uid="{00000000-0005-0000-0000-0000BA120000}"/>
    <cellStyle name="Input [yellow] 57" xfId="638" xr:uid="{00000000-0005-0000-0000-0000BB120000}"/>
    <cellStyle name="Input [yellow] 57 10" xfId="11131" xr:uid="{00000000-0005-0000-0000-0000BC120000}"/>
    <cellStyle name="Input [yellow] 57 2" xfId="1318" xr:uid="{00000000-0005-0000-0000-0000BD120000}"/>
    <cellStyle name="Input [yellow] 57 2 2" xfId="3422" xr:uid="{00000000-0005-0000-0000-0000BE120000}"/>
    <cellStyle name="Input [yellow] 57 2 3" xfId="4677" xr:uid="{00000000-0005-0000-0000-0000BF120000}"/>
    <cellStyle name="Input [yellow] 57 2 4" xfId="5194" xr:uid="{00000000-0005-0000-0000-0000C0120000}"/>
    <cellStyle name="Input [yellow] 57 2 5" xfId="6753" xr:uid="{00000000-0005-0000-0000-0000C1120000}"/>
    <cellStyle name="Input [yellow] 57 2 6" xfId="7434" xr:uid="{00000000-0005-0000-0000-0000C2120000}"/>
    <cellStyle name="Input [yellow] 57 2 7" xfId="9966" xr:uid="{00000000-0005-0000-0000-0000C3120000}"/>
    <cellStyle name="Input [yellow] 57 2 8" xfId="10657" xr:uid="{00000000-0005-0000-0000-0000C4120000}"/>
    <cellStyle name="Input [yellow] 57 2 9" xfId="11560" xr:uid="{00000000-0005-0000-0000-0000C5120000}"/>
    <cellStyle name="Input [yellow] 57 3" xfId="2701" xr:uid="{00000000-0005-0000-0000-0000C6120000}"/>
    <cellStyle name="Input [yellow] 57 4" xfId="3484" xr:uid="{00000000-0005-0000-0000-0000C7120000}"/>
    <cellStyle name="Input [yellow] 57 5" xfId="3089" xr:uid="{00000000-0005-0000-0000-0000C8120000}"/>
    <cellStyle name="Input [yellow] 57 6" xfId="6446" xr:uid="{00000000-0005-0000-0000-0000C9120000}"/>
    <cellStyle name="Input [yellow] 57 7" xfId="6832" xr:uid="{00000000-0005-0000-0000-0000CA120000}"/>
    <cellStyle name="Input [yellow] 57 8" xfId="8897" xr:uid="{00000000-0005-0000-0000-0000CB120000}"/>
    <cellStyle name="Input [yellow] 57 9" xfId="8555" xr:uid="{00000000-0005-0000-0000-0000CC120000}"/>
    <cellStyle name="Input [yellow] 58" xfId="639" xr:uid="{00000000-0005-0000-0000-0000CD120000}"/>
    <cellStyle name="Input [yellow] 58 10" xfId="11023" xr:uid="{00000000-0005-0000-0000-0000CE120000}"/>
    <cellStyle name="Input [yellow] 58 2" xfId="1319" xr:uid="{00000000-0005-0000-0000-0000CF120000}"/>
    <cellStyle name="Input [yellow] 58 2 2" xfId="3611" xr:uid="{00000000-0005-0000-0000-0000D0120000}"/>
    <cellStyle name="Input [yellow] 58 2 3" xfId="4678" xr:uid="{00000000-0005-0000-0000-0000D1120000}"/>
    <cellStyle name="Input [yellow] 58 2 4" xfId="5846" xr:uid="{00000000-0005-0000-0000-0000D2120000}"/>
    <cellStyle name="Input [yellow] 58 2 5" xfId="5023" xr:uid="{00000000-0005-0000-0000-0000D3120000}"/>
    <cellStyle name="Input [yellow] 58 2 6" xfId="7628" xr:uid="{00000000-0005-0000-0000-0000D4120000}"/>
    <cellStyle name="Input [yellow] 58 2 7" xfId="9753" xr:uid="{00000000-0005-0000-0000-0000D5120000}"/>
    <cellStyle name="Input [yellow] 58 2 8" xfId="10658" xr:uid="{00000000-0005-0000-0000-0000D6120000}"/>
    <cellStyle name="Input [yellow] 58 2 9" xfId="11561" xr:uid="{00000000-0005-0000-0000-0000D7120000}"/>
    <cellStyle name="Input [yellow] 58 3" xfId="3932" xr:uid="{00000000-0005-0000-0000-0000D8120000}"/>
    <cellStyle name="Input [yellow] 58 4" xfId="3000" xr:uid="{00000000-0005-0000-0000-0000D9120000}"/>
    <cellStyle name="Input [yellow] 58 5" xfId="2126" xr:uid="{00000000-0005-0000-0000-0000DA120000}"/>
    <cellStyle name="Input [yellow] 58 6" xfId="5307" xr:uid="{00000000-0005-0000-0000-0000DB120000}"/>
    <cellStyle name="Input [yellow] 58 7" xfId="7912" xr:uid="{00000000-0005-0000-0000-0000DC120000}"/>
    <cellStyle name="Input [yellow] 58 8" xfId="9432" xr:uid="{00000000-0005-0000-0000-0000DD120000}"/>
    <cellStyle name="Input [yellow] 58 9" xfId="10234" xr:uid="{00000000-0005-0000-0000-0000DE120000}"/>
    <cellStyle name="Input [yellow] 59" xfId="640" xr:uid="{00000000-0005-0000-0000-0000DF120000}"/>
    <cellStyle name="Input [yellow] 59 10" xfId="11176" xr:uid="{00000000-0005-0000-0000-0000E0120000}"/>
    <cellStyle name="Input [yellow] 59 2" xfId="1320" xr:uid="{00000000-0005-0000-0000-0000E1120000}"/>
    <cellStyle name="Input [yellow] 59 2 2" xfId="2838" xr:uid="{00000000-0005-0000-0000-0000E2120000}"/>
    <cellStyle name="Input [yellow] 59 2 3" xfId="4679" xr:uid="{00000000-0005-0000-0000-0000E3120000}"/>
    <cellStyle name="Input [yellow] 59 2 4" xfId="3145" xr:uid="{00000000-0005-0000-0000-0000E4120000}"/>
    <cellStyle name="Input [yellow] 59 2 5" xfId="6319" xr:uid="{00000000-0005-0000-0000-0000E5120000}"/>
    <cellStyle name="Input [yellow] 59 2 6" xfId="7424" xr:uid="{00000000-0005-0000-0000-0000E6120000}"/>
    <cellStyle name="Input [yellow] 59 2 7" xfId="10044" xr:uid="{00000000-0005-0000-0000-0000E7120000}"/>
    <cellStyle name="Input [yellow] 59 2 8" xfId="10659" xr:uid="{00000000-0005-0000-0000-0000E8120000}"/>
    <cellStyle name="Input [yellow] 59 2 9" xfId="11562" xr:uid="{00000000-0005-0000-0000-0000E9120000}"/>
    <cellStyle name="Input [yellow] 59 3" xfId="2702" xr:uid="{00000000-0005-0000-0000-0000EA120000}"/>
    <cellStyle name="Input [yellow] 59 4" xfId="3980" xr:uid="{00000000-0005-0000-0000-0000EB120000}"/>
    <cellStyle name="Input [yellow] 59 5" xfId="6013" xr:uid="{00000000-0005-0000-0000-0000EC120000}"/>
    <cellStyle name="Input [yellow] 59 6" xfId="6204" xr:uid="{00000000-0005-0000-0000-0000ED120000}"/>
    <cellStyle name="Input [yellow] 59 7" xfId="6873" xr:uid="{00000000-0005-0000-0000-0000EE120000}"/>
    <cellStyle name="Input [yellow] 59 8" xfId="8896" xr:uid="{00000000-0005-0000-0000-0000EF120000}"/>
    <cellStyle name="Input [yellow] 59 9" xfId="8235" xr:uid="{00000000-0005-0000-0000-0000F0120000}"/>
    <cellStyle name="Input [yellow] 6" xfId="641" xr:uid="{00000000-0005-0000-0000-0000F1120000}"/>
    <cellStyle name="Input [yellow] 6 10" xfId="11067" xr:uid="{00000000-0005-0000-0000-0000F2120000}"/>
    <cellStyle name="Input [yellow] 6 2" xfId="1321" xr:uid="{00000000-0005-0000-0000-0000F3120000}"/>
    <cellStyle name="Input [yellow] 6 2 2" xfId="3063" xr:uid="{00000000-0005-0000-0000-0000F4120000}"/>
    <cellStyle name="Input [yellow] 6 2 3" xfId="4680" xr:uid="{00000000-0005-0000-0000-0000F5120000}"/>
    <cellStyle name="Input [yellow] 6 2 4" xfId="6079" xr:uid="{00000000-0005-0000-0000-0000F6120000}"/>
    <cellStyle name="Input [yellow] 6 2 5" xfId="5521" xr:uid="{00000000-0005-0000-0000-0000F7120000}"/>
    <cellStyle name="Input [yellow] 6 2 6" xfId="7296" xr:uid="{00000000-0005-0000-0000-0000F8120000}"/>
    <cellStyle name="Input [yellow] 6 2 7" xfId="9831" xr:uid="{00000000-0005-0000-0000-0000F9120000}"/>
    <cellStyle name="Input [yellow] 6 2 8" xfId="10660" xr:uid="{00000000-0005-0000-0000-0000FA120000}"/>
    <cellStyle name="Input [yellow] 6 2 9" xfId="11563" xr:uid="{00000000-0005-0000-0000-0000FB120000}"/>
    <cellStyle name="Input [yellow] 6 3" xfId="3651" xr:uid="{00000000-0005-0000-0000-0000FC120000}"/>
    <cellStyle name="Input [yellow] 6 4" xfId="3874" xr:uid="{00000000-0005-0000-0000-0000FD120000}"/>
    <cellStyle name="Input [yellow] 6 5" xfId="3138" xr:uid="{00000000-0005-0000-0000-0000FE120000}"/>
    <cellStyle name="Input [yellow] 6 6" xfId="5666" xr:uid="{00000000-0005-0000-0000-0000FF120000}"/>
    <cellStyle name="Input [yellow] 6 7" xfId="6918" xr:uid="{00000000-0005-0000-0000-000000130000}"/>
    <cellStyle name="Input [yellow] 6 8" xfId="9431" xr:uid="{00000000-0005-0000-0000-000001130000}"/>
    <cellStyle name="Input [yellow] 6 9" xfId="9077" xr:uid="{00000000-0005-0000-0000-000002130000}"/>
    <cellStyle name="Input [yellow] 60" xfId="642" xr:uid="{00000000-0005-0000-0000-000003130000}"/>
    <cellStyle name="Input [yellow] 60 10" xfId="10127" xr:uid="{00000000-0005-0000-0000-000004130000}"/>
    <cellStyle name="Input [yellow] 60 2" xfId="1322" xr:uid="{00000000-0005-0000-0000-000005130000}"/>
    <cellStyle name="Input [yellow] 60 2 2" xfId="3423" xr:uid="{00000000-0005-0000-0000-000006130000}"/>
    <cellStyle name="Input [yellow] 60 2 3" xfId="4681" xr:uid="{00000000-0005-0000-0000-000007130000}"/>
    <cellStyle name="Input [yellow] 60 2 4" xfId="5385" xr:uid="{00000000-0005-0000-0000-000008130000}"/>
    <cellStyle name="Input [yellow] 60 2 5" xfId="6642" xr:uid="{00000000-0005-0000-0000-000009130000}"/>
    <cellStyle name="Input [yellow] 60 2 6" xfId="7725" xr:uid="{00000000-0005-0000-0000-00000A130000}"/>
    <cellStyle name="Input [yellow] 60 2 7" xfId="8485" xr:uid="{00000000-0005-0000-0000-00000B130000}"/>
    <cellStyle name="Input [yellow] 60 2 8" xfId="10661" xr:uid="{00000000-0005-0000-0000-00000C130000}"/>
    <cellStyle name="Input [yellow] 60 2 9" xfId="11564" xr:uid="{00000000-0005-0000-0000-00000D130000}"/>
    <cellStyle name="Input [yellow] 60 3" xfId="2147" xr:uid="{00000000-0005-0000-0000-00000E130000}"/>
    <cellStyle name="Input [yellow] 60 4" xfId="3199" xr:uid="{00000000-0005-0000-0000-00000F130000}"/>
    <cellStyle name="Input [yellow] 60 5" xfId="3150" xr:uid="{00000000-0005-0000-0000-000010130000}"/>
    <cellStyle name="Input [yellow] 60 6" xfId="6445" xr:uid="{00000000-0005-0000-0000-000011130000}"/>
    <cellStyle name="Input [yellow] 60 7" xfId="7179" xr:uid="{00000000-0005-0000-0000-000012130000}"/>
    <cellStyle name="Input [yellow] 60 8" xfId="8895" xr:uid="{00000000-0005-0000-0000-000013130000}"/>
    <cellStyle name="Input [yellow] 60 9" xfId="9106" xr:uid="{00000000-0005-0000-0000-000014130000}"/>
    <cellStyle name="Input [yellow] 61" xfId="643" xr:uid="{00000000-0005-0000-0000-000015130000}"/>
    <cellStyle name="Input [yellow] 61 10" xfId="10217" xr:uid="{00000000-0005-0000-0000-000016130000}"/>
    <cellStyle name="Input [yellow] 61 2" xfId="1323" xr:uid="{00000000-0005-0000-0000-000017130000}"/>
    <cellStyle name="Input [yellow] 61 2 2" xfId="3612" xr:uid="{00000000-0005-0000-0000-000018130000}"/>
    <cellStyle name="Input [yellow] 61 2 3" xfId="4682" xr:uid="{00000000-0005-0000-0000-000019130000}"/>
    <cellStyle name="Input [yellow] 61 2 4" xfId="5468" xr:uid="{00000000-0005-0000-0000-00001A130000}"/>
    <cellStyle name="Input [yellow] 61 2 5" xfId="6763" xr:uid="{00000000-0005-0000-0000-00001B130000}"/>
    <cellStyle name="Input [yellow] 61 2 6" xfId="7629" xr:uid="{00000000-0005-0000-0000-00001C130000}"/>
    <cellStyle name="Input [yellow] 61 2 7" xfId="8407" xr:uid="{00000000-0005-0000-0000-00001D130000}"/>
    <cellStyle name="Input [yellow] 61 2 8" xfId="10662" xr:uid="{00000000-0005-0000-0000-00001E130000}"/>
    <cellStyle name="Input [yellow] 61 2 9" xfId="11565" xr:uid="{00000000-0005-0000-0000-00001F130000}"/>
    <cellStyle name="Input [yellow] 61 3" xfId="3858" xr:uid="{00000000-0005-0000-0000-000020130000}"/>
    <cellStyle name="Input [yellow] 61 4" xfId="3555" xr:uid="{00000000-0005-0000-0000-000021130000}"/>
    <cellStyle name="Input [yellow] 61 5" xfId="5997" xr:uid="{00000000-0005-0000-0000-000022130000}"/>
    <cellStyle name="Input [yellow] 61 6" xfId="6495" xr:uid="{00000000-0005-0000-0000-000023130000}"/>
    <cellStyle name="Input [yellow] 61 7" xfId="6922" xr:uid="{00000000-0005-0000-0000-000024130000}"/>
    <cellStyle name="Input [yellow] 61 8" xfId="9430" xr:uid="{00000000-0005-0000-0000-000025130000}"/>
    <cellStyle name="Input [yellow] 61 9" xfId="10194" xr:uid="{00000000-0005-0000-0000-000026130000}"/>
    <cellStyle name="Input [yellow] 62" xfId="1266" xr:uid="{00000000-0005-0000-0000-000027130000}"/>
    <cellStyle name="Input [yellow] 62 2" xfId="2478" xr:uid="{00000000-0005-0000-0000-000028130000}"/>
    <cellStyle name="Input [yellow] 62 3" xfId="4625" xr:uid="{00000000-0005-0000-0000-000029130000}"/>
    <cellStyle name="Input [yellow] 62 4" xfId="6061" xr:uid="{00000000-0005-0000-0000-00002A130000}"/>
    <cellStyle name="Input [yellow] 62 5" xfId="6381" xr:uid="{00000000-0005-0000-0000-00002B130000}"/>
    <cellStyle name="Input [yellow] 62 6" xfId="7615" xr:uid="{00000000-0005-0000-0000-00002C130000}"/>
    <cellStyle name="Input [yellow] 62 7" xfId="9845" xr:uid="{00000000-0005-0000-0000-00002D130000}"/>
    <cellStyle name="Input [yellow] 62 8" xfId="10605" xr:uid="{00000000-0005-0000-0000-00002E130000}"/>
    <cellStyle name="Input [yellow] 62 9" xfId="11508" xr:uid="{00000000-0005-0000-0000-00002F130000}"/>
    <cellStyle name="Input [yellow] 63" xfId="3213" xr:uid="{00000000-0005-0000-0000-000030130000}"/>
    <cellStyle name="Input [yellow] 64" xfId="2891" xr:uid="{00000000-0005-0000-0000-000031130000}"/>
    <cellStyle name="Input [yellow] 65" xfId="5435" xr:uid="{00000000-0005-0000-0000-000032130000}"/>
    <cellStyle name="Input [yellow] 66" xfId="6450" xr:uid="{00000000-0005-0000-0000-000033130000}"/>
    <cellStyle name="Input [yellow] 67" xfId="7495" xr:uid="{00000000-0005-0000-0000-000034130000}"/>
    <cellStyle name="Input [yellow] 68" xfId="9149" xr:uid="{00000000-0005-0000-0000-000035130000}"/>
    <cellStyle name="Input [yellow] 69" xfId="10129" xr:uid="{00000000-0005-0000-0000-000036130000}"/>
    <cellStyle name="Input [yellow] 7" xfId="644" xr:uid="{00000000-0005-0000-0000-000037130000}"/>
    <cellStyle name="Input [yellow] 7 10" xfId="11106" xr:uid="{00000000-0005-0000-0000-000038130000}"/>
    <cellStyle name="Input [yellow] 7 2" xfId="1324" xr:uid="{00000000-0005-0000-0000-000039130000}"/>
    <cellStyle name="Input [yellow] 7 2 2" xfId="2839" xr:uid="{00000000-0005-0000-0000-00003A130000}"/>
    <cellStyle name="Input [yellow] 7 2 3" xfId="4683" xr:uid="{00000000-0005-0000-0000-00003B130000}"/>
    <cellStyle name="Input [yellow] 7 2 4" xfId="6046" xr:uid="{00000000-0005-0000-0000-00003C130000}"/>
    <cellStyle name="Input [yellow] 7 2 5" xfId="5628" xr:uid="{00000000-0005-0000-0000-00003D130000}"/>
    <cellStyle name="Input [yellow] 7 2 6" xfId="7425" xr:uid="{00000000-0005-0000-0000-00003E130000}"/>
    <cellStyle name="Input [yellow] 7 2 7" xfId="9927" xr:uid="{00000000-0005-0000-0000-00003F130000}"/>
    <cellStyle name="Input [yellow] 7 2 8" xfId="10663" xr:uid="{00000000-0005-0000-0000-000040130000}"/>
    <cellStyle name="Input [yellow] 7 2 9" xfId="11566" xr:uid="{00000000-0005-0000-0000-000041130000}"/>
    <cellStyle name="Input [yellow] 7 3" xfId="2704" xr:uid="{00000000-0005-0000-0000-000042130000}"/>
    <cellStyle name="Input [yellow] 7 4" xfId="3488" xr:uid="{00000000-0005-0000-0000-000043130000}"/>
    <cellStyle name="Input [yellow] 7 5" xfId="3208" xr:uid="{00000000-0005-0000-0000-000044130000}"/>
    <cellStyle name="Input [yellow] 7 6" xfId="6447" xr:uid="{00000000-0005-0000-0000-000045130000}"/>
    <cellStyle name="Input [yellow] 7 7" xfId="7178" xr:uid="{00000000-0005-0000-0000-000046130000}"/>
    <cellStyle name="Input [yellow] 7 8" xfId="8894" xr:uid="{00000000-0005-0000-0000-000047130000}"/>
    <cellStyle name="Input [yellow] 7 9" xfId="8260" xr:uid="{00000000-0005-0000-0000-000048130000}"/>
    <cellStyle name="Input [yellow] 70" xfId="11198" xr:uid="{00000000-0005-0000-0000-000049130000}"/>
    <cellStyle name="Input [yellow] 8" xfId="645" xr:uid="{00000000-0005-0000-0000-00004A130000}"/>
    <cellStyle name="Input [yellow] 8 10" xfId="10999" xr:uid="{00000000-0005-0000-0000-00004B130000}"/>
    <cellStyle name="Input [yellow] 8 2" xfId="1325" xr:uid="{00000000-0005-0000-0000-00004C130000}"/>
    <cellStyle name="Input [yellow] 8 2 2" xfId="3064" xr:uid="{00000000-0005-0000-0000-00004D130000}"/>
    <cellStyle name="Input [yellow] 8 2 3" xfId="4684" xr:uid="{00000000-0005-0000-0000-00004E130000}"/>
    <cellStyle name="Input [yellow] 8 2 4" xfId="6003" xr:uid="{00000000-0005-0000-0000-00004F130000}"/>
    <cellStyle name="Input [yellow] 8 2 5" xfId="5377" xr:uid="{00000000-0005-0000-0000-000050130000}"/>
    <cellStyle name="Input [yellow] 8 2 6" xfId="7297" xr:uid="{00000000-0005-0000-0000-000051130000}"/>
    <cellStyle name="Input [yellow] 8 2 7" xfId="9714" xr:uid="{00000000-0005-0000-0000-000052130000}"/>
    <cellStyle name="Input [yellow] 8 2 8" xfId="10664" xr:uid="{00000000-0005-0000-0000-000053130000}"/>
    <cellStyle name="Input [yellow] 8 2 9" xfId="11567" xr:uid="{00000000-0005-0000-0000-000054130000}"/>
    <cellStyle name="Input [yellow] 8 3" xfId="2214" xr:uid="{00000000-0005-0000-0000-000055130000}"/>
    <cellStyle name="Input [yellow] 8 4" xfId="2997" xr:uid="{00000000-0005-0000-0000-000056130000}"/>
    <cellStyle name="Input [yellow] 8 5" xfId="5584" xr:uid="{00000000-0005-0000-0000-000057130000}"/>
    <cellStyle name="Input [yellow] 8 6" xfId="3675" xr:uid="{00000000-0005-0000-0000-000058130000}"/>
    <cellStyle name="Input [yellow] 8 7" xfId="6932" xr:uid="{00000000-0005-0000-0000-000059130000}"/>
    <cellStyle name="Input [yellow] 8 8" xfId="9429" xr:uid="{00000000-0005-0000-0000-00005A130000}"/>
    <cellStyle name="Input [yellow] 8 9" xfId="10255" xr:uid="{00000000-0005-0000-0000-00005B130000}"/>
    <cellStyle name="Input [yellow] 9" xfId="646" xr:uid="{00000000-0005-0000-0000-00005C130000}"/>
    <cellStyle name="Input [yellow] 9 10" xfId="11153" xr:uid="{00000000-0005-0000-0000-00005D130000}"/>
    <cellStyle name="Input [yellow] 9 2" xfId="1326" xr:uid="{00000000-0005-0000-0000-00005E130000}"/>
    <cellStyle name="Input [yellow] 9 2 2" xfId="3424" xr:uid="{00000000-0005-0000-0000-00005F130000}"/>
    <cellStyle name="Input [yellow] 9 2 3" xfId="4685" xr:uid="{00000000-0005-0000-0000-000060130000}"/>
    <cellStyle name="Input [yellow] 9 2 4" xfId="5320" xr:uid="{00000000-0005-0000-0000-000061130000}"/>
    <cellStyle name="Input [yellow] 9 2 5" xfId="6795" xr:uid="{00000000-0005-0000-0000-000062130000}"/>
    <cellStyle name="Input [yellow] 9 2 6" xfId="7726" xr:uid="{00000000-0005-0000-0000-000063130000}"/>
    <cellStyle name="Input [yellow] 9 2 7" xfId="10005" xr:uid="{00000000-0005-0000-0000-000064130000}"/>
    <cellStyle name="Input [yellow] 9 2 8" xfId="10665" xr:uid="{00000000-0005-0000-0000-000065130000}"/>
    <cellStyle name="Input [yellow] 9 2 9" xfId="11568" xr:uid="{00000000-0005-0000-0000-000066130000}"/>
    <cellStyle name="Input [yellow] 9 3" xfId="2703" xr:uid="{00000000-0005-0000-0000-000067130000}"/>
    <cellStyle name="Input [yellow] 9 4" xfId="3856" xr:uid="{00000000-0005-0000-0000-000068130000}"/>
    <cellStyle name="Input [yellow] 9 5" xfId="5880" xr:uid="{00000000-0005-0000-0000-000069130000}"/>
    <cellStyle name="Input [yellow] 9 6" xfId="6580" xr:uid="{00000000-0005-0000-0000-00006A130000}"/>
    <cellStyle name="Input [yellow] 9 7" xfId="6874" xr:uid="{00000000-0005-0000-0000-00006B130000}"/>
    <cellStyle name="Input [yellow] 9 8" xfId="8893" xr:uid="{00000000-0005-0000-0000-00006C130000}"/>
    <cellStyle name="Input [yellow] 9 9" xfId="10105" xr:uid="{00000000-0005-0000-0000-00006D130000}"/>
    <cellStyle name="Input 1" xfId="61" xr:uid="{00000000-0005-0000-0000-00006E130000}"/>
    <cellStyle name="Input 2" xfId="647" xr:uid="{00000000-0005-0000-0000-00006F130000}"/>
    <cellStyle name="Input 3" xfId="62" xr:uid="{00000000-0005-0000-0000-000070130000}"/>
    <cellStyle name="Input 4" xfId="648" xr:uid="{00000000-0005-0000-0000-000071130000}"/>
    <cellStyle name="Migliaia 2" xfId="11896" xr:uid="{D56D6D1E-7AAD-4CB1-ADCD-C78940B229A7}"/>
    <cellStyle name="Millares" xfId="63" builtinId="3"/>
    <cellStyle name="Millares 2" xfId="137" xr:uid="{00000000-0005-0000-0000-000073130000}"/>
    <cellStyle name="Millares 2 2" xfId="650" xr:uid="{00000000-0005-0000-0000-000074130000}"/>
    <cellStyle name="Millares 2 3" xfId="651" xr:uid="{00000000-0005-0000-0000-000075130000}"/>
    <cellStyle name="Millares 2 3 2" xfId="1829" xr:uid="{00000000-0005-0000-0000-000076130000}"/>
    <cellStyle name="Millares 2 3 2 2" xfId="3802" xr:uid="{00000000-0005-0000-0000-000077130000}"/>
    <cellStyle name="Millares 2 3 2 3" xfId="7857" xr:uid="{00000000-0005-0000-0000-000078130000}"/>
    <cellStyle name="Millares 2 3 2 4" xfId="9858" xr:uid="{00000000-0005-0000-0000-000079130000}"/>
    <cellStyle name="Millares 2 3 3" xfId="2042" xr:uid="{00000000-0005-0000-0000-00007A130000}"/>
    <cellStyle name="Millares 2 3 3 2" xfId="4007" xr:uid="{00000000-0005-0000-0000-00007B130000}"/>
    <cellStyle name="Millares 2 3 3 3" xfId="8018" xr:uid="{00000000-0005-0000-0000-00007C130000}"/>
    <cellStyle name="Millares 2 3 3 4" xfId="10070" xr:uid="{00000000-0005-0000-0000-00007D130000}"/>
    <cellStyle name="Millares 2 3 4" xfId="2687" xr:uid="{00000000-0005-0000-0000-00007E130000}"/>
    <cellStyle name="Millares 2 3 5" xfId="7163" xr:uid="{00000000-0005-0000-0000-00007F130000}"/>
    <cellStyle name="Millares 2 3 6" xfId="8811" xr:uid="{00000000-0005-0000-0000-000080130000}"/>
    <cellStyle name="Millares 2 4" xfId="649" xr:uid="{00000000-0005-0000-0000-000081130000}"/>
    <cellStyle name="Millares 2 4 2" xfId="1828" xr:uid="{00000000-0005-0000-0000-000082130000}"/>
    <cellStyle name="Millares 2 4 3" xfId="2041" xr:uid="{00000000-0005-0000-0000-000083130000}"/>
    <cellStyle name="Millares 2 5" xfId="1668" xr:uid="{00000000-0005-0000-0000-000084130000}"/>
    <cellStyle name="Millares 2 5 2" xfId="3648" xr:uid="{00000000-0005-0000-0000-000085130000}"/>
    <cellStyle name="Millares 2 5 3" xfId="7751" xr:uid="{00000000-0005-0000-0000-000086130000}"/>
    <cellStyle name="Millares 2 5 4" xfId="9697" xr:uid="{00000000-0005-0000-0000-000087130000}"/>
    <cellStyle name="Millares 2 6" xfId="1882" xr:uid="{00000000-0005-0000-0000-000088130000}"/>
    <cellStyle name="Millares 2 6 2" xfId="3855" xr:uid="{00000000-0005-0000-0000-000089130000}"/>
    <cellStyle name="Millares 2 6 3" xfId="7910" xr:uid="{00000000-0005-0000-0000-00008A130000}"/>
    <cellStyle name="Millares 2 6 4" xfId="9910" xr:uid="{00000000-0005-0000-0000-00008B130000}"/>
    <cellStyle name="Millares 2 7" xfId="2206" xr:uid="{00000000-0005-0000-0000-00008C130000}"/>
    <cellStyle name="Millares 2 8" xfId="6914" xr:uid="{00000000-0005-0000-0000-00008D130000}"/>
    <cellStyle name="Millares 2 9" xfId="8343" xr:uid="{00000000-0005-0000-0000-00008E130000}"/>
    <cellStyle name="Millares 3" xfId="652" xr:uid="{00000000-0005-0000-0000-00008F130000}"/>
    <cellStyle name="Millares 3 2" xfId="653" xr:uid="{00000000-0005-0000-0000-000090130000}"/>
    <cellStyle name="Millares 3 2 2" xfId="1830" xr:uid="{00000000-0005-0000-0000-000091130000}"/>
    <cellStyle name="Millares 3 2 2 2" xfId="3803" xr:uid="{00000000-0005-0000-0000-000092130000}"/>
    <cellStyle name="Millares 3 2 2 3" xfId="7858" xr:uid="{00000000-0005-0000-0000-000093130000}"/>
    <cellStyle name="Millares 3 2 2 4" xfId="9859" xr:uid="{00000000-0005-0000-0000-000094130000}"/>
    <cellStyle name="Millares 3 2 3" xfId="2043" xr:uid="{00000000-0005-0000-0000-000095130000}"/>
    <cellStyle name="Millares 3 2 3 2" xfId="4008" xr:uid="{00000000-0005-0000-0000-000096130000}"/>
    <cellStyle name="Millares 3 2 3 3" xfId="8019" xr:uid="{00000000-0005-0000-0000-000097130000}"/>
    <cellStyle name="Millares 3 2 3 4" xfId="10071" xr:uid="{00000000-0005-0000-0000-000098130000}"/>
    <cellStyle name="Millares 3 2 4" xfId="2689" xr:uid="{00000000-0005-0000-0000-000099130000}"/>
    <cellStyle name="Millares 3 2 5" xfId="7164" xr:uid="{00000000-0005-0000-0000-00009A130000}"/>
    <cellStyle name="Millares 3 2 6" xfId="8813" xr:uid="{00000000-0005-0000-0000-00009B130000}"/>
    <cellStyle name="Millares 4" xfId="654" xr:uid="{00000000-0005-0000-0000-00009C130000}"/>
    <cellStyle name="Millares 4 2" xfId="1831" xr:uid="{00000000-0005-0000-0000-00009D130000}"/>
    <cellStyle name="Millares 4 2 2" xfId="3804" xr:uid="{00000000-0005-0000-0000-00009E130000}"/>
    <cellStyle name="Millares 4 2 3" xfId="7859" xr:uid="{00000000-0005-0000-0000-00009F130000}"/>
    <cellStyle name="Millares 4 2 4" xfId="9860" xr:uid="{00000000-0005-0000-0000-0000A0130000}"/>
    <cellStyle name="Millares 4 3" xfId="2044" xr:uid="{00000000-0005-0000-0000-0000A1130000}"/>
    <cellStyle name="Millares 4 3 2" xfId="4009" xr:uid="{00000000-0005-0000-0000-0000A2130000}"/>
    <cellStyle name="Millares 4 3 3" xfId="8020" xr:uid="{00000000-0005-0000-0000-0000A3130000}"/>
    <cellStyle name="Millares 4 3 4" xfId="10072" xr:uid="{00000000-0005-0000-0000-0000A4130000}"/>
    <cellStyle name="Millares 4 4" xfId="2690" xr:uid="{00000000-0005-0000-0000-0000A5130000}"/>
    <cellStyle name="Millares 4 5" xfId="7165" xr:uid="{00000000-0005-0000-0000-0000A6130000}"/>
    <cellStyle name="Millares 4 6" xfId="8814" xr:uid="{00000000-0005-0000-0000-0000A7130000}"/>
    <cellStyle name="Millares 5" xfId="655" xr:uid="{00000000-0005-0000-0000-0000A8130000}"/>
    <cellStyle name="Millares 5 2" xfId="1832" xr:uid="{00000000-0005-0000-0000-0000A9130000}"/>
    <cellStyle name="Millares 5 2 2" xfId="3805" xr:uid="{00000000-0005-0000-0000-0000AA130000}"/>
    <cellStyle name="Millares 5 2 3" xfId="7860" xr:uid="{00000000-0005-0000-0000-0000AB130000}"/>
    <cellStyle name="Millares 5 2 4" xfId="9861" xr:uid="{00000000-0005-0000-0000-0000AC130000}"/>
    <cellStyle name="Millares 5 3" xfId="2045" xr:uid="{00000000-0005-0000-0000-0000AD130000}"/>
    <cellStyle name="Millares 5 3 2" xfId="4010" xr:uid="{00000000-0005-0000-0000-0000AE130000}"/>
    <cellStyle name="Millares 5 3 3" xfId="8021" xr:uid="{00000000-0005-0000-0000-0000AF130000}"/>
    <cellStyle name="Millares 5 3 4" xfId="10073" xr:uid="{00000000-0005-0000-0000-0000B0130000}"/>
    <cellStyle name="Millares 5 4" xfId="2691" xr:uid="{00000000-0005-0000-0000-0000B1130000}"/>
    <cellStyle name="Millares 5 5" xfId="7166" xr:uid="{00000000-0005-0000-0000-0000B2130000}"/>
    <cellStyle name="Millares 5 6" xfId="8815" xr:uid="{00000000-0005-0000-0000-0000B3130000}"/>
    <cellStyle name="Millares 6" xfId="1646" xr:uid="{00000000-0005-0000-0000-0000B4130000}"/>
    <cellStyle name="Millares 7" xfId="1865" xr:uid="{00000000-0005-0000-0000-0000B5130000}"/>
    <cellStyle name="Milliers [0]_EDYAN" xfId="64" xr:uid="{00000000-0005-0000-0000-0000B6130000}"/>
    <cellStyle name="Milliers_EDYAN" xfId="65" xr:uid="{00000000-0005-0000-0000-0000B7130000}"/>
    <cellStyle name="Moeda [0]_PLDT" xfId="66" xr:uid="{00000000-0005-0000-0000-0000B8130000}"/>
    <cellStyle name="Moeda_PLDT" xfId="67" xr:uid="{00000000-0005-0000-0000-0000B9130000}"/>
    <cellStyle name="Moneda 2" xfId="657" xr:uid="{00000000-0005-0000-0000-0000BA130000}"/>
    <cellStyle name="Moneda 2 2" xfId="658" xr:uid="{00000000-0005-0000-0000-0000BB130000}"/>
    <cellStyle name="Moneda 2 2 2" xfId="1835" xr:uid="{00000000-0005-0000-0000-0000BC130000}"/>
    <cellStyle name="Moneda 2 2 3" xfId="2048" xr:uid="{00000000-0005-0000-0000-0000BD130000}"/>
    <cellStyle name="Moneda 2 3" xfId="659" xr:uid="{00000000-0005-0000-0000-0000BE130000}"/>
    <cellStyle name="Moneda 2 3 2" xfId="1836" xr:uid="{00000000-0005-0000-0000-0000BF130000}"/>
    <cellStyle name="Moneda 2 3 3" xfId="2049" xr:uid="{00000000-0005-0000-0000-0000C0130000}"/>
    <cellStyle name="Moneda 2 4" xfId="1834" xr:uid="{00000000-0005-0000-0000-0000C1130000}"/>
    <cellStyle name="Moneda 2 4 2" xfId="3807" xr:uid="{00000000-0005-0000-0000-0000C2130000}"/>
    <cellStyle name="Moneda 2 4 3" xfId="7862" xr:uid="{00000000-0005-0000-0000-0000C3130000}"/>
    <cellStyle name="Moneda 2 4 4" xfId="9863" xr:uid="{00000000-0005-0000-0000-0000C4130000}"/>
    <cellStyle name="Moneda 2 5" xfId="2047" xr:uid="{00000000-0005-0000-0000-0000C5130000}"/>
    <cellStyle name="Moneda 2 5 2" xfId="4012" xr:uid="{00000000-0005-0000-0000-0000C6130000}"/>
    <cellStyle name="Moneda 2 5 3" xfId="8023" xr:uid="{00000000-0005-0000-0000-0000C7130000}"/>
    <cellStyle name="Moneda 2 5 4" xfId="10075" xr:uid="{00000000-0005-0000-0000-0000C8130000}"/>
    <cellStyle name="Moneda 2 6" xfId="2693" xr:uid="{00000000-0005-0000-0000-0000C9130000}"/>
    <cellStyle name="Moneda 2 7" xfId="7168" xr:uid="{00000000-0005-0000-0000-0000CA130000}"/>
    <cellStyle name="Moneda 2 8" xfId="8817" xr:uid="{00000000-0005-0000-0000-0000CB130000}"/>
    <cellStyle name="Moneda 3" xfId="660" xr:uid="{00000000-0005-0000-0000-0000CC130000}"/>
    <cellStyle name="Moneda 3 2" xfId="1837" xr:uid="{00000000-0005-0000-0000-0000CD130000}"/>
    <cellStyle name="Moneda 3 3" xfId="2050" xr:uid="{00000000-0005-0000-0000-0000CE130000}"/>
    <cellStyle name="Monétaire [0]_EDYAN" xfId="68" xr:uid="{00000000-0005-0000-0000-0000CF130000}"/>
    <cellStyle name="Monétaire_EDYAN" xfId="69" xr:uid="{00000000-0005-0000-0000-0000D0130000}"/>
    <cellStyle name="Month" xfId="70" xr:uid="{00000000-0005-0000-0000-0000D1130000}"/>
    <cellStyle name="Month 2" xfId="662" xr:uid="{00000000-0005-0000-0000-0000D2130000}"/>
    <cellStyle name="Month 3" xfId="661" xr:uid="{00000000-0005-0000-0000-0000D3130000}"/>
    <cellStyle name="Neutra" xfId="663" xr:uid="{00000000-0005-0000-0000-0000D4130000}"/>
    <cellStyle name="Neutral" xfId="71" builtinId="28" customBuiltin="1"/>
    <cellStyle name="Neutral 2" xfId="664" xr:uid="{00000000-0005-0000-0000-0000D6130000}"/>
    <cellStyle name="Neutral 3" xfId="665" xr:uid="{00000000-0005-0000-0000-0000D7130000}"/>
    <cellStyle name="No-definido" xfId="666" xr:uid="{00000000-0005-0000-0000-0000D8130000}"/>
    <cellStyle name="Normal" xfId="0" builtinId="0"/>
    <cellStyle name="Normal - Style1" xfId="72" xr:uid="{00000000-0005-0000-0000-0000DA130000}"/>
    <cellStyle name="Normal - Style1 2" xfId="668" xr:uid="{00000000-0005-0000-0000-0000DB130000}"/>
    <cellStyle name="Normal - Style1 2 2" xfId="11892" xr:uid="{14BDE1B9-8AA5-48E3-9CC9-E90311416977}"/>
    <cellStyle name="Normal - Style1 3" xfId="667" xr:uid="{00000000-0005-0000-0000-0000DC130000}"/>
    <cellStyle name="Normal 10" xfId="133" xr:uid="{00000000-0005-0000-0000-0000DD130000}"/>
    <cellStyle name="Normal 10 2" xfId="669" xr:uid="{00000000-0005-0000-0000-0000DE130000}"/>
    <cellStyle name="Normal 10 2 2" xfId="1838" xr:uid="{00000000-0005-0000-0000-0000DF130000}"/>
    <cellStyle name="Normal 10 2 2 2" xfId="3811" xr:uid="{00000000-0005-0000-0000-0000E0130000}"/>
    <cellStyle name="Normal 10 2 2 3" xfId="7866" xr:uid="{00000000-0005-0000-0000-0000E1130000}"/>
    <cellStyle name="Normal 10 2 2 4" xfId="9867" xr:uid="{00000000-0005-0000-0000-0000E2130000}"/>
    <cellStyle name="Normal 10 2 3" xfId="2051" xr:uid="{00000000-0005-0000-0000-0000E3130000}"/>
    <cellStyle name="Normal 10 2 3 2" xfId="4016" xr:uid="{00000000-0005-0000-0000-0000E4130000}"/>
    <cellStyle name="Normal 10 2 3 3" xfId="8027" xr:uid="{00000000-0005-0000-0000-0000E5130000}"/>
    <cellStyle name="Normal 10 2 3 4" xfId="10079" xr:uid="{00000000-0005-0000-0000-0000E6130000}"/>
    <cellStyle name="Normal 10 2 4" xfId="2705" xr:uid="{00000000-0005-0000-0000-0000E7130000}"/>
    <cellStyle name="Normal 10 2 5" xfId="7180" xr:uid="{00000000-0005-0000-0000-0000E8130000}"/>
    <cellStyle name="Normal 10 2 6" xfId="8829" xr:uid="{00000000-0005-0000-0000-0000E9130000}"/>
    <cellStyle name="Normal 10 3" xfId="1665" xr:uid="{00000000-0005-0000-0000-0000EA130000}"/>
    <cellStyle name="Normal 10 3 2" xfId="3645" xr:uid="{00000000-0005-0000-0000-0000EB130000}"/>
    <cellStyle name="Normal 10 3 3" xfId="7748" xr:uid="{00000000-0005-0000-0000-0000EC130000}"/>
    <cellStyle name="Normal 10 3 4" xfId="9694" xr:uid="{00000000-0005-0000-0000-0000ED130000}"/>
    <cellStyle name="Normal 10 4" xfId="1879" xr:uid="{00000000-0005-0000-0000-0000EE130000}"/>
    <cellStyle name="Normal 10 4 2" xfId="3852" xr:uid="{00000000-0005-0000-0000-0000EF130000}"/>
    <cellStyle name="Normal 10 4 3" xfId="7907" xr:uid="{00000000-0005-0000-0000-0000F0130000}"/>
    <cellStyle name="Normal 10 4 4" xfId="9907" xr:uid="{00000000-0005-0000-0000-0000F1130000}"/>
    <cellStyle name="Normal 10 5" xfId="2202" xr:uid="{00000000-0005-0000-0000-0000F2130000}"/>
    <cellStyle name="Normal 10 6" xfId="6911" xr:uid="{00000000-0005-0000-0000-0000F3130000}"/>
    <cellStyle name="Normal 10 7" xfId="8339" xr:uid="{00000000-0005-0000-0000-0000F4130000}"/>
    <cellStyle name="Normal 11" xfId="73" xr:uid="{00000000-0005-0000-0000-0000F5130000}"/>
    <cellStyle name="Normal 12" xfId="135" xr:uid="{00000000-0005-0000-0000-0000F6130000}"/>
    <cellStyle name="Normal 12 2" xfId="670" xr:uid="{00000000-0005-0000-0000-0000F7130000}"/>
    <cellStyle name="Normal 12 2 2" xfId="1839" xr:uid="{00000000-0005-0000-0000-0000F8130000}"/>
    <cellStyle name="Normal 12 2 2 2" xfId="3812" xr:uid="{00000000-0005-0000-0000-0000F9130000}"/>
    <cellStyle name="Normal 12 2 2 3" xfId="7867" xr:uid="{00000000-0005-0000-0000-0000FA130000}"/>
    <cellStyle name="Normal 12 2 2 4" xfId="9868" xr:uid="{00000000-0005-0000-0000-0000FB130000}"/>
    <cellStyle name="Normal 12 2 3" xfId="2052" xr:uid="{00000000-0005-0000-0000-0000FC130000}"/>
    <cellStyle name="Normal 12 2 3 2" xfId="4017" xr:uid="{00000000-0005-0000-0000-0000FD130000}"/>
    <cellStyle name="Normal 12 2 3 3" xfId="8028" xr:uid="{00000000-0005-0000-0000-0000FE130000}"/>
    <cellStyle name="Normal 12 2 3 4" xfId="10080" xr:uid="{00000000-0005-0000-0000-0000FF130000}"/>
    <cellStyle name="Normal 12 2 4" xfId="2706" xr:uid="{00000000-0005-0000-0000-000000140000}"/>
    <cellStyle name="Normal 12 2 5" xfId="7181" xr:uid="{00000000-0005-0000-0000-000001140000}"/>
    <cellStyle name="Normal 12 2 6" xfId="8830" xr:uid="{00000000-0005-0000-0000-000002140000}"/>
    <cellStyle name="Normal 13" xfId="136" xr:uid="{00000000-0005-0000-0000-000003140000}"/>
    <cellStyle name="Normal 13 2" xfId="671" xr:uid="{00000000-0005-0000-0000-000004140000}"/>
    <cellStyle name="Normal 13 3" xfId="1667" xr:uid="{00000000-0005-0000-0000-000005140000}"/>
    <cellStyle name="Normal 13 3 2" xfId="3647" xr:uid="{00000000-0005-0000-0000-000006140000}"/>
    <cellStyle name="Normal 13 3 3" xfId="7750" xr:uid="{00000000-0005-0000-0000-000007140000}"/>
    <cellStyle name="Normal 13 3 4" xfId="9696" xr:uid="{00000000-0005-0000-0000-000008140000}"/>
    <cellStyle name="Normal 13 4" xfId="1881" xr:uid="{00000000-0005-0000-0000-000009140000}"/>
    <cellStyle name="Normal 13 4 2" xfId="3854" xr:uid="{00000000-0005-0000-0000-00000A140000}"/>
    <cellStyle name="Normal 13 4 3" xfId="7909" xr:uid="{00000000-0005-0000-0000-00000B140000}"/>
    <cellStyle name="Normal 13 4 4" xfId="9909" xr:uid="{00000000-0005-0000-0000-00000C140000}"/>
    <cellStyle name="Normal 13 5" xfId="2205" xr:uid="{00000000-0005-0000-0000-00000D140000}"/>
    <cellStyle name="Normal 13 6" xfId="6913" xr:uid="{00000000-0005-0000-0000-00000E140000}"/>
    <cellStyle name="Normal 13 7" xfId="8342" xr:uid="{00000000-0005-0000-0000-00000F140000}"/>
    <cellStyle name="Normal 14" xfId="672" xr:uid="{00000000-0005-0000-0000-000010140000}"/>
    <cellStyle name="Normal 15" xfId="673" xr:uid="{00000000-0005-0000-0000-000011140000}"/>
    <cellStyle name="Normal 16" xfId="674" xr:uid="{00000000-0005-0000-0000-000012140000}"/>
    <cellStyle name="Normal 17" xfId="675" xr:uid="{00000000-0005-0000-0000-000013140000}"/>
    <cellStyle name="Normal 17 2" xfId="676" xr:uid="{00000000-0005-0000-0000-000014140000}"/>
    <cellStyle name="Normal 18" xfId="304" xr:uid="{00000000-0005-0000-0000-000015140000}"/>
    <cellStyle name="Normal 18 2" xfId="1825" xr:uid="{00000000-0005-0000-0000-000016140000}"/>
    <cellStyle name="Normal 18 2 2" xfId="3798" xr:uid="{00000000-0005-0000-0000-000017140000}"/>
    <cellStyle name="Normal 18 2 3" xfId="7855" xr:uid="{00000000-0005-0000-0000-000018140000}"/>
    <cellStyle name="Normal 18 2 4" xfId="9854" xr:uid="{00000000-0005-0000-0000-000019140000}"/>
    <cellStyle name="Normal 18 3" xfId="2039" xr:uid="{00000000-0005-0000-0000-00001A140000}"/>
    <cellStyle name="Normal 18 3 2" xfId="4004" xr:uid="{00000000-0005-0000-0000-00001B140000}"/>
    <cellStyle name="Normal 18 3 3" xfId="8016" xr:uid="{00000000-0005-0000-0000-00001C140000}"/>
    <cellStyle name="Normal 18 3 4" xfId="10067" xr:uid="{00000000-0005-0000-0000-00001D140000}"/>
    <cellStyle name="Normal 18 4" xfId="2366" xr:uid="{00000000-0005-0000-0000-00001E140000}"/>
    <cellStyle name="Normal 18 5" xfId="7017" xr:uid="{00000000-0005-0000-0000-00001F140000}"/>
    <cellStyle name="Normal 18 6" xfId="8509" xr:uid="{00000000-0005-0000-0000-000020140000}"/>
    <cellStyle name="Normal 19" xfId="656" xr:uid="{00000000-0005-0000-0000-000021140000}"/>
    <cellStyle name="Normal 19 2" xfId="1833" xr:uid="{00000000-0005-0000-0000-000022140000}"/>
    <cellStyle name="Normal 19 2 2" xfId="3806" xr:uid="{00000000-0005-0000-0000-000023140000}"/>
    <cellStyle name="Normal 19 2 3" xfId="7861" xr:uid="{00000000-0005-0000-0000-000024140000}"/>
    <cellStyle name="Normal 19 2 4" xfId="9862" xr:uid="{00000000-0005-0000-0000-000025140000}"/>
    <cellStyle name="Normal 19 3" xfId="2046" xr:uid="{00000000-0005-0000-0000-000026140000}"/>
    <cellStyle name="Normal 19 3 2" xfId="4011" xr:uid="{00000000-0005-0000-0000-000027140000}"/>
    <cellStyle name="Normal 19 3 3" xfId="8022" xr:uid="{00000000-0005-0000-0000-000028140000}"/>
    <cellStyle name="Normal 19 3 4" xfId="10074" xr:uid="{00000000-0005-0000-0000-000029140000}"/>
    <cellStyle name="Normal 19 4" xfId="2692" xr:uid="{00000000-0005-0000-0000-00002A140000}"/>
    <cellStyle name="Normal 19 5" xfId="7167" xr:uid="{00000000-0005-0000-0000-00002B140000}"/>
    <cellStyle name="Normal 19 6" xfId="8816" xr:uid="{00000000-0005-0000-0000-00002C140000}"/>
    <cellStyle name="Normal 2" xfId="74" xr:uid="{00000000-0005-0000-0000-00002D140000}"/>
    <cellStyle name="Normal 2 10" xfId="677" xr:uid="{00000000-0005-0000-0000-00002E140000}"/>
    <cellStyle name="Normal 2 10 2" xfId="1840" xr:uid="{00000000-0005-0000-0000-00002F140000}"/>
    <cellStyle name="Normal 2 10 2 2" xfId="3813" xr:uid="{00000000-0005-0000-0000-000030140000}"/>
    <cellStyle name="Normal 2 10 2 3" xfId="7868" xr:uid="{00000000-0005-0000-0000-000031140000}"/>
    <cellStyle name="Normal 2 10 2 4" xfId="9869" xr:uid="{00000000-0005-0000-0000-000032140000}"/>
    <cellStyle name="Normal 2 10 3" xfId="2053" xr:uid="{00000000-0005-0000-0000-000033140000}"/>
    <cellStyle name="Normal 2 10 3 2" xfId="4018" xr:uid="{00000000-0005-0000-0000-000034140000}"/>
    <cellStyle name="Normal 2 10 3 3" xfId="8029" xr:uid="{00000000-0005-0000-0000-000035140000}"/>
    <cellStyle name="Normal 2 10 3 4" xfId="10081" xr:uid="{00000000-0005-0000-0000-000036140000}"/>
    <cellStyle name="Normal 2 10 4" xfId="2713" xr:uid="{00000000-0005-0000-0000-000037140000}"/>
    <cellStyle name="Normal 2 10 5" xfId="7182" xr:uid="{00000000-0005-0000-0000-000038140000}"/>
    <cellStyle name="Normal 2 10 6" xfId="8837" xr:uid="{00000000-0005-0000-0000-000039140000}"/>
    <cellStyle name="Normal 2 11" xfId="678" xr:uid="{00000000-0005-0000-0000-00003A140000}"/>
    <cellStyle name="Normal 2 11 2" xfId="1841" xr:uid="{00000000-0005-0000-0000-00003B140000}"/>
    <cellStyle name="Normal 2 11 2 2" xfId="3814" xr:uid="{00000000-0005-0000-0000-00003C140000}"/>
    <cellStyle name="Normal 2 11 2 3" xfId="7869" xr:uid="{00000000-0005-0000-0000-00003D140000}"/>
    <cellStyle name="Normal 2 11 2 4" xfId="9870" xr:uid="{00000000-0005-0000-0000-00003E140000}"/>
    <cellStyle name="Normal 2 11 3" xfId="2054" xr:uid="{00000000-0005-0000-0000-00003F140000}"/>
    <cellStyle name="Normal 2 11 3 2" xfId="4019" xr:uid="{00000000-0005-0000-0000-000040140000}"/>
    <cellStyle name="Normal 2 11 3 3" xfId="8030" xr:uid="{00000000-0005-0000-0000-000041140000}"/>
    <cellStyle name="Normal 2 11 3 4" xfId="10082" xr:uid="{00000000-0005-0000-0000-000042140000}"/>
    <cellStyle name="Normal 2 11 4" xfId="2714" xr:uid="{00000000-0005-0000-0000-000043140000}"/>
    <cellStyle name="Normal 2 11 5" xfId="7183" xr:uid="{00000000-0005-0000-0000-000044140000}"/>
    <cellStyle name="Normal 2 11 6" xfId="8838" xr:uid="{00000000-0005-0000-0000-000045140000}"/>
    <cellStyle name="Normal 2 12" xfId="679" xr:uid="{00000000-0005-0000-0000-000046140000}"/>
    <cellStyle name="Normal 2 12 2" xfId="1842" xr:uid="{00000000-0005-0000-0000-000047140000}"/>
    <cellStyle name="Normal 2 12 2 2" xfId="3815" xr:uid="{00000000-0005-0000-0000-000048140000}"/>
    <cellStyle name="Normal 2 12 2 3" xfId="7870" xr:uid="{00000000-0005-0000-0000-000049140000}"/>
    <cellStyle name="Normal 2 12 2 4" xfId="9871" xr:uid="{00000000-0005-0000-0000-00004A140000}"/>
    <cellStyle name="Normal 2 12 3" xfId="2055" xr:uid="{00000000-0005-0000-0000-00004B140000}"/>
    <cellStyle name="Normal 2 12 3 2" xfId="4020" xr:uid="{00000000-0005-0000-0000-00004C140000}"/>
    <cellStyle name="Normal 2 12 3 3" xfId="8031" xr:uid="{00000000-0005-0000-0000-00004D140000}"/>
    <cellStyle name="Normal 2 12 3 4" xfId="10083" xr:uid="{00000000-0005-0000-0000-00004E140000}"/>
    <cellStyle name="Normal 2 12 4" xfId="2715" xr:uid="{00000000-0005-0000-0000-00004F140000}"/>
    <cellStyle name="Normal 2 12 5" xfId="7184" xr:uid="{00000000-0005-0000-0000-000050140000}"/>
    <cellStyle name="Normal 2 12 6" xfId="8839" xr:uid="{00000000-0005-0000-0000-000051140000}"/>
    <cellStyle name="Normal 2 13" xfId="680" xr:uid="{00000000-0005-0000-0000-000052140000}"/>
    <cellStyle name="Normal 2 13 2" xfId="1843" xr:uid="{00000000-0005-0000-0000-000053140000}"/>
    <cellStyle name="Normal 2 13 2 2" xfId="3816" xr:uid="{00000000-0005-0000-0000-000054140000}"/>
    <cellStyle name="Normal 2 13 2 3" xfId="7871" xr:uid="{00000000-0005-0000-0000-000055140000}"/>
    <cellStyle name="Normal 2 13 2 4" xfId="9872" xr:uid="{00000000-0005-0000-0000-000056140000}"/>
    <cellStyle name="Normal 2 13 3" xfId="2056" xr:uid="{00000000-0005-0000-0000-000057140000}"/>
    <cellStyle name="Normal 2 13 3 2" xfId="4021" xr:uid="{00000000-0005-0000-0000-000058140000}"/>
    <cellStyle name="Normal 2 13 3 3" xfId="8032" xr:uid="{00000000-0005-0000-0000-000059140000}"/>
    <cellStyle name="Normal 2 13 3 4" xfId="10084" xr:uid="{00000000-0005-0000-0000-00005A140000}"/>
    <cellStyle name="Normal 2 13 4" xfId="2716" xr:uid="{00000000-0005-0000-0000-00005B140000}"/>
    <cellStyle name="Normal 2 13 5" xfId="7185" xr:uid="{00000000-0005-0000-0000-00005C140000}"/>
    <cellStyle name="Normal 2 13 6" xfId="8840" xr:uid="{00000000-0005-0000-0000-00005D140000}"/>
    <cellStyle name="Normal 2 14" xfId="681" xr:uid="{00000000-0005-0000-0000-00005E140000}"/>
    <cellStyle name="Normal 2 14 2" xfId="1844" xr:uid="{00000000-0005-0000-0000-00005F140000}"/>
    <cellStyle name="Normal 2 14 2 2" xfId="3817" xr:uid="{00000000-0005-0000-0000-000060140000}"/>
    <cellStyle name="Normal 2 14 2 3" xfId="7872" xr:uid="{00000000-0005-0000-0000-000061140000}"/>
    <cellStyle name="Normal 2 14 2 4" xfId="9873" xr:uid="{00000000-0005-0000-0000-000062140000}"/>
    <cellStyle name="Normal 2 14 3" xfId="2057" xr:uid="{00000000-0005-0000-0000-000063140000}"/>
    <cellStyle name="Normal 2 14 3 2" xfId="4022" xr:uid="{00000000-0005-0000-0000-000064140000}"/>
    <cellStyle name="Normal 2 14 3 3" xfId="8033" xr:uid="{00000000-0005-0000-0000-000065140000}"/>
    <cellStyle name="Normal 2 14 3 4" xfId="10085" xr:uid="{00000000-0005-0000-0000-000066140000}"/>
    <cellStyle name="Normal 2 14 4" xfId="2717" xr:uid="{00000000-0005-0000-0000-000067140000}"/>
    <cellStyle name="Normal 2 14 5" xfId="7186" xr:uid="{00000000-0005-0000-0000-000068140000}"/>
    <cellStyle name="Normal 2 14 6" xfId="8841" xr:uid="{00000000-0005-0000-0000-000069140000}"/>
    <cellStyle name="Normal 2 15" xfId="682" xr:uid="{00000000-0005-0000-0000-00006A140000}"/>
    <cellStyle name="Normal 2 15 2" xfId="1845" xr:uid="{00000000-0005-0000-0000-00006B140000}"/>
    <cellStyle name="Normal 2 15 2 2" xfId="3818" xr:uid="{00000000-0005-0000-0000-00006C140000}"/>
    <cellStyle name="Normal 2 15 2 3" xfId="7873" xr:uid="{00000000-0005-0000-0000-00006D140000}"/>
    <cellStyle name="Normal 2 15 2 4" xfId="9874" xr:uid="{00000000-0005-0000-0000-00006E140000}"/>
    <cellStyle name="Normal 2 15 3" xfId="2058" xr:uid="{00000000-0005-0000-0000-00006F140000}"/>
    <cellStyle name="Normal 2 15 3 2" xfId="4023" xr:uid="{00000000-0005-0000-0000-000070140000}"/>
    <cellStyle name="Normal 2 15 3 3" xfId="8034" xr:uid="{00000000-0005-0000-0000-000071140000}"/>
    <cellStyle name="Normal 2 15 3 4" xfId="10086" xr:uid="{00000000-0005-0000-0000-000072140000}"/>
    <cellStyle name="Normal 2 15 4" xfId="2718" xr:uid="{00000000-0005-0000-0000-000073140000}"/>
    <cellStyle name="Normal 2 15 5" xfId="7187" xr:uid="{00000000-0005-0000-0000-000074140000}"/>
    <cellStyle name="Normal 2 15 6" xfId="8842" xr:uid="{00000000-0005-0000-0000-000075140000}"/>
    <cellStyle name="Normal 2 16" xfId="683" xr:uid="{00000000-0005-0000-0000-000076140000}"/>
    <cellStyle name="Normal 2 16 2" xfId="1846" xr:uid="{00000000-0005-0000-0000-000077140000}"/>
    <cellStyle name="Normal 2 16 2 2" xfId="3819" xr:uid="{00000000-0005-0000-0000-000078140000}"/>
    <cellStyle name="Normal 2 16 2 3" xfId="7874" xr:uid="{00000000-0005-0000-0000-000079140000}"/>
    <cellStyle name="Normal 2 16 2 4" xfId="9875" xr:uid="{00000000-0005-0000-0000-00007A140000}"/>
    <cellStyle name="Normal 2 16 3" xfId="2059" xr:uid="{00000000-0005-0000-0000-00007B140000}"/>
    <cellStyle name="Normal 2 16 3 2" xfId="4024" xr:uid="{00000000-0005-0000-0000-00007C140000}"/>
    <cellStyle name="Normal 2 16 3 3" xfId="8035" xr:uid="{00000000-0005-0000-0000-00007D140000}"/>
    <cellStyle name="Normal 2 16 3 4" xfId="10087" xr:uid="{00000000-0005-0000-0000-00007E140000}"/>
    <cellStyle name="Normal 2 16 4" xfId="2719" xr:uid="{00000000-0005-0000-0000-00007F140000}"/>
    <cellStyle name="Normal 2 16 5" xfId="7188" xr:uid="{00000000-0005-0000-0000-000080140000}"/>
    <cellStyle name="Normal 2 16 6" xfId="8843" xr:uid="{00000000-0005-0000-0000-000081140000}"/>
    <cellStyle name="Normal 2 17" xfId="684" xr:uid="{00000000-0005-0000-0000-000082140000}"/>
    <cellStyle name="Normal 2 18" xfId="685" xr:uid="{00000000-0005-0000-0000-000083140000}"/>
    <cellStyle name="Normal 2 2" xfId="75" xr:uid="{00000000-0005-0000-0000-000084140000}"/>
    <cellStyle name="Normal 2 2 2" xfId="138" xr:uid="{00000000-0005-0000-0000-000085140000}"/>
    <cellStyle name="Normal 2 2 2 2" xfId="150" xr:uid="{00000000-0005-0000-0000-000086140000}"/>
    <cellStyle name="Normal 2 3" xfId="76" xr:uid="{00000000-0005-0000-0000-000087140000}"/>
    <cellStyle name="Normal 2 3 2" xfId="686" xr:uid="{00000000-0005-0000-0000-000088140000}"/>
    <cellStyle name="Normal 2 3 3" xfId="1647" xr:uid="{00000000-0005-0000-0000-000089140000}"/>
    <cellStyle name="Normal 2 3 3 2" xfId="3628" xr:uid="{00000000-0005-0000-0000-00008A140000}"/>
    <cellStyle name="Normal 2 3 3 3" xfId="7733" xr:uid="{00000000-0005-0000-0000-00008B140000}"/>
    <cellStyle name="Normal 2 3 3 4" xfId="9676" xr:uid="{00000000-0005-0000-0000-00008C140000}"/>
    <cellStyle name="Normal 2 3 4" xfId="1866" xr:uid="{00000000-0005-0000-0000-00008D140000}"/>
    <cellStyle name="Normal 2 3 4 2" xfId="3839" xr:uid="{00000000-0005-0000-0000-00008E140000}"/>
    <cellStyle name="Normal 2 3 4 3" xfId="7894" xr:uid="{00000000-0005-0000-0000-00008F140000}"/>
    <cellStyle name="Normal 2 3 4 4" xfId="9894" xr:uid="{00000000-0005-0000-0000-000090140000}"/>
    <cellStyle name="Normal 2 3 5" xfId="2150" xr:uid="{00000000-0005-0000-0000-000091140000}"/>
    <cellStyle name="Normal 2 3 6" xfId="6875" xr:uid="{00000000-0005-0000-0000-000092140000}"/>
    <cellStyle name="Normal 2 3 7" xfId="8287" xr:uid="{00000000-0005-0000-0000-000093140000}"/>
    <cellStyle name="Normal 2 4" xfId="142" xr:uid="{00000000-0005-0000-0000-000094140000}"/>
    <cellStyle name="Normal 2 4 2" xfId="687" xr:uid="{00000000-0005-0000-0000-000095140000}"/>
    <cellStyle name="Normal 2 4 2 2" xfId="1847" xr:uid="{00000000-0005-0000-0000-000096140000}"/>
    <cellStyle name="Normal 2 4 2 2 2" xfId="3820" xr:uid="{00000000-0005-0000-0000-000097140000}"/>
    <cellStyle name="Normal 2 4 2 2 3" xfId="7875" xr:uid="{00000000-0005-0000-0000-000098140000}"/>
    <cellStyle name="Normal 2 4 2 2 4" xfId="9876" xr:uid="{00000000-0005-0000-0000-000099140000}"/>
    <cellStyle name="Normal 2 4 2 3" xfId="2060" xr:uid="{00000000-0005-0000-0000-00009A140000}"/>
    <cellStyle name="Normal 2 4 2 3 2" xfId="4025" xr:uid="{00000000-0005-0000-0000-00009B140000}"/>
    <cellStyle name="Normal 2 4 2 3 3" xfId="8036" xr:uid="{00000000-0005-0000-0000-00009C140000}"/>
    <cellStyle name="Normal 2 4 2 3 4" xfId="10088" xr:uid="{00000000-0005-0000-0000-00009D140000}"/>
    <cellStyle name="Normal 2 4 2 4" xfId="2723" xr:uid="{00000000-0005-0000-0000-00009E140000}"/>
    <cellStyle name="Normal 2 4 2 5" xfId="7189" xr:uid="{00000000-0005-0000-0000-00009F140000}"/>
    <cellStyle name="Normal 2 4 2 6" xfId="8847" xr:uid="{00000000-0005-0000-0000-0000A0140000}"/>
    <cellStyle name="Normal 2 5" xfId="303" xr:uid="{00000000-0005-0000-0000-0000A1140000}"/>
    <cellStyle name="Normal 2 5 2" xfId="688" xr:uid="{00000000-0005-0000-0000-0000A2140000}"/>
    <cellStyle name="Normal 2 5 2 2" xfId="1848" xr:uid="{00000000-0005-0000-0000-0000A3140000}"/>
    <cellStyle name="Normal 2 5 2 2 2" xfId="3821" xr:uid="{00000000-0005-0000-0000-0000A4140000}"/>
    <cellStyle name="Normal 2 5 2 2 3" xfId="7876" xr:uid="{00000000-0005-0000-0000-0000A5140000}"/>
    <cellStyle name="Normal 2 5 2 2 4" xfId="9877" xr:uid="{00000000-0005-0000-0000-0000A6140000}"/>
    <cellStyle name="Normal 2 5 2 3" xfId="2061" xr:uid="{00000000-0005-0000-0000-0000A7140000}"/>
    <cellStyle name="Normal 2 5 2 3 2" xfId="4026" xr:uid="{00000000-0005-0000-0000-0000A8140000}"/>
    <cellStyle name="Normal 2 5 2 3 3" xfId="8037" xr:uid="{00000000-0005-0000-0000-0000A9140000}"/>
    <cellStyle name="Normal 2 5 2 3 4" xfId="10089" xr:uid="{00000000-0005-0000-0000-0000AA140000}"/>
    <cellStyle name="Normal 2 5 2 4" xfId="2724" xr:uid="{00000000-0005-0000-0000-0000AB140000}"/>
    <cellStyle name="Normal 2 5 2 5" xfId="7190" xr:uid="{00000000-0005-0000-0000-0000AC140000}"/>
    <cellStyle name="Normal 2 5 2 6" xfId="8848" xr:uid="{00000000-0005-0000-0000-0000AD140000}"/>
    <cellStyle name="Normal 2 6" xfId="689" xr:uid="{00000000-0005-0000-0000-0000AE140000}"/>
    <cellStyle name="Normal 2 6 2" xfId="1849" xr:uid="{00000000-0005-0000-0000-0000AF140000}"/>
    <cellStyle name="Normal 2 6 2 2" xfId="3822" xr:uid="{00000000-0005-0000-0000-0000B0140000}"/>
    <cellStyle name="Normal 2 6 2 3" xfId="7877" xr:uid="{00000000-0005-0000-0000-0000B1140000}"/>
    <cellStyle name="Normal 2 6 2 4" xfId="9878" xr:uid="{00000000-0005-0000-0000-0000B2140000}"/>
    <cellStyle name="Normal 2 6 3" xfId="2062" xr:uid="{00000000-0005-0000-0000-0000B3140000}"/>
    <cellStyle name="Normal 2 6 3 2" xfId="4027" xr:uid="{00000000-0005-0000-0000-0000B4140000}"/>
    <cellStyle name="Normal 2 6 3 3" xfId="8038" xr:uid="{00000000-0005-0000-0000-0000B5140000}"/>
    <cellStyle name="Normal 2 6 3 4" xfId="10090" xr:uid="{00000000-0005-0000-0000-0000B6140000}"/>
    <cellStyle name="Normal 2 6 4" xfId="2725" xr:uid="{00000000-0005-0000-0000-0000B7140000}"/>
    <cellStyle name="Normal 2 6 5" xfId="7191" xr:uid="{00000000-0005-0000-0000-0000B8140000}"/>
    <cellStyle name="Normal 2 6 6" xfId="8849" xr:uid="{00000000-0005-0000-0000-0000B9140000}"/>
    <cellStyle name="Normal 2 7" xfId="690" xr:uid="{00000000-0005-0000-0000-0000BA140000}"/>
    <cellStyle name="Normal 2 7 2" xfId="1850" xr:uid="{00000000-0005-0000-0000-0000BB140000}"/>
    <cellStyle name="Normal 2 7 2 2" xfId="3823" xr:uid="{00000000-0005-0000-0000-0000BC140000}"/>
    <cellStyle name="Normal 2 7 2 3" xfId="7878" xr:uid="{00000000-0005-0000-0000-0000BD140000}"/>
    <cellStyle name="Normal 2 7 2 4" xfId="9879" xr:uid="{00000000-0005-0000-0000-0000BE140000}"/>
    <cellStyle name="Normal 2 7 3" xfId="2063" xr:uid="{00000000-0005-0000-0000-0000BF140000}"/>
    <cellStyle name="Normal 2 7 3 2" xfId="4028" xr:uid="{00000000-0005-0000-0000-0000C0140000}"/>
    <cellStyle name="Normal 2 7 3 3" xfId="8039" xr:uid="{00000000-0005-0000-0000-0000C1140000}"/>
    <cellStyle name="Normal 2 7 3 4" xfId="10091" xr:uid="{00000000-0005-0000-0000-0000C2140000}"/>
    <cellStyle name="Normal 2 7 4" xfId="2726" xr:uid="{00000000-0005-0000-0000-0000C3140000}"/>
    <cellStyle name="Normal 2 7 5" xfId="7192" xr:uid="{00000000-0005-0000-0000-0000C4140000}"/>
    <cellStyle name="Normal 2 7 6" xfId="8850" xr:uid="{00000000-0005-0000-0000-0000C5140000}"/>
    <cellStyle name="Normal 2 8" xfId="691" xr:uid="{00000000-0005-0000-0000-0000C6140000}"/>
    <cellStyle name="Normal 2 8 2" xfId="1851" xr:uid="{00000000-0005-0000-0000-0000C7140000}"/>
    <cellStyle name="Normal 2 8 2 2" xfId="3824" xr:uid="{00000000-0005-0000-0000-0000C8140000}"/>
    <cellStyle name="Normal 2 8 2 3" xfId="7879" xr:uid="{00000000-0005-0000-0000-0000C9140000}"/>
    <cellStyle name="Normal 2 8 2 4" xfId="9880" xr:uid="{00000000-0005-0000-0000-0000CA140000}"/>
    <cellStyle name="Normal 2 8 3" xfId="2064" xr:uid="{00000000-0005-0000-0000-0000CB140000}"/>
    <cellStyle name="Normal 2 8 3 2" xfId="4029" xr:uid="{00000000-0005-0000-0000-0000CC140000}"/>
    <cellStyle name="Normal 2 8 3 3" xfId="8040" xr:uid="{00000000-0005-0000-0000-0000CD140000}"/>
    <cellStyle name="Normal 2 8 3 4" xfId="10092" xr:uid="{00000000-0005-0000-0000-0000CE140000}"/>
    <cellStyle name="Normal 2 8 4" xfId="2727" xr:uid="{00000000-0005-0000-0000-0000CF140000}"/>
    <cellStyle name="Normal 2 8 5" xfId="7193" xr:uid="{00000000-0005-0000-0000-0000D0140000}"/>
    <cellStyle name="Normal 2 8 6" xfId="8851" xr:uid="{00000000-0005-0000-0000-0000D1140000}"/>
    <cellStyle name="Normal 2 9" xfId="692" xr:uid="{00000000-0005-0000-0000-0000D2140000}"/>
    <cellStyle name="Normal 2 9 2" xfId="1852" xr:uid="{00000000-0005-0000-0000-0000D3140000}"/>
    <cellStyle name="Normal 2 9 2 2" xfId="3825" xr:uid="{00000000-0005-0000-0000-0000D4140000}"/>
    <cellStyle name="Normal 2 9 2 3" xfId="7880" xr:uid="{00000000-0005-0000-0000-0000D5140000}"/>
    <cellStyle name="Normal 2 9 2 4" xfId="9881" xr:uid="{00000000-0005-0000-0000-0000D6140000}"/>
    <cellStyle name="Normal 2 9 3" xfId="2065" xr:uid="{00000000-0005-0000-0000-0000D7140000}"/>
    <cellStyle name="Normal 2 9 3 2" xfId="4030" xr:uid="{00000000-0005-0000-0000-0000D8140000}"/>
    <cellStyle name="Normal 2 9 3 3" xfId="8041" xr:uid="{00000000-0005-0000-0000-0000D9140000}"/>
    <cellStyle name="Normal 2 9 3 4" xfId="10093" xr:uid="{00000000-0005-0000-0000-0000DA140000}"/>
    <cellStyle name="Normal 2 9 4" xfId="2728" xr:uid="{00000000-0005-0000-0000-0000DB140000}"/>
    <cellStyle name="Normal 2 9 5" xfId="7194" xr:uid="{00000000-0005-0000-0000-0000DC140000}"/>
    <cellStyle name="Normal 2 9 6" xfId="8852" xr:uid="{00000000-0005-0000-0000-0000DD140000}"/>
    <cellStyle name="Normal 2_20100223 - CON-012 -    Revamp. Rev1" xfId="77" xr:uid="{00000000-0005-0000-0000-0000DE140000}"/>
    <cellStyle name="Normal 20" xfId="2077" xr:uid="{00000000-0005-0000-0000-0000DF140000}"/>
    <cellStyle name="Normal 21" xfId="3094" xr:uid="{00000000-0005-0000-0000-0000E0140000}"/>
    <cellStyle name="Normal 22" xfId="3574" xr:uid="{00000000-0005-0000-0000-0000E1140000}"/>
    <cellStyle name="Normal 23" xfId="2586" xr:uid="{00000000-0005-0000-0000-0000E2140000}"/>
    <cellStyle name="Normal 24" xfId="4440" xr:uid="{00000000-0005-0000-0000-0000E3140000}"/>
    <cellStyle name="Normal 25" xfId="4194" xr:uid="{00000000-0005-0000-0000-0000E4140000}"/>
    <cellStyle name="Normal 26" xfId="5402" xr:uid="{00000000-0005-0000-0000-0000E5140000}"/>
    <cellStyle name="Normal 27" xfId="5168" xr:uid="{00000000-0005-0000-0000-0000E6140000}"/>
    <cellStyle name="Normal 28" xfId="5870" xr:uid="{00000000-0005-0000-0000-0000E7140000}"/>
    <cellStyle name="Normal 29" xfId="5919" xr:uid="{00000000-0005-0000-0000-0000E8140000}"/>
    <cellStyle name="Normal 3" xfId="78" xr:uid="{00000000-0005-0000-0000-0000E9140000}"/>
    <cellStyle name="Normal 3 2" xfId="79" xr:uid="{00000000-0005-0000-0000-0000EA140000}"/>
    <cellStyle name="Normal 3 2 10" xfId="2152" xr:uid="{00000000-0005-0000-0000-0000EB140000}"/>
    <cellStyle name="Normal 3 2 11" xfId="6876" xr:uid="{00000000-0005-0000-0000-0000EC140000}"/>
    <cellStyle name="Normal 3 2 12" xfId="8290" xr:uid="{00000000-0005-0000-0000-0000ED140000}"/>
    <cellStyle name="Normal 3 2 2" xfId="171" xr:uid="{00000000-0005-0000-0000-0000EE140000}"/>
    <cellStyle name="Normal 3 2 2 2" xfId="223" xr:uid="{00000000-0005-0000-0000-0000EF140000}"/>
    <cellStyle name="Normal 3 2 2 2 2" xfId="301" xr:uid="{00000000-0005-0000-0000-0000F0140000}"/>
    <cellStyle name="Normal 3 2 2 2 2 2" xfId="1823" xr:uid="{00000000-0005-0000-0000-0000F1140000}"/>
    <cellStyle name="Normal 3 2 2 2 2 2 2" xfId="3796" xr:uid="{00000000-0005-0000-0000-0000F2140000}"/>
    <cellStyle name="Normal 3 2 2 2 2 2 3" xfId="7853" xr:uid="{00000000-0005-0000-0000-0000F3140000}"/>
    <cellStyle name="Normal 3 2 2 2 2 2 4" xfId="9852" xr:uid="{00000000-0005-0000-0000-0000F4140000}"/>
    <cellStyle name="Normal 3 2 2 2 2 3" xfId="2037" xr:uid="{00000000-0005-0000-0000-0000F5140000}"/>
    <cellStyle name="Normal 3 2 2 2 2 3 2" xfId="4002" xr:uid="{00000000-0005-0000-0000-0000F6140000}"/>
    <cellStyle name="Normal 3 2 2 2 2 3 3" xfId="8014" xr:uid="{00000000-0005-0000-0000-0000F7140000}"/>
    <cellStyle name="Normal 3 2 2 2 2 3 4" xfId="10065" xr:uid="{00000000-0005-0000-0000-0000F8140000}"/>
    <cellStyle name="Normal 3 2 2 2 2 4" xfId="2363" xr:uid="{00000000-0005-0000-0000-0000F9140000}"/>
    <cellStyle name="Normal 3 2 2 2 2 5" xfId="7015" xr:uid="{00000000-0005-0000-0000-0000FA140000}"/>
    <cellStyle name="Normal 3 2 2 2 2 6" xfId="8506" xr:uid="{00000000-0005-0000-0000-0000FB140000}"/>
    <cellStyle name="Normal 3 2 2 2 3" xfId="1745" xr:uid="{00000000-0005-0000-0000-0000FC140000}"/>
    <cellStyle name="Normal 3 2 2 2 3 2" xfId="3722" xr:uid="{00000000-0005-0000-0000-0000FD140000}"/>
    <cellStyle name="Normal 3 2 2 2 3 3" xfId="7802" xr:uid="{00000000-0005-0000-0000-0000FE140000}"/>
    <cellStyle name="Normal 3 2 2 2 3 4" xfId="9774" xr:uid="{00000000-0005-0000-0000-0000FF140000}"/>
    <cellStyle name="Normal 3 2 2 2 4" xfId="1959" xr:uid="{00000000-0005-0000-0000-000000150000}"/>
    <cellStyle name="Normal 3 2 2 2 4 2" xfId="3928" xr:uid="{00000000-0005-0000-0000-000001150000}"/>
    <cellStyle name="Normal 3 2 2 2 4 3" xfId="7962" xr:uid="{00000000-0005-0000-0000-000002150000}"/>
    <cellStyle name="Normal 3 2 2 2 4 4" xfId="9987" xr:uid="{00000000-0005-0000-0000-000003150000}"/>
    <cellStyle name="Normal 3 2 2 2 5" xfId="2285" xr:uid="{00000000-0005-0000-0000-000004150000}"/>
    <cellStyle name="Normal 3 2 2 2 6" xfId="6965" xr:uid="{00000000-0005-0000-0000-000005150000}"/>
    <cellStyle name="Normal 3 2 2 2 7" xfId="8428" xr:uid="{00000000-0005-0000-0000-000006150000}"/>
    <cellStyle name="Normal 3 2 2 3" xfId="197" xr:uid="{00000000-0005-0000-0000-000007150000}"/>
    <cellStyle name="Normal 3 2 2 3 2" xfId="275" xr:uid="{00000000-0005-0000-0000-000008150000}"/>
    <cellStyle name="Normal 3 2 2 3 2 2" xfId="1797" xr:uid="{00000000-0005-0000-0000-000009150000}"/>
    <cellStyle name="Normal 3 2 2 3 2 2 2" xfId="3771" xr:uid="{00000000-0005-0000-0000-00000A150000}"/>
    <cellStyle name="Normal 3 2 2 3 2 2 3" xfId="7836" xr:uid="{00000000-0005-0000-0000-00000B150000}"/>
    <cellStyle name="Normal 3 2 2 3 2 2 4" xfId="9826" xr:uid="{00000000-0005-0000-0000-00000C150000}"/>
    <cellStyle name="Normal 3 2 2 3 2 3" xfId="2011" xr:uid="{00000000-0005-0000-0000-00000D150000}"/>
    <cellStyle name="Normal 3 2 2 3 2 3 2" xfId="3978" xr:uid="{00000000-0005-0000-0000-00000E150000}"/>
    <cellStyle name="Normal 3 2 2 3 2 3 3" xfId="7998" xr:uid="{00000000-0005-0000-0000-00000F150000}"/>
    <cellStyle name="Normal 3 2 2 3 2 3 4" xfId="10039" xr:uid="{00000000-0005-0000-0000-000010150000}"/>
    <cellStyle name="Normal 3 2 2 3 2 4" xfId="2337" xr:uid="{00000000-0005-0000-0000-000011150000}"/>
    <cellStyle name="Normal 3 2 2 3 2 5" xfId="6998" xr:uid="{00000000-0005-0000-0000-000012150000}"/>
    <cellStyle name="Normal 3 2 2 3 2 6" xfId="8480" xr:uid="{00000000-0005-0000-0000-000013150000}"/>
    <cellStyle name="Normal 3 2 2 3 3" xfId="1719" xr:uid="{00000000-0005-0000-0000-000014150000}"/>
    <cellStyle name="Normal 3 2 2 3 3 2" xfId="3696" xr:uid="{00000000-0005-0000-0000-000015150000}"/>
    <cellStyle name="Normal 3 2 2 3 3 3" xfId="7787" xr:uid="{00000000-0005-0000-0000-000016150000}"/>
    <cellStyle name="Normal 3 2 2 3 3 4" xfId="9748" xr:uid="{00000000-0005-0000-0000-000017150000}"/>
    <cellStyle name="Normal 3 2 2 3 4" xfId="1933" xr:uid="{00000000-0005-0000-0000-000018150000}"/>
    <cellStyle name="Normal 3 2 2 3 4 2" xfId="3904" xr:uid="{00000000-0005-0000-0000-000019150000}"/>
    <cellStyle name="Normal 3 2 2 3 4 3" xfId="7947" xr:uid="{00000000-0005-0000-0000-00001A150000}"/>
    <cellStyle name="Normal 3 2 2 3 4 4" xfId="9961" xr:uid="{00000000-0005-0000-0000-00001B150000}"/>
    <cellStyle name="Normal 3 2 2 3 5" xfId="2262" xr:uid="{00000000-0005-0000-0000-00001C150000}"/>
    <cellStyle name="Normal 3 2 2 3 6" xfId="6948" xr:uid="{00000000-0005-0000-0000-00001D150000}"/>
    <cellStyle name="Normal 3 2 2 3 7" xfId="8402" xr:uid="{00000000-0005-0000-0000-00001E150000}"/>
    <cellStyle name="Normal 3 2 2 4" xfId="249" xr:uid="{00000000-0005-0000-0000-00001F150000}"/>
    <cellStyle name="Normal 3 2 2 4 2" xfId="1771" xr:uid="{00000000-0005-0000-0000-000020150000}"/>
    <cellStyle name="Normal 3 2 2 4 2 2" xfId="3747" xr:uid="{00000000-0005-0000-0000-000021150000}"/>
    <cellStyle name="Normal 3 2 2 4 2 3" xfId="7819" xr:uid="{00000000-0005-0000-0000-000022150000}"/>
    <cellStyle name="Normal 3 2 2 4 2 4" xfId="9800" xr:uid="{00000000-0005-0000-0000-000023150000}"/>
    <cellStyle name="Normal 3 2 2 4 3" xfId="1985" xr:uid="{00000000-0005-0000-0000-000024150000}"/>
    <cellStyle name="Normal 3 2 2 4 3 2" xfId="3952" xr:uid="{00000000-0005-0000-0000-000025150000}"/>
    <cellStyle name="Normal 3 2 2 4 3 3" xfId="7981" xr:uid="{00000000-0005-0000-0000-000026150000}"/>
    <cellStyle name="Normal 3 2 2 4 3 4" xfId="10013" xr:uid="{00000000-0005-0000-0000-000027150000}"/>
    <cellStyle name="Normal 3 2 2 4 4" xfId="2311" xr:uid="{00000000-0005-0000-0000-000028150000}"/>
    <cellStyle name="Normal 3 2 2 4 5" xfId="6983" xr:uid="{00000000-0005-0000-0000-000029150000}"/>
    <cellStyle name="Normal 3 2 2 4 6" xfId="8454" xr:uid="{00000000-0005-0000-0000-00002A150000}"/>
    <cellStyle name="Normal 3 2 2 5" xfId="1693" xr:uid="{00000000-0005-0000-0000-00002B150000}"/>
    <cellStyle name="Normal 3 2 2 5 2" xfId="3672" xr:uid="{00000000-0005-0000-0000-00002C150000}"/>
    <cellStyle name="Normal 3 2 2 5 3" xfId="7769" xr:uid="{00000000-0005-0000-0000-00002D150000}"/>
    <cellStyle name="Normal 3 2 2 5 4" xfId="9722" xr:uid="{00000000-0005-0000-0000-00002E150000}"/>
    <cellStyle name="Normal 3 2 2 6" xfId="1907" xr:uid="{00000000-0005-0000-0000-00002F150000}"/>
    <cellStyle name="Normal 3 2 2 6 2" xfId="3879" xr:uid="{00000000-0005-0000-0000-000030150000}"/>
    <cellStyle name="Normal 3 2 2 6 3" xfId="7929" xr:uid="{00000000-0005-0000-0000-000031150000}"/>
    <cellStyle name="Normal 3 2 2 6 4" xfId="9935" xr:uid="{00000000-0005-0000-0000-000032150000}"/>
    <cellStyle name="Normal 3 2 2 7" xfId="2236" xr:uid="{00000000-0005-0000-0000-000033150000}"/>
    <cellStyle name="Normal 3 2 2 8" xfId="6934" xr:uid="{00000000-0005-0000-0000-000034150000}"/>
    <cellStyle name="Normal 3 2 2 9" xfId="8376" xr:uid="{00000000-0005-0000-0000-000035150000}"/>
    <cellStyle name="Normal 3 2 3" xfId="210" xr:uid="{00000000-0005-0000-0000-000036150000}"/>
    <cellStyle name="Normal 3 2 3 2" xfId="288" xr:uid="{00000000-0005-0000-0000-000037150000}"/>
    <cellStyle name="Normal 3 2 3 2 2" xfId="1810" xr:uid="{00000000-0005-0000-0000-000038150000}"/>
    <cellStyle name="Normal 3 2 3 2 2 2" xfId="3784" xr:uid="{00000000-0005-0000-0000-000039150000}"/>
    <cellStyle name="Normal 3 2 3 2 2 3" xfId="7844" xr:uid="{00000000-0005-0000-0000-00003A150000}"/>
    <cellStyle name="Normal 3 2 3 2 2 4" xfId="9839" xr:uid="{00000000-0005-0000-0000-00003B150000}"/>
    <cellStyle name="Normal 3 2 3 2 3" xfId="2024" xr:uid="{00000000-0005-0000-0000-00003C150000}"/>
    <cellStyle name="Normal 3 2 3 2 3 2" xfId="3989" xr:uid="{00000000-0005-0000-0000-00003D150000}"/>
    <cellStyle name="Normal 3 2 3 2 3 3" xfId="8007" xr:uid="{00000000-0005-0000-0000-00003E150000}"/>
    <cellStyle name="Normal 3 2 3 2 3 4" xfId="10052" xr:uid="{00000000-0005-0000-0000-00003F150000}"/>
    <cellStyle name="Normal 3 2 3 2 4" xfId="2350" xr:uid="{00000000-0005-0000-0000-000040150000}"/>
    <cellStyle name="Normal 3 2 3 2 5" xfId="7006" xr:uid="{00000000-0005-0000-0000-000041150000}"/>
    <cellStyle name="Normal 3 2 3 2 6" xfId="8493" xr:uid="{00000000-0005-0000-0000-000042150000}"/>
    <cellStyle name="Normal 3 2 3 3" xfId="1732" xr:uid="{00000000-0005-0000-0000-000043150000}"/>
    <cellStyle name="Normal 3 2 3 3 2" xfId="3709" xr:uid="{00000000-0005-0000-0000-000044150000}"/>
    <cellStyle name="Normal 3 2 3 3 3" xfId="7795" xr:uid="{00000000-0005-0000-0000-000045150000}"/>
    <cellStyle name="Normal 3 2 3 3 4" xfId="9761" xr:uid="{00000000-0005-0000-0000-000046150000}"/>
    <cellStyle name="Normal 3 2 3 4" xfId="1946" xr:uid="{00000000-0005-0000-0000-000047150000}"/>
    <cellStyle name="Normal 3 2 3 4 2" xfId="3917" xr:uid="{00000000-0005-0000-0000-000048150000}"/>
    <cellStyle name="Normal 3 2 3 4 3" xfId="7955" xr:uid="{00000000-0005-0000-0000-000049150000}"/>
    <cellStyle name="Normal 3 2 3 4 4" xfId="9974" xr:uid="{00000000-0005-0000-0000-00004A150000}"/>
    <cellStyle name="Normal 3 2 3 5" xfId="2273" xr:uid="{00000000-0005-0000-0000-00004B150000}"/>
    <cellStyle name="Normal 3 2 3 6" xfId="6957" xr:uid="{00000000-0005-0000-0000-00004C150000}"/>
    <cellStyle name="Normal 3 2 3 7" xfId="8415" xr:uid="{00000000-0005-0000-0000-00004D150000}"/>
    <cellStyle name="Normal 3 2 4" xfId="184" xr:uid="{00000000-0005-0000-0000-00004E150000}"/>
    <cellStyle name="Normal 3 2 4 2" xfId="262" xr:uid="{00000000-0005-0000-0000-00004F150000}"/>
    <cellStyle name="Normal 3 2 4 2 2" xfId="1784" xr:uid="{00000000-0005-0000-0000-000050150000}"/>
    <cellStyle name="Normal 3 2 4 2 2 2" xfId="3759" xr:uid="{00000000-0005-0000-0000-000051150000}"/>
    <cellStyle name="Normal 3 2 4 2 2 3" xfId="7827" xr:uid="{00000000-0005-0000-0000-000052150000}"/>
    <cellStyle name="Normal 3 2 4 2 2 4" xfId="9813" xr:uid="{00000000-0005-0000-0000-000053150000}"/>
    <cellStyle name="Normal 3 2 4 2 3" xfId="1998" xr:uid="{00000000-0005-0000-0000-000054150000}"/>
    <cellStyle name="Normal 3 2 4 2 3 2" xfId="3965" xr:uid="{00000000-0005-0000-0000-000055150000}"/>
    <cellStyle name="Normal 3 2 4 2 3 3" xfId="7989" xr:uid="{00000000-0005-0000-0000-000056150000}"/>
    <cellStyle name="Normal 3 2 4 2 3 4" xfId="10026" xr:uid="{00000000-0005-0000-0000-000057150000}"/>
    <cellStyle name="Normal 3 2 4 2 4" xfId="2324" xr:uid="{00000000-0005-0000-0000-000058150000}"/>
    <cellStyle name="Normal 3 2 4 2 5" xfId="6991" xr:uid="{00000000-0005-0000-0000-000059150000}"/>
    <cellStyle name="Normal 3 2 4 2 6" xfId="8467" xr:uid="{00000000-0005-0000-0000-00005A150000}"/>
    <cellStyle name="Normal 3 2 4 3" xfId="1706" xr:uid="{00000000-0005-0000-0000-00005B150000}"/>
    <cellStyle name="Normal 3 2 4 3 2" xfId="3684" xr:uid="{00000000-0005-0000-0000-00005C150000}"/>
    <cellStyle name="Normal 3 2 4 3 3" xfId="7778" xr:uid="{00000000-0005-0000-0000-00005D150000}"/>
    <cellStyle name="Normal 3 2 4 3 4" xfId="9735" xr:uid="{00000000-0005-0000-0000-00005E150000}"/>
    <cellStyle name="Normal 3 2 4 4" xfId="1920" xr:uid="{00000000-0005-0000-0000-00005F150000}"/>
    <cellStyle name="Normal 3 2 4 4 2" xfId="3892" xr:uid="{00000000-0005-0000-0000-000060150000}"/>
    <cellStyle name="Normal 3 2 4 4 3" xfId="7938" xr:uid="{00000000-0005-0000-0000-000061150000}"/>
    <cellStyle name="Normal 3 2 4 4 4" xfId="9948" xr:uid="{00000000-0005-0000-0000-000062150000}"/>
    <cellStyle name="Normal 3 2 4 5" xfId="2249" xr:uid="{00000000-0005-0000-0000-000063150000}"/>
    <cellStyle name="Normal 3 2 4 6" xfId="6941" xr:uid="{00000000-0005-0000-0000-000064150000}"/>
    <cellStyle name="Normal 3 2 4 7" xfId="8389" xr:uid="{00000000-0005-0000-0000-000065150000}"/>
    <cellStyle name="Normal 3 2 5" xfId="158" xr:uid="{00000000-0005-0000-0000-000066150000}"/>
    <cellStyle name="Normal 3 2 5 2" xfId="1680" xr:uid="{00000000-0005-0000-0000-000067150000}"/>
    <cellStyle name="Normal 3 2 5 2 2" xfId="3659" xr:uid="{00000000-0005-0000-0000-000068150000}"/>
    <cellStyle name="Normal 3 2 5 2 3" xfId="7761" xr:uid="{00000000-0005-0000-0000-000069150000}"/>
    <cellStyle name="Normal 3 2 5 2 4" xfId="9709" xr:uid="{00000000-0005-0000-0000-00006A150000}"/>
    <cellStyle name="Normal 3 2 5 3" xfId="1894" xr:uid="{00000000-0005-0000-0000-00006B150000}"/>
    <cellStyle name="Normal 3 2 5 3 2" xfId="3867" xr:uid="{00000000-0005-0000-0000-00006C150000}"/>
    <cellStyle name="Normal 3 2 5 3 3" xfId="7920" xr:uid="{00000000-0005-0000-0000-00006D150000}"/>
    <cellStyle name="Normal 3 2 5 3 4" xfId="9922" xr:uid="{00000000-0005-0000-0000-00006E150000}"/>
    <cellStyle name="Normal 3 2 5 4" xfId="2224" xr:uid="{00000000-0005-0000-0000-00006F150000}"/>
    <cellStyle name="Normal 3 2 5 5" xfId="6924" xr:uid="{00000000-0005-0000-0000-000070150000}"/>
    <cellStyle name="Normal 3 2 5 6" xfId="8363" xr:uid="{00000000-0005-0000-0000-000071150000}"/>
    <cellStyle name="Normal 3 2 6" xfId="236" xr:uid="{00000000-0005-0000-0000-000072150000}"/>
    <cellStyle name="Normal 3 2 6 2" xfId="1758" xr:uid="{00000000-0005-0000-0000-000073150000}"/>
    <cellStyle name="Normal 3 2 6 2 2" xfId="3735" xr:uid="{00000000-0005-0000-0000-000074150000}"/>
    <cellStyle name="Normal 3 2 6 2 3" xfId="7811" xr:uid="{00000000-0005-0000-0000-000075150000}"/>
    <cellStyle name="Normal 3 2 6 2 4" xfId="9787" xr:uid="{00000000-0005-0000-0000-000076150000}"/>
    <cellStyle name="Normal 3 2 6 3" xfId="1972" xr:uid="{00000000-0005-0000-0000-000077150000}"/>
    <cellStyle name="Normal 3 2 6 3 2" xfId="3941" xr:uid="{00000000-0005-0000-0000-000078150000}"/>
    <cellStyle name="Normal 3 2 6 3 3" xfId="7973" xr:uid="{00000000-0005-0000-0000-000079150000}"/>
    <cellStyle name="Normal 3 2 6 3 4" xfId="10000" xr:uid="{00000000-0005-0000-0000-00007A150000}"/>
    <cellStyle name="Normal 3 2 6 4" xfId="2298" xr:uid="{00000000-0005-0000-0000-00007B150000}"/>
    <cellStyle name="Normal 3 2 6 5" xfId="6974" xr:uid="{00000000-0005-0000-0000-00007C150000}"/>
    <cellStyle name="Normal 3 2 6 6" xfId="8441" xr:uid="{00000000-0005-0000-0000-00007D150000}"/>
    <cellStyle name="Normal 3 2 7" xfId="694" xr:uid="{00000000-0005-0000-0000-00007E150000}"/>
    <cellStyle name="Normal 3 2 8" xfId="1648" xr:uid="{00000000-0005-0000-0000-00007F150000}"/>
    <cellStyle name="Normal 3 2 8 2" xfId="3629" xr:uid="{00000000-0005-0000-0000-000080150000}"/>
    <cellStyle name="Normal 3 2 8 3" xfId="7734" xr:uid="{00000000-0005-0000-0000-000081150000}"/>
    <cellStyle name="Normal 3 2 8 4" xfId="9677" xr:uid="{00000000-0005-0000-0000-000082150000}"/>
    <cellStyle name="Normal 3 2 9" xfId="1867" xr:uid="{00000000-0005-0000-0000-000083150000}"/>
    <cellStyle name="Normal 3 2 9 2" xfId="3840" xr:uid="{00000000-0005-0000-0000-000084150000}"/>
    <cellStyle name="Normal 3 2 9 3" xfId="7895" xr:uid="{00000000-0005-0000-0000-000085150000}"/>
    <cellStyle name="Normal 3 2 9 4" xfId="9895" xr:uid="{00000000-0005-0000-0000-000086150000}"/>
    <cellStyle name="Normal 3 3" xfId="80" xr:uid="{00000000-0005-0000-0000-000087150000}"/>
    <cellStyle name="Normal 3 3 2" xfId="217" xr:uid="{00000000-0005-0000-0000-000088150000}"/>
    <cellStyle name="Normal 3 3 2 2" xfId="295" xr:uid="{00000000-0005-0000-0000-000089150000}"/>
    <cellStyle name="Normal 3 3 2 2 2" xfId="1817" xr:uid="{00000000-0005-0000-0000-00008A150000}"/>
    <cellStyle name="Normal 3 3 2 2 2 2" xfId="3791" xr:uid="{00000000-0005-0000-0000-00008B150000}"/>
    <cellStyle name="Normal 3 3 2 2 2 3" xfId="7850" xr:uid="{00000000-0005-0000-0000-00008C150000}"/>
    <cellStyle name="Normal 3 3 2 2 2 4" xfId="9846" xr:uid="{00000000-0005-0000-0000-00008D150000}"/>
    <cellStyle name="Normal 3 3 2 2 3" xfId="2031" xr:uid="{00000000-0005-0000-0000-00008E150000}"/>
    <cellStyle name="Normal 3 3 2 2 3 2" xfId="3996" xr:uid="{00000000-0005-0000-0000-00008F150000}"/>
    <cellStyle name="Normal 3 3 2 2 3 3" xfId="8012" xr:uid="{00000000-0005-0000-0000-000090150000}"/>
    <cellStyle name="Normal 3 3 2 2 3 4" xfId="10059" xr:uid="{00000000-0005-0000-0000-000091150000}"/>
    <cellStyle name="Normal 3 3 2 2 4" xfId="2357" xr:uid="{00000000-0005-0000-0000-000092150000}"/>
    <cellStyle name="Normal 3 3 2 2 5" xfId="7012" xr:uid="{00000000-0005-0000-0000-000093150000}"/>
    <cellStyle name="Normal 3 3 2 2 6" xfId="8500" xr:uid="{00000000-0005-0000-0000-000094150000}"/>
    <cellStyle name="Normal 3 3 2 3" xfId="1739" xr:uid="{00000000-0005-0000-0000-000095150000}"/>
    <cellStyle name="Normal 3 3 2 3 2" xfId="3716" xr:uid="{00000000-0005-0000-0000-000096150000}"/>
    <cellStyle name="Normal 3 3 2 3 3" xfId="7800" xr:uid="{00000000-0005-0000-0000-000097150000}"/>
    <cellStyle name="Normal 3 3 2 3 4" xfId="9768" xr:uid="{00000000-0005-0000-0000-000098150000}"/>
    <cellStyle name="Normal 3 3 2 4" xfId="1953" xr:uid="{00000000-0005-0000-0000-000099150000}"/>
    <cellStyle name="Normal 3 3 2 4 2" xfId="3924" xr:uid="{00000000-0005-0000-0000-00009A150000}"/>
    <cellStyle name="Normal 3 3 2 4 3" xfId="7960" xr:uid="{00000000-0005-0000-0000-00009B150000}"/>
    <cellStyle name="Normal 3 3 2 4 4" xfId="9981" xr:uid="{00000000-0005-0000-0000-00009C150000}"/>
    <cellStyle name="Normal 3 3 2 5" xfId="2280" xr:uid="{00000000-0005-0000-0000-00009D150000}"/>
    <cellStyle name="Normal 3 3 2 6" xfId="6962" xr:uid="{00000000-0005-0000-0000-00009E150000}"/>
    <cellStyle name="Normal 3 3 2 7" xfId="8422" xr:uid="{00000000-0005-0000-0000-00009F150000}"/>
    <cellStyle name="Normal 3 3 3" xfId="191" xr:uid="{00000000-0005-0000-0000-0000A0150000}"/>
    <cellStyle name="Normal 3 3 3 2" xfId="269" xr:uid="{00000000-0005-0000-0000-0000A1150000}"/>
    <cellStyle name="Normal 3 3 3 2 2" xfId="1791" xr:uid="{00000000-0005-0000-0000-0000A2150000}"/>
    <cellStyle name="Normal 3 3 3 2 2 2" xfId="3766" xr:uid="{00000000-0005-0000-0000-0000A3150000}"/>
    <cellStyle name="Normal 3 3 3 2 2 3" xfId="7833" xr:uid="{00000000-0005-0000-0000-0000A4150000}"/>
    <cellStyle name="Normal 3 3 3 2 2 4" xfId="9820" xr:uid="{00000000-0005-0000-0000-0000A5150000}"/>
    <cellStyle name="Normal 3 3 3 2 3" xfId="2005" xr:uid="{00000000-0005-0000-0000-0000A6150000}"/>
    <cellStyle name="Normal 3 3 3 2 3 2" xfId="3972" xr:uid="{00000000-0005-0000-0000-0000A7150000}"/>
    <cellStyle name="Normal 3 3 3 2 3 3" xfId="7995" xr:uid="{00000000-0005-0000-0000-0000A8150000}"/>
    <cellStyle name="Normal 3 3 3 2 3 4" xfId="10033" xr:uid="{00000000-0005-0000-0000-0000A9150000}"/>
    <cellStyle name="Normal 3 3 3 2 4" xfId="2331" xr:uid="{00000000-0005-0000-0000-0000AA150000}"/>
    <cellStyle name="Normal 3 3 3 2 5" xfId="6996" xr:uid="{00000000-0005-0000-0000-0000AB150000}"/>
    <cellStyle name="Normal 3 3 3 2 6" xfId="8474" xr:uid="{00000000-0005-0000-0000-0000AC150000}"/>
    <cellStyle name="Normal 3 3 3 3" xfId="1713" xr:uid="{00000000-0005-0000-0000-0000AD150000}"/>
    <cellStyle name="Normal 3 3 3 3 2" xfId="3691" xr:uid="{00000000-0005-0000-0000-0000AE150000}"/>
    <cellStyle name="Normal 3 3 3 3 3" xfId="7784" xr:uid="{00000000-0005-0000-0000-0000AF150000}"/>
    <cellStyle name="Normal 3 3 3 3 4" xfId="9742" xr:uid="{00000000-0005-0000-0000-0000B0150000}"/>
    <cellStyle name="Normal 3 3 3 4" xfId="1927" xr:uid="{00000000-0005-0000-0000-0000B1150000}"/>
    <cellStyle name="Normal 3 3 3 4 2" xfId="3899" xr:uid="{00000000-0005-0000-0000-0000B2150000}"/>
    <cellStyle name="Normal 3 3 3 4 3" xfId="7944" xr:uid="{00000000-0005-0000-0000-0000B3150000}"/>
    <cellStyle name="Normal 3 3 3 4 4" xfId="9955" xr:uid="{00000000-0005-0000-0000-0000B4150000}"/>
    <cellStyle name="Normal 3 3 3 5" xfId="2256" xr:uid="{00000000-0005-0000-0000-0000B5150000}"/>
    <cellStyle name="Normal 3 3 3 6" xfId="6946" xr:uid="{00000000-0005-0000-0000-0000B6150000}"/>
    <cellStyle name="Normal 3 3 3 7" xfId="8396" xr:uid="{00000000-0005-0000-0000-0000B7150000}"/>
    <cellStyle name="Normal 3 3 4" xfId="165" xr:uid="{00000000-0005-0000-0000-0000B8150000}"/>
    <cellStyle name="Normal 3 3 4 2" xfId="1687" xr:uid="{00000000-0005-0000-0000-0000B9150000}"/>
    <cellStyle name="Normal 3 3 4 2 2" xfId="3666" xr:uid="{00000000-0005-0000-0000-0000BA150000}"/>
    <cellStyle name="Normal 3 3 4 2 3" xfId="7766" xr:uid="{00000000-0005-0000-0000-0000BB150000}"/>
    <cellStyle name="Normal 3 3 4 2 4" xfId="9716" xr:uid="{00000000-0005-0000-0000-0000BC150000}"/>
    <cellStyle name="Normal 3 3 4 3" xfId="1901" xr:uid="{00000000-0005-0000-0000-0000BD150000}"/>
    <cellStyle name="Normal 3 3 4 3 2" xfId="3873" xr:uid="{00000000-0005-0000-0000-0000BE150000}"/>
    <cellStyle name="Normal 3 3 4 3 3" xfId="7926" xr:uid="{00000000-0005-0000-0000-0000BF150000}"/>
    <cellStyle name="Normal 3 3 4 3 4" xfId="9929" xr:uid="{00000000-0005-0000-0000-0000C0150000}"/>
    <cellStyle name="Normal 3 3 4 4" xfId="2230" xr:uid="{00000000-0005-0000-0000-0000C1150000}"/>
    <cellStyle name="Normal 3 3 4 5" xfId="6930" xr:uid="{00000000-0005-0000-0000-0000C2150000}"/>
    <cellStyle name="Normal 3 3 4 6" xfId="8370" xr:uid="{00000000-0005-0000-0000-0000C3150000}"/>
    <cellStyle name="Normal 3 3 5" xfId="243" xr:uid="{00000000-0005-0000-0000-0000C4150000}"/>
    <cellStyle name="Normal 3 3 5 2" xfId="1765" xr:uid="{00000000-0005-0000-0000-0000C5150000}"/>
    <cellStyle name="Normal 3 3 5 2 2" xfId="3742" xr:uid="{00000000-0005-0000-0000-0000C6150000}"/>
    <cellStyle name="Normal 3 3 5 2 3" xfId="7816" xr:uid="{00000000-0005-0000-0000-0000C7150000}"/>
    <cellStyle name="Normal 3 3 5 2 4" xfId="9794" xr:uid="{00000000-0005-0000-0000-0000C8150000}"/>
    <cellStyle name="Normal 3 3 5 3" xfId="1979" xr:uid="{00000000-0005-0000-0000-0000C9150000}"/>
    <cellStyle name="Normal 3 3 5 3 2" xfId="3947" xr:uid="{00000000-0005-0000-0000-0000CA150000}"/>
    <cellStyle name="Normal 3 3 5 3 3" xfId="7978" xr:uid="{00000000-0005-0000-0000-0000CB150000}"/>
    <cellStyle name="Normal 3 3 5 3 4" xfId="10007" xr:uid="{00000000-0005-0000-0000-0000CC150000}"/>
    <cellStyle name="Normal 3 3 5 4" xfId="2305" xr:uid="{00000000-0005-0000-0000-0000CD150000}"/>
    <cellStyle name="Normal 3 3 5 5" xfId="6980" xr:uid="{00000000-0005-0000-0000-0000CE150000}"/>
    <cellStyle name="Normal 3 3 5 6" xfId="8448" xr:uid="{00000000-0005-0000-0000-0000CF150000}"/>
    <cellStyle name="Normal 3 3 6" xfId="695" xr:uid="{00000000-0005-0000-0000-0000D0150000}"/>
    <cellStyle name="Normal 3 3 6 2" xfId="1853" xr:uid="{00000000-0005-0000-0000-0000D1150000}"/>
    <cellStyle name="Normal 3 3 6 2 2" xfId="3826" xr:uid="{00000000-0005-0000-0000-0000D2150000}"/>
    <cellStyle name="Normal 3 3 6 2 3" xfId="7881" xr:uid="{00000000-0005-0000-0000-0000D3150000}"/>
    <cellStyle name="Normal 3 3 6 2 4" xfId="9882" xr:uid="{00000000-0005-0000-0000-0000D4150000}"/>
    <cellStyle name="Normal 3 3 6 3" xfId="2066" xr:uid="{00000000-0005-0000-0000-0000D5150000}"/>
    <cellStyle name="Normal 3 3 6 3 2" xfId="4031" xr:uid="{00000000-0005-0000-0000-0000D6150000}"/>
    <cellStyle name="Normal 3 3 6 3 3" xfId="8042" xr:uid="{00000000-0005-0000-0000-0000D7150000}"/>
    <cellStyle name="Normal 3 3 6 3 4" xfId="10094" xr:uid="{00000000-0005-0000-0000-0000D8150000}"/>
    <cellStyle name="Normal 3 3 6 4" xfId="2731" xr:uid="{00000000-0005-0000-0000-0000D9150000}"/>
    <cellStyle name="Normal 3 3 6 5" xfId="7195" xr:uid="{00000000-0005-0000-0000-0000DA150000}"/>
    <cellStyle name="Normal 3 3 6 6" xfId="8855" xr:uid="{00000000-0005-0000-0000-0000DB150000}"/>
    <cellStyle name="Normal 3 3 7" xfId="1649" xr:uid="{00000000-0005-0000-0000-0000DC150000}"/>
    <cellStyle name="Normal 3 4" xfId="81" xr:uid="{00000000-0005-0000-0000-0000DD150000}"/>
    <cellStyle name="Normal 3 4 2" xfId="204" xr:uid="{00000000-0005-0000-0000-0000DE150000}"/>
    <cellStyle name="Normal 3 4 2 2" xfId="1726" xr:uid="{00000000-0005-0000-0000-0000DF150000}"/>
    <cellStyle name="Normal 3 4 2 2 2" xfId="3703" xr:uid="{00000000-0005-0000-0000-0000E0150000}"/>
    <cellStyle name="Normal 3 4 2 2 3" xfId="7792" xr:uid="{00000000-0005-0000-0000-0000E1150000}"/>
    <cellStyle name="Normal 3 4 2 2 4" xfId="9755" xr:uid="{00000000-0005-0000-0000-0000E2150000}"/>
    <cellStyle name="Normal 3 4 2 3" xfId="1940" xr:uid="{00000000-0005-0000-0000-0000E3150000}"/>
    <cellStyle name="Normal 3 4 2 3 2" xfId="3911" xr:uid="{00000000-0005-0000-0000-0000E4150000}"/>
    <cellStyle name="Normal 3 4 2 3 3" xfId="7952" xr:uid="{00000000-0005-0000-0000-0000E5150000}"/>
    <cellStyle name="Normal 3 4 2 3 4" xfId="9968" xr:uid="{00000000-0005-0000-0000-0000E6150000}"/>
    <cellStyle name="Normal 3 4 2 4" xfId="2268" xr:uid="{00000000-0005-0000-0000-0000E7150000}"/>
    <cellStyle name="Normal 3 4 2 5" xfId="6954" xr:uid="{00000000-0005-0000-0000-0000E8150000}"/>
    <cellStyle name="Normal 3 4 2 6" xfId="8409" xr:uid="{00000000-0005-0000-0000-0000E9150000}"/>
    <cellStyle name="Normal 3 4 3" xfId="282" xr:uid="{00000000-0005-0000-0000-0000EA150000}"/>
    <cellStyle name="Normal 3 4 3 2" xfId="1804" xr:uid="{00000000-0005-0000-0000-0000EB150000}"/>
    <cellStyle name="Normal 3 4 3 2 2" xfId="3778" xr:uid="{00000000-0005-0000-0000-0000EC150000}"/>
    <cellStyle name="Normal 3 4 3 2 3" xfId="7841" xr:uid="{00000000-0005-0000-0000-0000ED150000}"/>
    <cellStyle name="Normal 3 4 3 2 4" xfId="9833" xr:uid="{00000000-0005-0000-0000-0000EE150000}"/>
    <cellStyle name="Normal 3 4 3 3" xfId="2018" xr:uid="{00000000-0005-0000-0000-0000EF150000}"/>
    <cellStyle name="Normal 3 4 3 3 2" xfId="3984" xr:uid="{00000000-0005-0000-0000-0000F0150000}"/>
    <cellStyle name="Normal 3 4 3 3 3" xfId="8004" xr:uid="{00000000-0005-0000-0000-0000F1150000}"/>
    <cellStyle name="Normal 3 4 3 3 4" xfId="10046" xr:uid="{00000000-0005-0000-0000-0000F2150000}"/>
    <cellStyle name="Normal 3 4 3 4" xfId="2344" xr:uid="{00000000-0005-0000-0000-0000F3150000}"/>
    <cellStyle name="Normal 3 4 3 5" xfId="7003" xr:uid="{00000000-0005-0000-0000-0000F4150000}"/>
    <cellStyle name="Normal 3 4 3 6" xfId="8487" xr:uid="{00000000-0005-0000-0000-0000F5150000}"/>
    <cellStyle name="Normal 3 4 4" xfId="1650" xr:uid="{00000000-0005-0000-0000-0000F6150000}"/>
    <cellStyle name="Normal 3 5" xfId="178" xr:uid="{00000000-0005-0000-0000-0000F7150000}"/>
    <cellStyle name="Normal 3 5 2" xfId="256" xr:uid="{00000000-0005-0000-0000-0000F8150000}"/>
    <cellStyle name="Normal 3 5 2 2" xfId="1778" xr:uid="{00000000-0005-0000-0000-0000F9150000}"/>
    <cellStyle name="Normal 3 5 2 2 2" xfId="3754" xr:uid="{00000000-0005-0000-0000-0000FA150000}"/>
    <cellStyle name="Normal 3 5 2 2 3" xfId="7824" xr:uid="{00000000-0005-0000-0000-0000FB150000}"/>
    <cellStyle name="Normal 3 5 2 2 4" xfId="9807" xr:uid="{00000000-0005-0000-0000-0000FC150000}"/>
    <cellStyle name="Normal 3 5 2 3" xfId="1992" xr:uid="{00000000-0005-0000-0000-0000FD150000}"/>
    <cellStyle name="Normal 3 5 2 3 2" xfId="3959" xr:uid="{00000000-0005-0000-0000-0000FE150000}"/>
    <cellStyle name="Normal 3 5 2 3 3" xfId="7986" xr:uid="{00000000-0005-0000-0000-0000FF150000}"/>
    <cellStyle name="Normal 3 5 2 3 4" xfId="10020" xr:uid="{00000000-0005-0000-0000-000000160000}"/>
    <cellStyle name="Normal 3 5 2 4" xfId="2318" xr:uid="{00000000-0005-0000-0000-000001160000}"/>
    <cellStyle name="Normal 3 5 2 5" xfId="6988" xr:uid="{00000000-0005-0000-0000-000002160000}"/>
    <cellStyle name="Normal 3 5 2 6" xfId="8461" xr:uid="{00000000-0005-0000-0000-000003160000}"/>
    <cellStyle name="Normal 3 5 3" xfId="1700" xr:uid="{00000000-0005-0000-0000-000004160000}"/>
    <cellStyle name="Normal 3 5 3 2" xfId="3679" xr:uid="{00000000-0005-0000-0000-000005160000}"/>
    <cellStyle name="Normal 3 5 3 3" xfId="7774" xr:uid="{00000000-0005-0000-0000-000006160000}"/>
    <cellStyle name="Normal 3 5 3 4" xfId="9729" xr:uid="{00000000-0005-0000-0000-000007160000}"/>
    <cellStyle name="Normal 3 5 4" xfId="1914" xr:uid="{00000000-0005-0000-0000-000008160000}"/>
    <cellStyle name="Normal 3 5 4 2" xfId="3886" xr:uid="{00000000-0005-0000-0000-000009160000}"/>
    <cellStyle name="Normal 3 5 4 3" xfId="7934" xr:uid="{00000000-0005-0000-0000-00000A160000}"/>
    <cellStyle name="Normal 3 5 4 4" xfId="9942" xr:uid="{00000000-0005-0000-0000-00000B160000}"/>
    <cellStyle name="Normal 3 5 5" xfId="2243" xr:uid="{00000000-0005-0000-0000-00000C160000}"/>
    <cellStyle name="Normal 3 5 6" xfId="6938" xr:uid="{00000000-0005-0000-0000-00000D160000}"/>
    <cellStyle name="Normal 3 5 7" xfId="8383" xr:uid="{00000000-0005-0000-0000-00000E160000}"/>
    <cellStyle name="Normal 3 6" xfId="149" xr:uid="{00000000-0005-0000-0000-00000F160000}"/>
    <cellStyle name="Normal 3 6 2" xfId="1674" xr:uid="{00000000-0005-0000-0000-000010160000}"/>
    <cellStyle name="Normal 3 6 2 2" xfId="3654" xr:uid="{00000000-0005-0000-0000-000011160000}"/>
    <cellStyle name="Normal 3 6 2 3" xfId="7756" xr:uid="{00000000-0005-0000-0000-000012160000}"/>
    <cellStyle name="Normal 3 6 2 4" xfId="9703" xr:uid="{00000000-0005-0000-0000-000013160000}"/>
    <cellStyle name="Normal 3 6 3" xfId="1888" xr:uid="{00000000-0005-0000-0000-000014160000}"/>
    <cellStyle name="Normal 3 6 3 2" xfId="3861" xr:uid="{00000000-0005-0000-0000-000015160000}"/>
    <cellStyle name="Normal 3 6 3 3" xfId="7915" xr:uid="{00000000-0005-0000-0000-000016160000}"/>
    <cellStyle name="Normal 3 6 3 4" xfId="9916" xr:uid="{00000000-0005-0000-0000-000017160000}"/>
    <cellStyle name="Normal 3 6 4" xfId="2217" xr:uid="{00000000-0005-0000-0000-000018160000}"/>
    <cellStyle name="Normal 3 6 5" xfId="6920" xr:uid="{00000000-0005-0000-0000-000019160000}"/>
    <cellStyle name="Normal 3 6 6" xfId="8355" xr:uid="{00000000-0005-0000-0000-00001A160000}"/>
    <cellStyle name="Normal 3 7" xfId="230" xr:uid="{00000000-0005-0000-0000-00001B160000}"/>
    <cellStyle name="Normal 3 7 2" xfId="1752" xr:uid="{00000000-0005-0000-0000-00001C160000}"/>
    <cellStyle name="Normal 3 7 2 2" xfId="3729" xr:uid="{00000000-0005-0000-0000-00001D160000}"/>
    <cellStyle name="Normal 3 7 2 3" xfId="7807" xr:uid="{00000000-0005-0000-0000-00001E160000}"/>
    <cellStyle name="Normal 3 7 2 4" xfId="9781" xr:uid="{00000000-0005-0000-0000-00001F160000}"/>
    <cellStyle name="Normal 3 7 3" xfId="1966" xr:uid="{00000000-0005-0000-0000-000020160000}"/>
    <cellStyle name="Normal 3 7 3 2" xfId="3935" xr:uid="{00000000-0005-0000-0000-000021160000}"/>
    <cellStyle name="Normal 3 7 3 3" xfId="7968" xr:uid="{00000000-0005-0000-0000-000022160000}"/>
    <cellStyle name="Normal 3 7 3 4" xfId="9994" xr:uid="{00000000-0005-0000-0000-000023160000}"/>
    <cellStyle name="Normal 3 7 4" xfId="2292" xr:uid="{00000000-0005-0000-0000-000024160000}"/>
    <cellStyle name="Normal 3 7 5" xfId="6970" xr:uid="{00000000-0005-0000-0000-000025160000}"/>
    <cellStyle name="Normal 3 7 6" xfId="8435" xr:uid="{00000000-0005-0000-0000-000026160000}"/>
    <cellStyle name="Normal 3 8" xfId="693" xr:uid="{00000000-0005-0000-0000-000027160000}"/>
    <cellStyle name="Normal 3 9" xfId="11897" xr:uid="{9AA3B5A2-7E89-42AB-9912-1E37ECDCAB20}"/>
    <cellStyle name="Normal 3_20100223 - CON-012 -    Revamp. Rev1" xfId="82" xr:uid="{00000000-0005-0000-0000-000028160000}"/>
    <cellStyle name="Normal 30" xfId="4246" xr:uid="{00000000-0005-0000-0000-000029160000}"/>
    <cellStyle name="Normal 31" xfId="3699" xr:uid="{00000000-0005-0000-0000-00002A160000}"/>
    <cellStyle name="Normal 32" xfId="3548" xr:uid="{00000000-0005-0000-0000-00002B160000}"/>
    <cellStyle name="Normal 33" xfId="6037" xr:uid="{00000000-0005-0000-0000-00002C160000}"/>
    <cellStyle name="Normal 34" xfId="5662" xr:uid="{00000000-0005-0000-0000-00002D160000}"/>
    <cellStyle name="Normal 35" xfId="5349" xr:uid="{00000000-0005-0000-0000-00002E160000}"/>
    <cellStyle name="Normal 36" xfId="5406" xr:uid="{00000000-0005-0000-0000-00002F160000}"/>
    <cellStyle name="Normal 37" xfId="6121" xr:uid="{00000000-0005-0000-0000-000030160000}"/>
    <cellStyle name="Normal 38" xfId="5095" xr:uid="{00000000-0005-0000-0000-000031160000}"/>
    <cellStyle name="Normal 39" xfId="10419" xr:uid="{00000000-0005-0000-0000-000032160000}"/>
    <cellStyle name="Normal 4" xfId="83" xr:uid="{00000000-0005-0000-0000-000033160000}"/>
    <cellStyle name="Normal 4 10" xfId="2156" xr:uid="{00000000-0005-0000-0000-000034160000}"/>
    <cellStyle name="Normal 4 11" xfId="6877" xr:uid="{00000000-0005-0000-0000-000035160000}"/>
    <cellStyle name="Normal 4 12" xfId="8294" xr:uid="{00000000-0005-0000-0000-000036160000}"/>
    <cellStyle name="Normal 4 2" xfId="84" xr:uid="{00000000-0005-0000-0000-000037160000}"/>
    <cellStyle name="Normal 4 2 10" xfId="8295" xr:uid="{00000000-0005-0000-0000-000038160000}"/>
    <cellStyle name="Normal 4 2 2" xfId="224" xr:uid="{00000000-0005-0000-0000-000039160000}"/>
    <cellStyle name="Normal 4 2 2 2" xfId="302" xr:uid="{00000000-0005-0000-0000-00003A160000}"/>
    <cellStyle name="Normal 4 2 2 2 2" xfId="1824" xr:uid="{00000000-0005-0000-0000-00003B160000}"/>
    <cellStyle name="Normal 4 2 2 2 2 2" xfId="3797" xr:uid="{00000000-0005-0000-0000-00003C160000}"/>
    <cellStyle name="Normal 4 2 2 2 2 3" xfId="7854" xr:uid="{00000000-0005-0000-0000-00003D160000}"/>
    <cellStyle name="Normal 4 2 2 2 2 4" xfId="9853" xr:uid="{00000000-0005-0000-0000-00003E160000}"/>
    <cellStyle name="Normal 4 2 2 2 3" xfId="2038" xr:uid="{00000000-0005-0000-0000-00003F160000}"/>
    <cellStyle name="Normal 4 2 2 2 3 2" xfId="4003" xr:uid="{00000000-0005-0000-0000-000040160000}"/>
    <cellStyle name="Normal 4 2 2 2 3 3" xfId="8015" xr:uid="{00000000-0005-0000-0000-000041160000}"/>
    <cellStyle name="Normal 4 2 2 2 3 4" xfId="10066" xr:uid="{00000000-0005-0000-0000-000042160000}"/>
    <cellStyle name="Normal 4 2 2 2 4" xfId="2364" xr:uid="{00000000-0005-0000-0000-000043160000}"/>
    <cellStyle name="Normal 4 2 2 2 5" xfId="7016" xr:uid="{00000000-0005-0000-0000-000044160000}"/>
    <cellStyle name="Normal 4 2 2 2 6" xfId="8507" xr:uid="{00000000-0005-0000-0000-000045160000}"/>
    <cellStyle name="Normal 4 2 2 3" xfId="1746" xr:uid="{00000000-0005-0000-0000-000046160000}"/>
    <cellStyle name="Normal 4 2 2 3 2" xfId="3723" xr:uid="{00000000-0005-0000-0000-000047160000}"/>
    <cellStyle name="Normal 4 2 2 3 3" xfId="7803" xr:uid="{00000000-0005-0000-0000-000048160000}"/>
    <cellStyle name="Normal 4 2 2 3 4" xfId="9775" xr:uid="{00000000-0005-0000-0000-000049160000}"/>
    <cellStyle name="Normal 4 2 2 4" xfId="1960" xr:uid="{00000000-0005-0000-0000-00004A160000}"/>
    <cellStyle name="Normal 4 2 2 4 2" xfId="3929" xr:uid="{00000000-0005-0000-0000-00004B160000}"/>
    <cellStyle name="Normal 4 2 2 4 3" xfId="7963" xr:uid="{00000000-0005-0000-0000-00004C160000}"/>
    <cellStyle name="Normal 4 2 2 4 4" xfId="9988" xr:uid="{00000000-0005-0000-0000-00004D160000}"/>
    <cellStyle name="Normal 4 2 2 5" xfId="2286" xr:uid="{00000000-0005-0000-0000-00004E160000}"/>
    <cellStyle name="Normal 4 2 2 6" xfId="6966" xr:uid="{00000000-0005-0000-0000-00004F160000}"/>
    <cellStyle name="Normal 4 2 2 7" xfId="8429" xr:uid="{00000000-0005-0000-0000-000050160000}"/>
    <cellStyle name="Normal 4 2 3" xfId="198" xr:uid="{00000000-0005-0000-0000-000051160000}"/>
    <cellStyle name="Normal 4 2 3 2" xfId="276" xr:uid="{00000000-0005-0000-0000-000052160000}"/>
    <cellStyle name="Normal 4 2 3 2 2" xfId="1798" xr:uid="{00000000-0005-0000-0000-000053160000}"/>
    <cellStyle name="Normal 4 2 3 2 2 2" xfId="3772" xr:uid="{00000000-0005-0000-0000-000054160000}"/>
    <cellStyle name="Normal 4 2 3 2 2 3" xfId="7837" xr:uid="{00000000-0005-0000-0000-000055160000}"/>
    <cellStyle name="Normal 4 2 3 2 2 4" xfId="9827" xr:uid="{00000000-0005-0000-0000-000056160000}"/>
    <cellStyle name="Normal 4 2 3 2 3" xfId="2012" xr:uid="{00000000-0005-0000-0000-000057160000}"/>
    <cellStyle name="Normal 4 2 3 2 3 2" xfId="3979" xr:uid="{00000000-0005-0000-0000-000058160000}"/>
    <cellStyle name="Normal 4 2 3 2 3 3" xfId="7999" xr:uid="{00000000-0005-0000-0000-000059160000}"/>
    <cellStyle name="Normal 4 2 3 2 3 4" xfId="10040" xr:uid="{00000000-0005-0000-0000-00005A160000}"/>
    <cellStyle name="Normal 4 2 3 2 4" xfId="2338" xr:uid="{00000000-0005-0000-0000-00005B160000}"/>
    <cellStyle name="Normal 4 2 3 2 5" xfId="6999" xr:uid="{00000000-0005-0000-0000-00005C160000}"/>
    <cellStyle name="Normal 4 2 3 2 6" xfId="8481" xr:uid="{00000000-0005-0000-0000-00005D160000}"/>
    <cellStyle name="Normal 4 2 3 3" xfId="1720" xr:uid="{00000000-0005-0000-0000-00005E160000}"/>
    <cellStyle name="Normal 4 2 3 3 2" xfId="3697" xr:uid="{00000000-0005-0000-0000-00005F160000}"/>
    <cellStyle name="Normal 4 2 3 3 3" xfId="7788" xr:uid="{00000000-0005-0000-0000-000060160000}"/>
    <cellStyle name="Normal 4 2 3 3 4" xfId="9749" xr:uid="{00000000-0005-0000-0000-000061160000}"/>
    <cellStyle name="Normal 4 2 3 4" xfId="1934" xr:uid="{00000000-0005-0000-0000-000062160000}"/>
    <cellStyle name="Normal 4 2 3 4 2" xfId="3905" xr:uid="{00000000-0005-0000-0000-000063160000}"/>
    <cellStyle name="Normal 4 2 3 4 3" xfId="7948" xr:uid="{00000000-0005-0000-0000-000064160000}"/>
    <cellStyle name="Normal 4 2 3 4 4" xfId="9962" xr:uid="{00000000-0005-0000-0000-000065160000}"/>
    <cellStyle name="Normal 4 2 3 5" xfId="2263" xr:uid="{00000000-0005-0000-0000-000066160000}"/>
    <cellStyle name="Normal 4 2 3 6" xfId="6949" xr:uid="{00000000-0005-0000-0000-000067160000}"/>
    <cellStyle name="Normal 4 2 3 7" xfId="8403" xr:uid="{00000000-0005-0000-0000-000068160000}"/>
    <cellStyle name="Normal 4 2 4" xfId="172" xr:uid="{00000000-0005-0000-0000-000069160000}"/>
    <cellStyle name="Normal 4 2 4 2" xfId="1694" xr:uid="{00000000-0005-0000-0000-00006A160000}"/>
    <cellStyle name="Normal 4 2 4 2 2" xfId="3673" xr:uid="{00000000-0005-0000-0000-00006B160000}"/>
    <cellStyle name="Normal 4 2 4 2 3" xfId="7770" xr:uid="{00000000-0005-0000-0000-00006C160000}"/>
    <cellStyle name="Normal 4 2 4 2 4" xfId="9723" xr:uid="{00000000-0005-0000-0000-00006D160000}"/>
    <cellStyle name="Normal 4 2 4 3" xfId="1908" xr:uid="{00000000-0005-0000-0000-00006E160000}"/>
    <cellStyle name="Normal 4 2 4 3 2" xfId="3880" xr:uid="{00000000-0005-0000-0000-00006F160000}"/>
    <cellStyle name="Normal 4 2 4 3 3" xfId="7930" xr:uid="{00000000-0005-0000-0000-000070160000}"/>
    <cellStyle name="Normal 4 2 4 3 4" xfId="9936" xr:uid="{00000000-0005-0000-0000-000071160000}"/>
    <cellStyle name="Normal 4 2 4 4" xfId="2237" xr:uid="{00000000-0005-0000-0000-000072160000}"/>
    <cellStyle name="Normal 4 2 4 5" xfId="6935" xr:uid="{00000000-0005-0000-0000-000073160000}"/>
    <cellStyle name="Normal 4 2 4 6" xfId="8377" xr:uid="{00000000-0005-0000-0000-000074160000}"/>
    <cellStyle name="Normal 4 2 5" xfId="250" xr:uid="{00000000-0005-0000-0000-000075160000}"/>
    <cellStyle name="Normal 4 2 5 2" xfId="1772" xr:uid="{00000000-0005-0000-0000-000076160000}"/>
    <cellStyle name="Normal 4 2 5 2 2" xfId="3748" xr:uid="{00000000-0005-0000-0000-000077160000}"/>
    <cellStyle name="Normal 4 2 5 2 3" xfId="7820" xr:uid="{00000000-0005-0000-0000-000078160000}"/>
    <cellStyle name="Normal 4 2 5 2 4" xfId="9801" xr:uid="{00000000-0005-0000-0000-000079160000}"/>
    <cellStyle name="Normal 4 2 5 3" xfId="1986" xr:uid="{00000000-0005-0000-0000-00007A160000}"/>
    <cellStyle name="Normal 4 2 5 3 2" xfId="3953" xr:uid="{00000000-0005-0000-0000-00007B160000}"/>
    <cellStyle name="Normal 4 2 5 3 3" xfId="7982" xr:uid="{00000000-0005-0000-0000-00007C160000}"/>
    <cellStyle name="Normal 4 2 5 3 4" xfId="10014" xr:uid="{00000000-0005-0000-0000-00007D160000}"/>
    <cellStyle name="Normal 4 2 5 4" xfId="2312" xr:uid="{00000000-0005-0000-0000-00007E160000}"/>
    <cellStyle name="Normal 4 2 5 5" xfId="6984" xr:uid="{00000000-0005-0000-0000-00007F160000}"/>
    <cellStyle name="Normal 4 2 5 6" xfId="8455" xr:uid="{00000000-0005-0000-0000-000080160000}"/>
    <cellStyle name="Normal 4 2 6" xfId="1652" xr:uid="{00000000-0005-0000-0000-000081160000}"/>
    <cellStyle name="Normal 4 2 6 2" xfId="3633" xr:uid="{00000000-0005-0000-0000-000082160000}"/>
    <cellStyle name="Normal 4 2 6 3" xfId="7736" xr:uid="{00000000-0005-0000-0000-000083160000}"/>
    <cellStyle name="Normal 4 2 6 4" xfId="9681" xr:uid="{00000000-0005-0000-0000-000084160000}"/>
    <cellStyle name="Normal 4 2 7" xfId="1869" xr:uid="{00000000-0005-0000-0000-000085160000}"/>
    <cellStyle name="Normal 4 2 7 2" xfId="3842" xr:uid="{00000000-0005-0000-0000-000086160000}"/>
    <cellStyle name="Normal 4 2 7 3" xfId="7897" xr:uid="{00000000-0005-0000-0000-000087160000}"/>
    <cellStyle name="Normal 4 2 7 4" xfId="9897" xr:uid="{00000000-0005-0000-0000-000088160000}"/>
    <cellStyle name="Normal 4 2 8" xfId="2157" xr:uid="{00000000-0005-0000-0000-000089160000}"/>
    <cellStyle name="Normal 4 2 9" xfId="6878" xr:uid="{00000000-0005-0000-0000-00008A160000}"/>
    <cellStyle name="Normal 4 3" xfId="85" xr:uid="{00000000-0005-0000-0000-00008B160000}"/>
    <cellStyle name="Normal 4 3 2" xfId="211" xr:uid="{00000000-0005-0000-0000-00008C160000}"/>
    <cellStyle name="Normal 4 3 2 2" xfId="1733" xr:uid="{00000000-0005-0000-0000-00008D160000}"/>
    <cellStyle name="Normal 4 3 2 2 2" xfId="3710" xr:uid="{00000000-0005-0000-0000-00008E160000}"/>
    <cellStyle name="Normal 4 3 2 2 3" xfId="7796" xr:uid="{00000000-0005-0000-0000-00008F160000}"/>
    <cellStyle name="Normal 4 3 2 2 4" xfId="9762" xr:uid="{00000000-0005-0000-0000-000090160000}"/>
    <cellStyle name="Normal 4 3 2 3" xfId="1947" xr:uid="{00000000-0005-0000-0000-000091160000}"/>
    <cellStyle name="Normal 4 3 2 3 2" xfId="3918" xr:uid="{00000000-0005-0000-0000-000092160000}"/>
    <cellStyle name="Normal 4 3 2 3 3" xfId="7956" xr:uid="{00000000-0005-0000-0000-000093160000}"/>
    <cellStyle name="Normal 4 3 2 3 4" xfId="9975" xr:uid="{00000000-0005-0000-0000-000094160000}"/>
    <cellStyle name="Normal 4 3 2 4" xfId="2274" xr:uid="{00000000-0005-0000-0000-000095160000}"/>
    <cellStyle name="Normal 4 3 2 5" xfId="6958" xr:uid="{00000000-0005-0000-0000-000096160000}"/>
    <cellStyle name="Normal 4 3 2 6" xfId="8416" xr:uid="{00000000-0005-0000-0000-000097160000}"/>
    <cellStyle name="Normal 4 3 3" xfId="289" xr:uid="{00000000-0005-0000-0000-000098160000}"/>
    <cellStyle name="Normal 4 3 3 2" xfId="1811" xr:uid="{00000000-0005-0000-0000-000099160000}"/>
    <cellStyle name="Normal 4 3 3 2 2" xfId="3785" xr:uid="{00000000-0005-0000-0000-00009A160000}"/>
    <cellStyle name="Normal 4 3 3 2 3" xfId="7845" xr:uid="{00000000-0005-0000-0000-00009B160000}"/>
    <cellStyle name="Normal 4 3 3 2 4" xfId="9840" xr:uid="{00000000-0005-0000-0000-00009C160000}"/>
    <cellStyle name="Normal 4 3 3 3" xfId="2025" xr:uid="{00000000-0005-0000-0000-00009D160000}"/>
    <cellStyle name="Normal 4 3 3 3 2" xfId="3990" xr:uid="{00000000-0005-0000-0000-00009E160000}"/>
    <cellStyle name="Normal 4 3 3 3 3" xfId="8008" xr:uid="{00000000-0005-0000-0000-00009F160000}"/>
    <cellStyle name="Normal 4 3 3 3 4" xfId="10053" xr:uid="{00000000-0005-0000-0000-0000A0160000}"/>
    <cellStyle name="Normal 4 3 3 4" xfId="2351" xr:uid="{00000000-0005-0000-0000-0000A1160000}"/>
    <cellStyle name="Normal 4 3 3 5" xfId="7007" xr:uid="{00000000-0005-0000-0000-0000A2160000}"/>
    <cellStyle name="Normal 4 3 3 6" xfId="8494" xr:uid="{00000000-0005-0000-0000-0000A3160000}"/>
    <cellStyle name="Normal 4 3 4" xfId="1653" xr:uid="{00000000-0005-0000-0000-0000A4160000}"/>
    <cellStyle name="Normal 4 3 4 2" xfId="3634" xr:uid="{00000000-0005-0000-0000-0000A5160000}"/>
    <cellStyle name="Normal 4 3 4 3" xfId="7737" xr:uid="{00000000-0005-0000-0000-0000A6160000}"/>
    <cellStyle name="Normal 4 3 4 4" xfId="9682" xr:uid="{00000000-0005-0000-0000-0000A7160000}"/>
    <cellStyle name="Normal 4 3 5" xfId="1870" xr:uid="{00000000-0005-0000-0000-0000A8160000}"/>
    <cellStyle name="Normal 4 3 5 2" xfId="3843" xr:uid="{00000000-0005-0000-0000-0000A9160000}"/>
    <cellStyle name="Normal 4 3 5 3" xfId="7898" xr:uid="{00000000-0005-0000-0000-0000AA160000}"/>
    <cellStyle name="Normal 4 3 5 4" xfId="9898" xr:uid="{00000000-0005-0000-0000-0000AB160000}"/>
    <cellStyle name="Normal 4 3 6" xfId="2158" xr:uid="{00000000-0005-0000-0000-0000AC160000}"/>
    <cellStyle name="Normal 4 3 7" xfId="6879" xr:uid="{00000000-0005-0000-0000-0000AD160000}"/>
    <cellStyle name="Normal 4 3 8" xfId="8296" xr:uid="{00000000-0005-0000-0000-0000AE160000}"/>
    <cellStyle name="Normal 4 4" xfId="185" xr:uid="{00000000-0005-0000-0000-0000AF160000}"/>
    <cellStyle name="Normal 4 4 2" xfId="263" xr:uid="{00000000-0005-0000-0000-0000B0160000}"/>
    <cellStyle name="Normal 4 4 2 2" xfId="1785" xr:uid="{00000000-0005-0000-0000-0000B1160000}"/>
    <cellStyle name="Normal 4 4 2 2 2" xfId="3760" xr:uid="{00000000-0005-0000-0000-0000B2160000}"/>
    <cellStyle name="Normal 4 4 2 2 3" xfId="7828" xr:uid="{00000000-0005-0000-0000-0000B3160000}"/>
    <cellStyle name="Normal 4 4 2 2 4" xfId="9814" xr:uid="{00000000-0005-0000-0000-0000B4160000}"/>
    <cellStyle name="Normal 4 4 2 3" xfId="1999" xr:uid="{00000000-0005-0000-0000-0000B5160000}"/>
    <cellStyle name="Normal 4 4 2 3 2" xfId="3966" xr:uid="{00000000-0005-0000-0000-0000B6160000}"/>
    <cellStyle name="Normal 4 4 2 3 3" xfId="7990" xr:uid="{00000000-0005-0000-0000-0000B7160000}"/>
    <cellStyle name="Normal 4 4 2 3 4" xfId="10027" xr:uid="{00000000-0005-0000-0000-0000B8160000}"/>
    <cellStyle name="Normal 4 4 2 4" xfId="2325" xr:uid="{00000000-0005-0000-0000-0000B9160000}"/>
    <cellStyle name="Normal 4 4 2 5" xfId="6992" xr:uid="{00000000-0005-0000-0000-0000BA160000}"/>
    <cellStyle name="Normal 4 4 2 6" xfId="8468" xr:uid="{00000000-0005-0000-0000-0000BB160000}"/>
    <cellStyle name="Normal 4 4 3" xfId="1707" xr:uid="{00000000-0005-0000-0000-0000BC160000}"/>
    <cellStyle name="Normal 4 4 3 2" xfId="3685" xr:uid="{00000000-0005-0000-0000-0000BD160000}"/>
    <cellStyle name="Normal 4 4 3 3" xfId="7779" xr:uid="{00000000-0005-0000-0000-0000BE160000}"/>
    <cellStyle name="Normal 4 4 3 4" xfId="9736" xr:uid="{00000000-0005-0000-0000-0000BF160000}"/>
    <cellStyle name="Normal 4 4 4" xfId="1921" xr:uid="{00000000-0005-0000-0000-0000C0160000}"/>
    <cellStyle name="Normal 4 4 4 2" xfId="3893" xr:uid="{00000000-0005-0000-0000-0000C1160000}"/>
    <cellStyle name="Normal 4 4 4 3" xfId="7939" xr:uid="{00000000-0005-0000-0000-0000C2160000}"/>
    <cellStyle name="Normal 4 4 4 4" xfId="9949" xr:uid="{00000000-0005-0000-0000-0000C3160000}"/>
    <cellStyle name="Normal 4 4 5" xfId="2250" xr:uid="{00000000-0005-0000-0000-0000C4160000}"/>
    <cellStyle name="Normal 4 4 6" xfId="6942" xr:uid="{00000000-0005-0000-0000-0000C5160000}"/>
    <cellStyle name="Normal 4 4 7" xfId="8390" xr:uid="{00000000-0005-0000-0000-0000C6160000}"/>
    <cellStyle name="Normal 4 5" xfId="159" xr:uid="{00000000-0005-0000-0000-0000C7160000}"/>
    <cellStyle name="Normal 4 5 2" xfId="1681" xr:uid="{00000000-0005-0000-0000-0000C8160000}"/>
    <cellStyle name="Normal 4 5 2 2" xfId="3660" xr:uid="{00000000-0005-0000-0000-0000C9160000}"/>
    <cellStyle name="Normal 4 5 2 3" xfId="7762" xr:uid="{00000000-0005-0000-0000-0000CA160000}"/>
    <cellStyle name="Normal 4 5 2 4" xfId="9710" xr:uid="{00000000-0005-0000-0000-0000CB160000}"/>
    <cellStyle name="Normal 4 5 3" xfId="1895" xr:uid="{00000000-0005-0000-0000-0000CC160000}"/>
    <cellStyle name="Normal 4 5 3 2" xfId="3868" xr:uid="{00000000-0005-0000-0000-0000CD160000}"/>
    <cellStyle name="Normal 4 5 3 3" xfId="7921" xr:uid="{00000000-0005-0000-0000-0000CE160000}"/>
    <cellStyle name="Normal 4 5 3 4" xfId="9923" xr:uid="{00000000-0005-0000-0000-0000CF160000}"/>
    <cellStyle name="Normal 4 5 4" xfId="2225" xr:uid="{00000000-0005-0000-0000-0000D0160000}"/>
    <cellStyle name="Normal 4 5 5" xfId="6925" xr:uid="{00000000-0005-0000-0000-0000D1160000}"/>
    <cellStyle name="Normal 4 5 6" xfId="8364" xr:uid="{00000000-0005-0000-0000-0000D2160000}"/>
    <cellStyle name="Normal 4 6" xfId="237" xr:uid="{00000000-0005-0000-0000-0000D3160000}"/>
    <cellStyle name="Normal 4 6 2" xfId="1759" xr:uid="{00000000-0005-0000-0000-0000D4160000}"/>
    <cellStyle name="Normal 4 6 2 2" xfId="3736" xr:uid="{00000000-0005-0000-0000-0000D5160000}"/>
    <cellStyle name="Normal 4 6 2 3" xfId="7812" xr:uid="{00000000-0005-0000-0000-0000D6160000}"/>
    <cellStyle name="Normal 4 6 2 4" xfId="9788" xr:uid="{00000000-0005-0000-0000-0000D7160000}"/>
    <cellStyle name="Normal 4 6 3" xfId="1973" xr:uid="{00000000-0005-0000-0000-0000D8160000}"/>
    <cellStyle name="Normal 4 6 3 2" xfId="3942" xr:uid="{00000000-0005-0000-0000-0000D9160000}"/>
    <cellStyle name="Normal 4 6 3 3" xfId="7974" xr:uid="{00000000-0005-0000-0000-0000DA160000}"/>
    <cellStyle name="Normal 4 6 3 4" xfId="10001" xr:uid="{00000000-0005-0000-0000-0000DB160000}"/>
    <cellStyle name="Normal 4 6 4" xfId="2299" xr:uid="{00000000-0005-0000-0000-0000DC160000}"/>
    <cellStyle name="Normal 4 6 5" xfId="6975" xr:uid="{00000000-0005-0000-0000-0000DD160000}"/>
    <cellStyle name="Normal 4 6 6" xfId="8442" xr:uid="{00000000-0005-0000-0000-0000DE160000}"/>
    <cellStyle name="Normal 4 7" xfId="696" xr:uid="{00000000-0005-0000-0000-0000DF160000}"/>
    <cellStyle name="Normal 4 8" xfId="1651" xr:uid="{00000000-0005-0000-0000-0000E0160000}"/>
    <cellStyle name="Normal 4 8 2" xfId="3632" xr:uid="{00000000-0005-0000-0000-0000E1160000}"/>
    <cellStyle name="Normal 4 8 3" xfId="7735" xr:uid="{00000000-0005-0000-0000-0000E2160000}"/>
    <cellStyle name="Normal 4 8 4" xfId="9680" xr:uid="{00000000-0005-0000-0000-0000E3160000}"/>
    <cellStyle name="Normal 4 9" xfId="1868" xr:uid="{00000000-0005-0000-0000-0000E4160000}"/>
    <cellStyle name="Normal 4 9 2" xfId="3841" xr:uid="{00000000-0005-0000-0000-0000E5160000}"/>
    <cellStyle name="Normal 4 9 3" xfId="7896" xr:uid="{00000000-0005-0000-0000-0000E6160000}"/>
    <cellStyle name="Normal 4 9 4" xfId="9896" xr:uid="{00000000-0005-0000-0000-0000E7160000}"/>
    <cellStyle name="Normal 4_20100223 - CON-012 -    Antorcha Rev.1" xfId="86" xr:uid="{00000000-0005-0000-0000-0000E8160000}"/>
    <cellStyle name="Normal 40" xfId="11323" xr:uid="{00000000-0005-0000-0000-0000E9160000}"/>
    <cellStyle name="Normal 41" xfId="11893" xr:uid="{A6F50A2D-418C-4B7E-8F2C-DE5E4AD26FF2}"/>
    <cellStyle name="Normal 42" xfId="11894" xr:uid="{E9266D99-AA1C-4B73-8E04-4E8C9CB368EE}"/>
    <cellStyle name="Normal 5" xfId="87" xr:uid="{00000000-0005-0000-0000-0000EA160000}"/>
    <cellStyle name="Normal 5 2" xfId="88" xr:uid="{00000000-0005-0000-0000-0000EB160000}"/>
    <cellStyle name="Normal 5 2 2" xfId="698" xr:uid="{00000000-0005-0000-0000-0000EC160000}"/>
    <cellStyle name="Normal 5 2 3" xfId="1655" xr:uid="{00000000-0005-0000-0000-0000ED160000}"/>
    <cellStyle name="Normal 5 2 3 2" xfId="3636" xr:uid="{00000000-0005-0000-0000-0000EE160000}"/>
    <cellStyle name="Normal 5 2 3 3" xfId="7739" xr:uid="{00000000-0005-0000-0000-0000EF160000}"/>
    <cellStyle name="Normal 5 2 3 4" xfId="9684" xr:uid="{00000000-0005-0000-0000-0000F0160000}"/>
    <cellStyle name="Normal 5 2 4" xfId="1872" xr:uid="{00000000-0005-0000-0000-0000F1160000}"/>
    <cellStyle name="Normal 5 2 4 2" xfId="3845" xr:uid="{00000000-0005-0000-0000-0000F2160000}"/>
    <cellStyle name="Normal 5 2 4 3" xfId="7900" xr:uid="{00000000-0005-0000-0000-0000F3160000}"/>
    <cellStyle name="Normal 5 2 4 4" xfId="9900" xr:uid="{00000000-0005-0000-0000-0000F4160000}"/>
    <cellStyle name="Normal 5 2 5" xfId="2161" xr:uid="{00000000-0005-0000-0000-0000F5160000}"/>
    <cellStyle name="Normal 5 2 6" xfId="6881" xr:uid="{00000000-0005-0000-0000-0000F6160000}"/>
    <cellStyle name="Normal 5 2 7" xfId="8299" xr:uid="{00000000-0005-0000-0000-0000F7160000}"/>
    <cellStyle name="Normal 5 3" xfId="89" xr:uid="{00000000-0005-0000-0000-0000F8160000}"/>
    <cellStyle name="Normal 5 3 2" xfId="1656" xr:uid="{00000000-0005-0000-0000-0000F9160000}"/>
    <cellStyle name="Normal 5 3 2 2" xfId="3637" xr:uid="{00000000-0005-0000-0000-0000FA160000}"/>
    <cellStyle name="Normal 5 3 2 3" xfId="7740" xr:uid="{00000000-0005-0000-0000-0000FB160000}"/>
    <cellStyle name="Normal 5 3 2 4" xfId="9685" xr:uid="{00000000-0005-0000-0000-0000FC160000}"/>
    <cellStyle name="Normal 5 3 3" xfId="1873" xr:uid="{00000000-0005-0000-0000-0000FD160000}"/>
    <cellStyle name="Normal 5 3 3 2" xfId="3846" xr:uid="{00000000-0005-0000-0000-0000FE160000}"/>
    <cellStyle name="Normal 5 3 3 3" xfId="7901" xr:uid="{00000000-0005-0000-0000-0000FF160000}"/>
    <cellStyle name="Normal 5 3 3 4" xfId="9901" xr:uid="{00000000-0005-0000-0000-000000170000}"/>
    <cellStyle name="Normal 5 3 4" xfId="2162" xr:uid="{00000000-0005-0000-0000-000001170000}"/>
    <cellStyle name="Normal 5 3 5" xfId="6882" xr:uid="{00000000-0005-0000-0000-000002170000}"/>
    <cellStyle name="Normal 5 3 6" xfId="8300" xr:uid="{00000000-0005-0000-0000-000003170000}"/>
    <cellStyle name="Normal 5 4" xfId="697" xr:uid="{00000000-0005-0000-0000-000004170000}"/>
    <cellStyle name="Normal 5 5" xfId="1654" xr:uid="{00000000-0005-0000-0000-000005170000}"/>
    <cellStyle name="Normal 5 5 2" xfId="3635" xr:uid="{00000000-0005-0000-0000-000006170000}"/>
    <cellStyle name="Normal 5 5 3" xfId="7738" xr:uid="{00000000-0005-0000-0000-000007170000}"/>
    <cellStyle name="Normal 5 5 4" xfId="9683" xr:uid="{00000000-0005-0000-0000-000008170000}"/>
    <cellStyle name="Normal 5 6" xfId="1871" xr:uid="{00000000-0005-0000-0000-000009170000}"/>
    <cellStyle name="Normal 5 6 2" xfId="3844" xr:uid="{00000000-0005-0000-0000-00000A170000}"/>
    <cellStyle name="Normal 5 6 3" xfId="7899" xr:uid="{00000000-0005-0000-0000-00000B170000}"/>
    <cellStyle name="Normal 5 6 4" xfId="9899" xr:uid="{00000000-0005-0000-0000-00000C170000}"/>
    <cellStyle name="Normal 5 7" xfId="2160" xr:uid="{00000000-0005-0000-0000-00000D170000}"/>
    <cellStyle name="Normal 5 8" xfId="6880" xr:uid="{00000000-0005-0000-0000-00000E170000}"/>
    <cellStyle name="Normal 5 9" xfId="8298" xr:uid="{00000000-0005-0000-0000-00000F170000}"/>
    <cellStyle name="Normal 5_20100223 - CON-012 -    Antorcha Rev.1" xfId="90" xr:uid="{00000000-0005-0000-0000-000010170000}"/>
    <cellStyle name="Normal 6" xfId="91" xr:uid="{00000000-0005-0000-0000-000011170000}"/>
    <cellStyle name="Normal 6 2" xfId="92" xr:uid="{00000000-0005-0000-0000-000012170000}"/>
    <cellStyle name="Normal 6 2 2" xfId="700" xr:uid="{00000000-0005-0000-0000-000013170000}"/>
    <cellStyle name="Normal 6 2 3" xfId="1658" xr:uid="{00000000-0005-0000-0000-000014170000}"/>
    <cellStyle name="Normal 6 2 3 2" xfId="3639" xr:uid="{00000000-0005-0000-0000-000015170000}"/>
    <cellStyle name="Normal 6 2 3 3" xfId="7742" xr:uid="{00000000-0005-0000-0000-000016170000}"/>
    <cellStyle name="Normal 6 2 3 4" xfId="9687" xr:uid="{00000000-0005-0000-0000-000017170000}"/>
    <cellStyle name="Normal 6 2 4" xfId="1875" xr:uid="{00000000-0005-0000-0000-000018170000}"/>
    <cellStyle name="Normal 6 2 4 2" xfId="3848" xr:uid="{00000000-0005-0000-0000-000019170000}"/>
    <cellStyle name="Normal 6 2 4 3" xfId="7903" xr:uid="{00000000-0005-0000-0000-00001A170000}"/>
    <cellStyle name="Normal 6 2 4 4" xfId="9903" xr:uid="{00000000-0005-0000-0000-00001B170000}"/>
    <cellStyle name="Normal 6 2 5" xfId="2165" xr:uid="{00000000-0005-0000-0000-00001C170000}"/>
    <cellStyle name="Normal 6 2 6" xfId="6884" xr:uid="{00000000-0005-0000-0000-00001D170000}"/>
    <cellStyle name="Normal 6 2 7" xfId="8303" xr:uid="{00000000-0005-0000-0000-00001E170000}"/>
    <cellStyle name="Normal 6 3" xfId="93" xr:uid="{00000000-0005-0000-0000-00001F170000}"/>
    <cellStyle name="Normal 6 3 2" xfId="1659" xr:uid="{00000000-0005-0000-0000-000020170000}"/>
    <cellStyle name="Normal 6 3 2 2" xfId="3640" xr:uid="{00000000-0005-0000-0000-000021170000}"/>
    <cellStyle name="Normal 6 3 2 3" xfId="7743" xr:uid="{00000000-0005-0000-0000-000022170000}"/>
    <cellStyle name="Normal 6 3 2 4" xfId="9688" xr:uid="{00000000-0005-0000-0000-000023170000}"/>
    <cellStyle name="Normal 6 3 3" xfId="1876" xr:uid="{00000000-0005-0000-0000-000024170000}"/>
    <cellStyle name="Normal 6 3 3 2" xfId="3849" xr:uid="{00000000-0005-0000-0000-000025170000}"/>
    <cellStyle name="Normal 6 3 3 3" xfId="7904" xr:uid="{00000000-0005-0000-0000-000026170000}"/>
    <cellStyle name="Normal 6 3 3 4" xfId="9904" xr:uid="{00000000-0005-0000-0000-000027170000}"/>
    <cellStyle name="Normal 6 3 4" xfId="2166" xr:uid="{00000000-0005-0000-0000-000028170000}"/>
    <cellStyle name="Normal 6 3 5" xfId="6885" xr:uid="{00000000-0005-0000-0000-000029170000}"/>
    <cellStyle name="Normal 6 3 6" xfId="8304" xr:uid="{00000000-0005-0000-0000-00002A170000}"/>
    <cellStyle name="Normal 6 4" xfId="699" xr:uid="{00000000-0005-0000-0000-00002B170000}"/>
    <cellStyle name="Normal 6 5" xfId="1657" xr:uid="{00000000-0005-0000-0000-00002C170000}"/>
    <cellStyle name="Normal 6 5 2" xfId="3638" xr:uid="{00000000-0005-0000-0000-00002D170000}"/>
    <cellStyle name="Normal 6 5 3" xfId="7741" xr:uid="{00000000-0005-0000-0000-00002E170000}"/>
    <cellStyle name="Normal 6 5 4" xfId="9686" xr:uid="{00000000-0005-0000-0000-00002F170000}"/>
    <cellStyle name="Normal 6 6" xfId="1874" xr:uid="{00000000-0005-0000-0000-000030170000}"/>
    <cellStyle name="Normal 6 6 2" xfId="3847" xr:uid="{00000000-0005-0000-0000-000031170000}"/>
    <cellStyle name="Normal 6 6 3" xfId="7902" xr:uid="{00000000-0005-0000-0000-000032170000}"/>
    <cellStyle name="Normal 6 6 4" xfId="9902" xr:uid="{00000000-0005-0000-0000-000033170000}"/>
    <cellStyle name="Normal 6 7" xfId="2164" xr:uid="{00000000-0005-0000-0000-000034170000}"/>
    <cellStyle name="Normal 6 8" xfId="6883" xr:uid="{00000000-0005-0000-0000-000035170000}"/>
    <cellStyle name="Normal 6 9" xfId="8302" xr:uid="{00000000-0005-0000-0000-000036170000}"/>
    <cellStyle name="Normal 6_20100223 - CON-012 -    Antorcha Rev.1" xfId="94" xr:uid="{00000000-0005-0000-0000-000037170000}"/>
    <cellStyle name="Normal 7" xfId="95" xr:uid="{00000000-0005-0000-0000-000038170000}"/>
    <cellStyle name="Normal 7 2" xfId="96" xr:uid="{00000000-0005-0000-0000-000039170000}"/>
    <cellStyle name="Normal 7 2 2" xfId="702" xr:uid="{00000000-0005-0000-0000-00003A170000}"/>
    <cellStyle name="Normal 7 3" xfId="703" xr:uid="{00000000-0005-0000-0000-00003B170000}"/>
    <cellStyle name="Normal 7 4" xfId="704" xr:uid="{00000000-0005-0000-0000-00003C170000}"/>
    <cellStyle name="Normal 7 5" xfId="705" xr:uid="{00000000-0005-0000-0000-00003D170000}"/>
    <cellStyle name="Normal 7 6" xfId="701" xr:uid="{00000000-0005-0000-0000-00003E170000}"/>
    <cellStyle name="Normal 7_CITADON Antorcha - Revamp" xfId="97" xr:uid="{00000000-0005-0000-0000-00003F170000}"/>
    <cellStyle name="Normal 8" xfId="131" xr:uid="{00000000-0005-0000-0000-000040170000}"/>
    <cellStyle name="Normal 8 2" xfId="706" xr:uid="{00000000-0005-0000-0000-000041170000}"/>
    <cellStyle name="Normal 8 2 2" xfId="1854" xr:uid="{00000000-0005-0000-0000-000042170000}"/>
    <cellStyle name="Normal 8 2 2 2" xfId="3827" xr:uid="{00000000-0005-0000-0000-000043170000}"/>
    <cellStyle name="Normal 8 2 2 3" xfId="7882" xr:uid="{00000000-0005-0000-0000-000044170000}"/>
    <cellStyle name="Normal 8 2 2 4" xfId="9883" xr:uid="{00000000-0005-0000-0000-000045170000}"/>
    <cellStyle name="Normal 8 2 3" xfId="2067" xr:uid="{00000000-0005-0000-0000-000046170000}"/>
    <cellStyle name="Normal 8 2 3 2" xfId="4032" xr:uid="{00000000-0005-0000-0000-000047170000}"/>
    <cellStyle name="Normal 8 2 3 3" xfId="8043" xr:uid="{00000000-0005-0000-0000-000048170000}"/>
    <cellStyle name="Normal 8 2 3 4" xfId="10095" xr:uid="{00000000-0005-0000-0000-000049170000}"/>
    <cellStyle name="Normal 8 2 4" xfId="2741" xr:uid="{00000000-0005-0000-0000-00004A170000}"/>
    <cellStyle name="Normal 8 2 5" xfId="7202" xr:uid="{00000000-0005-0000-0000-00004B170000}"/>
    <cellStyle name="Normal 8 2 6" xfId="8866" xr:uid="{00000000-0005-0000-0000-00004C170000}"/>
    <cellStyle name="Normal 8 3" xfId="1663" xr:uid="{00000000-0005-0000-0000-00004D170000}"/>
    <cellStyle name="Normal 8 3 2" xfId="3643" xr:uid="{00000000-0005-0000-0000-00004E170000}"/>
    <cellStyle name="Normal 8 3 3" xfId="7746" xr:uid="{00000000-0005-0000-0000-00004F170000}"/>
    <cellStyle name="Normal 8 3 4" xfId="9692" xr:uid="{00000000-0005-0000-0000-000050170000}"/>
    <cellStyle name="Normal 8 4" xfId="1877" xr:uid="{00000000-0005-0000-0000-000051170000}"/>
    <cellStyle name="Normal 8 4 2" xfId="3850" xr:uid="{00000000-0005-0000-0000-000052170000}"/>
    <cellStyle name="Normal 8 4 3" xfId="7905" xr:uid="{00000000-0005-0000-0000-000053170000}"/>
    <cellStyle name="Normal 8 4 4" xfId="9905" xr:uid="{00000000-0005-0000-0000-000054170000}"/>
    <cellStyle name="Normal 8 5" xfId="2200" xr:uid="{00000000-0005-0000-0000-000055170000}"/>
    <cellStyle name="Normal 8 6" xfId="6909" xr:uid="{00000000-0005-0000-0000-000056170000}"/>
    <cellStyle name="Normal 8 7" xfId="8337" xr:uid="{00000000-0005-0000-0000-000057170000}"/>
    <cellStyle name="Normal 9" xfId="132" xr:uid="{00000000-0005-0000-0000-000058170000}"/>
    <cellStyle name="Normal 9 2" xfId="708" xr:uid="{00000000-0005-0000-0000-000059170000}"/>
    <cellStyle name="Normal 9 3" xfId="707" xr:uid="{00000000-0005-0000-0000-00005A170000}"/>
    <cellStyle name="Normal 9 3 2" xfId="1855" xr:uid="{00000000-0005-0000-0000-00005B170000}"/>
    <cellStyle name="Normal 9 3 2 2" xfId="3828" xr:uid="{00000000-0005-0000-0000-00005C170000}"/>
    <cellStyle name="Normal 9 3 2 3" xfId="7883" xr:uid="{00000000-0005-0000-0000-00005D170000}"/>
    <cellStyle name="Normal 9 3 2 4" xfId="9884" xr:uid="{00000000-0005-0000-0000-00005E170000}"/>
    <cellStyle name="Normal 9 3 3" xfId="2068" xr:uid="{00000000-0005-0000-0000-00005F170000}"/>
    <cellStyle name="Normal 9 3 3 2" xfId="4033" xr:uid="{00000000-0005-0000-0000-000060170000}"/>
    <cellStyle name="Normal 9 3 3 3" xfId="8044" xr:uid="{00000000-0005-0000-0000-000061170000}"/>
    <cellStyle name="Normal 9 3 3 4" xfId="10096" xr:uid="{00000000-0005-0000-0000-000062170000}"/>
    <cellStyle name="Normal 9 3 4" xfId="2742" xr:uid="{00000000-0005-0000-0000-000063170000}"/>
    <cellStyle name="Normal 9 3 5" xfId="7203" xr:uid="{00000000-0005-0000-0000-000064170000}"/>
    <cellStyle name="Normal 9 3 6" xfId="8867" xr:uid="{00000000-0005-0000-0000-000065170000}"/>
    <cellStyle name="Normal 9 4" xfId="1664" xr:uid="{00000000-0005-0000-0000-000066170000}"/>
    <cellStyle name="Normal 9 4 2" xfId="3644" xr:uid="{00000000-0005-0000-0000-000067170000}"/>
    <cellStyle name="Normal 9 4 3" xfId="7747" xr:uid="{00000000-0005-0000-0000-000068170000}"/>
    <cellStyle name="Normal 9 4 4" xfId="9693" xr:uid="{00000000-0005-0000-0000-000069170000}"/>
    <cellStyle name="Normal 9 5" xfId="1878" xr:uid="{00000000-0005-0000-0000-00006A170000}"/>
    <cellStyle name="Normal 9 5 2" xfId="3851" xr:uid="{00000000-0005-0000-0000-00006B170000}"/>
    <cellStyle name="Normal 9 5 3" xfId="7906" xr:uid="{00000000-0005-0000-0000-00006C170000}"/>
    <cellStyle name="Normal 9 5 4" xfId="9906" xr:uid="{00000000-0005-0000-0000-00006D170000}"/>
    <cellStyle name="Normal 9 6" xfId="2201" xr:uid="{00000000-0005-0000-0000-00006E170000}"/>
    <cellStyle name="Normal 9 7" xfId="6910" xr:uid="{00000000-0005-0000-0000-00006F170000}"/>
    <cellStyle name="Normal 9 8" xfId="8338" xr:uid="{00000000-0005-0000-0000-000070170000}"/>
    <cellStyle name="Normal_20100125 - CON-012 - Antorcha" xfId="98" xr:uid="{00000000-0005-0000-0000-000071170000}"/>
    <cellStyle name="Normal_Planilla de avance de ingenieria Rev.1" xfId="99" xr:uid="{00000000-0005-0000-0000-000072170000}"/>
    <cellStyle name="Nota" xfId="709" xr:uid="{00000000-0005-0000-0000-000073170000}"/>
    <cellStyle name="Nota 10" xfId="9652" xr:uid="{00000000-0005-0000-0000-000074170000}"/>
    <cellStyle name="Nota 2" xfId="1327" xr:uid="{00000000-0005-0000-0000-000075170000}"/>
    <cellStyle name="Nota 2 2" xfId="3613" xr:uid="{00000000-0005-0000-0000-000076170000}"/>
    <cellStyle name="Nota 2 3" xfId="4686" xr:uid="{00000000-0005-0000-0000-000077170000}"/>
    <cellStyle name="Nota 2 4" xfId="6651" xr:uid="{00000000-0005-0000-0000-000078170000}"/>
    <cellStyle name="Nota 2 5" xfId="7630" xr:uid="{00000000-0005-0000-0000-000079170000}"/>
    <cellStyle name="Nota 2 6" xfId="9792" xr:uid="{00000000-0005-0000-0000-00007A170000}"/>
    <cellStyle name="Nota 2 7" xfId="10666" xr:uid="{00000000-0005-0000-0000-00007B170000}"/>
    <cellStyle name="Nota 2 8" xfId="11569" xr:uid="{00000000-0005-0000-0000-00007C170000}"/>
    <cellStyle name="Nota 3" xfId="2296" xr:uid="{00000000-0005-0000-0000-00007D170000}"/>
    <cellStyle name="Nota 4" xfId="2392" xr:uid="{00000000-0005-0000-0000-00007E170000}"/>
    <cellStyle name="Nota 5" xfId="2670" xr:uid="{00000000-0005-0000-0000-00007F170000}"/>
    <cellStyle name="Nota 6" xfId="4260" xr:uid="{00000000-0005-0000-0000-000080170000}"/>
    <cellStyle name="Nota 7" xfId="7971" xr:uid="{00000000-0005-0000-0000-000081170000}"/>
    <cellStyle name="Nota 8" xfId="9407" xr:uid="{00000000-0005-0000-0000-000082170000}"/>
    <cellStyle name="Nota 9" xfId="10173" xr:uid="{00000000-0005-0000-0000-000083170000}"/>
    <cellStyle name="Notas" xfId="100" builtinId="10" customBuiltin="1"/>
    <cellStyle name="Notas 2" xfId="710" xr:uid="{00000000-0005-0000-0000-000085170000}"/>
    <cellStyle name="Notas 2 10" xfId="711" xr:uid="{00000000-0005-0000-0000-000086170000}"/>
    <cellStyle name="Notas 2 10 10" xfId="11022" xr:uid="{00000000-0005-0000-0000-000087170000}"/>
    <cellStyle name="Notas 2 10 2" xfId="1329" xr:uid="{00000000-0005-0000-0000-000088170000}"/>
    <cellStyle name="Notas 2 10 2 2" xfId="3065" xr:uid="{00000000-0005-0000-0000-000089170000}"/>
    <cellStyle name="Notas 2 10 2 3" xfId="4688" xr:uid="{00000000-0005-0000-0000-00008A170000}"/>
    <cellStyle name="Notas 2 10 2 4" xfId="5993" xr:uid="{00000000-0005-0000-0000-00008B170000}"/>
    <cellStyle name="Notas 2 10 2 5" xfId="7298" xr:uid="{00000000-0005-0000-0000-00008C170000}"/>
    <cellStyle name="Notas 2 10 2 6" xfId="9953" xr:uid="{00000000-0005-0000-0000-00008D170000}"/>
    <cellStyle name="Notas 2 10 2 7" xfId="10668" xr:uid="{00000000-0005-0000-0000-00008E170000}"/>
    <cellStyle name="Notas 2 10 2 8" xfId="11571" xr:uid="{00000000-0005-0000-0000-00008F170000}"/>
    <cellStyle name="Notas 2 10 3" xfId="3733" xr:uid="{00000000-0005-0000-0000-000090170000}"/>
    <cellStyle name="Notas 2 10 4" xfId="2963" xr:uid="{00000000-0005-0000-0000-000091170000}"/>
    <cellStyle name="Notas 2 10 5" xfId="5470" xr:uid="{00000000-0005-0000-0000-000092170000}"/>
    <cellStyle name="Notas 2 10 6" xfId="5557" xr:uid="{00000000-0005-0000-0000-000093170000}"/>
    <cellStyle name="Notas 2 10 7" xfId="7759" xr:uid="{00000000-0005-0000-0000-000094170000}"/>
    <cellStyle name="Notas 2 10 8" xfId="9406" xr:uid="{00000000-0005-0000-0000-000095170000}"/>
    <cellStyle name="Notas 2 10 9" xfId="10233" xr:uid="{00000000-0005-0000-0000-000096170000}"/>
    <cellStyle name="Notas 2 11" xfId="712" xr:uid="{00000000-0005-0000-0000-000097170000}"/>
    <cellStyle name="Notas 2 11 10" xfId="11175" xr:uid="{00000000-0005-0000-0000-000098170000}"/>
    <cellStyle name="Notas 2 11 2" xfId="1330" xr:uid="{00000000-0005-0000-0000-000099170000}"/>
    <cellStyle name="Notas 2 11 2 2" xfId="3425" xr:uid="{00000000-0005-0000-0000-00009A170000}"/>
    <cellStyle name="Notas 2 11 2 3" xfId="4689" xr:uid="{00000000-0005-0000-0000-00009B170000}"/>
    <cellStyle name="Notas 2 11 2 4" xfId="6680" xr:uid="{00000000-0005-0000-0000-00009C170000}"/>
    <cellStyle name="Notas 2 11 2 5" xfId="7727" xr:uid="{00000000-0005-0000-0000-00009D170000}"/>
    <cellStyle name="Notas 2 11 2 6" xfId="9740" xr:uid="{00000000-0005-0000-0000-00009E170000}"/>
    <cellStyle name="Notas 2 11 2 7" xfId="10669" xr:uid="{00000000-0005-0000-0000-00009F170000}"/>
    <cellStyle name="Notas 2 11 2 8" xfId="11572" xr:uid="{00000000-0005-0000-0000-0000A0170000}"/>
    <cellStyle name="Notas 2 11 3" xfId="2734" xr:uid="{00000000-0005-0000-0000-0000A1170000}"/>
    <cellStyle name="Notas 2 11 4" xfId="3255" xr:uid="{00000000-0005-0000-0000-0000A2170000}"/>
    <cellStyle name="Notas 2 11 5" xfId="4427" xr:uid="{00000000-0005-0000-0000-0000A3170000}"/>
    <cellStyle name="Notas 2 11 6" xfId="6024" xr:uid="{00000000-0005-0000-0000-0000A4170000}"/>
    <cellStyle name="Notas 2 11 7" xfId="6886" xr:uid="{00000000-0005-0000-0000-0000A5170000}"/>
    <cellStyle name="Notas 2 11 8" xfId="8871" xr:uid="{00000000-0005-0000-0000-0000A6170000}"/>
    <cellStyle name="Notas 2 11 9" xfId="8236" xr:uid="{00000000-0005-0000-0000-0000A7170000}"/>
    <cellStyle name="Notas 2 12" xfId="713" xr:uid="{00000000-0005-0000-0000-0000A8170000}"/>
    <cellStyle name="Notas 2 12 10" xfId="11066" xr:uid="{00000000-0005-0000-0000-0000A9170000}"/>
    <cellStyle name="Notas 2 12 2" xfId="1331" xr:uid="{00000000-0005-0000-0000-0000AA170000}"/>
    <cellStyle name="Notas 2 12 2 2" xfId="3614" xr:uid="{00000000-0005-0000-0000-0000AB170000}"/>
    <cellStyle name="Notas 2 12 2 3" xfId="4690" xr:uid="{00000000-0005-0000-0000-0000AC170000}"/>
    <cellStyle name="Notas 2 12 2 4" xfId="6803" xr:uid="{00000000-0005-0000-0000-0000AD170000}"/>
    <cellStyle name="Notas 2 12 2 5" xfId="7631" xr:uid="{00000000-0005-0000-0000-0000AE170000}"/>
    <cellStyle name="Notas 2 12 2 6" xfId="10031" xr:uid="{00000000-0005-0000-0000-0000AF170000}"/>
    <cellStyle name="Notas 2 12 2 7" xfId="10670" xr:uid="{00000000-0005-0000-0000-0000B0170000}"/>
    <cellStyle name="Notas 2 12 2 8" xfId="11573" xr:uid="{00000000-0005-0000-0000-0000B1170000}"/>
    <cellStyle name="Notas 2 12 3" xfId="3939" xr:uid="{00000000-0005-0000-0000-0000B2170000}"/>
    <cellStyle name="Notas 2 12 4" xfId="2596" xr:uid="{00000000-0005-0000-0000-0000B3170000}"/>
    <cellStyle name="Notas 2 12 5" xfId="5585" xr:uid="{00000000-0005-0000-0000-0000B4170000}"/>
    <cellStyle name="Notas 2 12 6" xfId="6567" xr:uid="{00000000-0005-0000-0000-0000B5170000}"/>
    <cellStyle name="Notas 2 12 7" xfId="7918" xr:uid="{00000000-0005-0000-0000-0000B6170000}"/>
    <cellStyle name="Notas 2 12 8" xfId="8870" xr:uid="{00000000-0005-0000-0000-0000B7170000}"/>
    <cellStyle name="Notas 2 12 9" xfId="9586" xr:uid="{00000000-0005-0000-0000-0000B8170000}"/>
    <cellStyle name="Notas 2 13" xfId="714" xr:uid="{00000000-0005-0000-0000-0000B9170000}"/>
    <cellStyle name="Notas 2 13 10" xfId="10279" xr:uid="{00000000-0005-0000-0000-0000BA170000}"/>
    <cellStyle name="Notas 2 13 2" xfId="1332" xr:uid="{00000000-0005-0000-0000-0000BB170000}"/>
    <cellStyle name="Notas 2 13 2 2" xfId="2841" xr:uid="{00000000-0005-0000-0000-0000BC170000}"/>
    <cellStyle name="Notas 2 13 2 3" xfId="4691" xr:uid="{00000000-0005-0000-0000-0000BD170000}"/>
    <cellStyle name="Notas 2 13 2 4" xfId="6812" xr:uid="{00000000-0005-0000-0000-0000BE170000}"/>
    <cellStyle name="Notas 2 13 2 5" xfId="7427" xr:uid="{00000000-0005-0000-0000-0000BF170000}"/>
    <cellStyle name="Notas 2 13 2 6" xfId="9818" xr:uid="{00000000-0005-0000-0000-0000C0170000}"/>
    <cellStyle name="Notas 2 13 2 7" xfId="10671" xr:uid="{00000000-0005-0000-0000-0000C1170000}"/>
    <cellStyle name="Notas 2 13 2 8" xfId="11574" xr:uid="{00000000-0005-0000-0000-0000C2170000}"/>
    <cellStyle name="Notas 2 13 3" xfId="2167" xr:uid="{00000000-0005-0000-0000-0000C3170000}"/>
    <cellStyle name="Notas 2 13 4" xfId="2908" xr:uid="{00000000-0005-0000-0000-0000C4170000}"/>
    <cellStyle name="Notas 2 13 5" xfId="5998" xr:uid="{00000000-0005-0000-0000-0000C5170000}"/>
    <cellStyle name="Notas 2 13 6" xfId="6044" xr:uid="{00000000-0005-0000-0000-0000C6170000}"/>
    <cellStyle name="Notas 2 13 7" xfId="6887" xr:uid="{00000000-0005-0000-0000-0000C7170000}"/>
    <cellStyle name="Notas 2 13 8" xfId="9404" xr:uid="{00000000-0005-0000-0000-0000C8170000}"/>
    <cellStyle name="Notas 2 13 9" xfId="9618" xr:uid="{00000000-0005-0000-0000-0000C9170000}"/>
    <cellStyle name="Notas 2 14" xfId="715" xr:uid="{00000000-0005-0000-0000-0000CA170000}"/>
    <cellStyle name="Notas 2 14 10" xfId="9409" xr:uid="{00000000-0005-0000-0000-0000CB170000}"/>
    <cellStyle name="Notas 2 14 2" xfId="1333" xr:uid="{00000000-0005-0000-0000-0000CC170000}"/>
    <cellStyle name="Notas 2 14 2 2" xfId="3066" xr:uid="{00000000-0005-0000-0000-0000CD170000}"/>
    <cellStyle name="Notas 2 14 2 3" xfId="4692" xr:uid="{00000000-0005-0000-0000-0000CE170000}"/>
    <cellStyle name="Notas 2 14 2 4" xfId="6000" xr:uid="{00000000-0005-0000-0000-0000CF170000}"/>
    <cellStyle name="Notas 2 14 2 5" xfId="7299" xr:uid="{00000000-0005-0000-0000-0000D0170000}"/>
    <cellStyle name="Notas 2 14 2 6" xfId="8472" xr:uid="{00000000-0005-0000-0000-0000D1170000}"/>
    <cellStyle name="Notas 2 14 2 7" xfId="10672" xr:uid="{00000000-0005-0000-0000-0000D2170000}"/>
    <cellStyle name="Notas 2 14 2 8" xfId="11575" xr:uid="{00000000-0005-0000-0000-0000D3170000}"/>
    <cellStyle name="Notas 2 14 3" xfId="3657" xr:uid="{00000000-0005-0000-0000-0000D4170000}"/>
    <cellStyle name="Notas 2 14 4" xfId="3521" xr:uid="{00000000-0005-0000-0000-0000D5170000}"/>
    <cellStyle name="Notas 2 14 5" xfId="6030" xr:uid="{00000000-0005-0000-0000-0000D6170000}"/>
    <cellStyle name="Notas 2 14 6" xfId="6565" xr:uid="{00000000-0005-0000-0000-0000D7170000}"/>
    <cellStyle name="Notas 2 14 7" xfId="6928" xr:uid="{00000000-0005-0000-0000-0000D8170000}"/>
    <cellStyle name="Notas 2 14 8" xfId="8869" xr:uid="{00000000-0005-0000-0000-0000D9170000}"/>
    <cellStyle name="Notas 2 14 9" xfId="10193" xr:uid="{00000000-0005-0000-0000-0000DA170000}"/>
    <cellStyle name="Notas 2 15" xfId="716" xr:uid="{00000000-0005-0000-0000-0000DB170000}"/>
    <cellStyle name="Notas 2 15 10" xfId="11105" xr:uid="{00000000-0005-0000-0000-0000DC170000}"/>
    <cellStyle name="Notas 2 15 2" xfId="1334" xr:uid="{00000000-0005-0000-0000-0000DD170000}"/>
    <cellStyle name="Notas 2 15 2 2" xfId="3579" xr:uid="{00000000-0005-0000-0000-0000DE170000}"/>
    <cellStyle name="Notas 2 15 2 3" xfId="4693" xr:uid="{00000000-0005-0000-0000-0000DF170000}"/>
    <cellStyle name="Notas 2 15 2 4" xfId="5790" xr:uid="{00000000-0005-0000-0000-0000E0170000}"/>
    <cellStyle name="Notas 2 15 2 5" xfId="7728" xr:uid="{00000000-0005-0000-0000-0000E1170000}"/>
    <cellStyle name="Notas 2 15 2 6" xfId="8394" xr:uid="{00000000-0005-0000-0000-0000E2170000}"/>
    <cellStyle name="Notas 2 15 2 7" xfId="10673" xr:uid="{00000000-0005-0000-0000-0000E3170000}"/>
    <cellStyle name="Notas 2 15 2 8" xfId="11576" xr:uid="{00000000-0005-0000-0000-0000E4170000}"/>
    <cellStyle name="Notas 2 15 3" xfId="2168" xr:uid="{00000000-0005-0000-0000-0000E5170000}"/>
    <cellStyle name="Notas 2 15 4" xfId="2927" xr:uid="{00000000-0005-0000-0000-0000E6170000}"/>
    <cellStyle name="Notas 2 15 5" xfId="6191" xr:uid="{00000000-0005-0000-0000-0000E7170000}"/>
    <cellStyle name="Notas 2 15 6" xfId="6444" xr:uid="{00000000-0005-0000-0000-0000E8170000}"/>
    <cellStyle name="Notas 2 15 7" xfId="6888" xr:uid="{00000000-0005-0000-0000-0000E9170000}"/>
    <cellStyle name="Notas 2 15 8" xfId="8308" xr:uid="{00000000-0005-0000-0000-0000EA170000}"/>
    <cellStyle name="Notas 2 15 9" xfId="8261" xr:uid="{00000000-0005-0000-0000-0000EB170000}"/>
    <cellStyle name="Notas 2 16" xfId="717" xr:uid="{00000000-0005-0000-0000-0000EC170000}"/>
    <cellStyle name="Notas 2 16 10" xfId="10998" xr:uid="{00000000-0005-0000-0000-0000ED170000}"/>
    <cellStyle name="Notas 2 16 2" xfId="1335" xr:uid="{00000000-0005-0000-0000-0000EE170000}"/>
    <cellStyle name="Notas 2 16 2 2" xfId="3426" xr:uid="{00000000-0005-0000-0000-0000EF170000}"/>
    <cellStyle name="Notas 2 16 2 3" xfId="4694" xr:uid="{00000000-0005-0000-0000-0000F0170000}"/>
    <cellStyle name="Notas 2 16 2 4" xfId="2210" xr:uid="{00000000-0005-0000-0000-0000F1170000}"/>
    <cellStyle name="Notas 2 16 2 5" xfId="7398" xr:uid="{00000000-0005-0000-0000-0000F2170000}"/>
    <cellStyle name="Notas 2 16 2 6" xfId="9979" xr:uid="{00000000-0005-0000-0000-0000F3170000}"/>
    <cellStyle name="Notas 2 16 2 7" xfId="10674" xr:uid="{00000000-0005-0000-0000-0000F4170000}"/>
    <cellStyle name="Notas 2 16 2 8" xfId="11577" xr:uid="{00000000-0005-0000-0000-0000F5170000}"/>
    <cellStyle name="Notas 2 16 3" xfId="3865" xr:uid="{00000000-0005-0000-0000-0000F6170000}"/>
    <cellStyle name="Notas 2 16 4" xfId="2960" xr:uid="{00000000-0005-0000-0000-0000F7170000}"/>
    <cellStyle name="Notas 2 16 5" xfId="5550" xr:uid="{00000000-0005-0000-0000-0000F8170000}"/>
    <cellStyle name="Notas 2 16 6" xfId="5745" xr:uid="{00000000-0005-0000-0000-0000F9170000}"/>
    <cellStyle name="Notas 2 16 7" xfId="6961" xr:uid="{00000000-0005-0000-0000-0000FA170000}"/>
    <cellStyle name="Notas 2 16 8" xfId="8868" xr:uid="{00000000-0005-0000-0000-0000FB170000}"/>
    <cellStyle name="Notas 2 16 9" xfId="10254" xr:uid="{00000000-0005-0000-0000-0000FC170000}"/>
    <cellStyle name="Notas 2 17" xfId="718" xr:uid="{00000000-0005-0000-0000-0000FD170000}"/>
    <cellStyle name="Notas 2 17 10" xfId="11152" xr:uid="{00000000-0005-0000-0000-0000FE170000}"/>
    <cellStyle name="Notas 2 17 2" xfId="1336" xr:uid="{00000000-0005-0000-0000-0000FF170000}"/>
    <cellStyle name="Notas 2 17 2 2" xfId="3569" xr:uid="{00000000-0005-0000-0000-000000180000}"/>
    <cellStyle name="Notas 2 17 2 3" xfId="4695" xr:uid="{00000000-0005-0000-0000-000001180000}"/>
    <cellStyle name="Notas 2 17 2 4" xfId="6683" xr:uid="{00000000-0005-0000-0000-000002180000}"/>
    <cellStyle name="Notas 2 17 2 5" xfId="7632" xr:uid="{00000000-0005-0000-0000-000003180000}"/>
    <cellStyle name="Notas 2 17 2 6" xfId="9766" xr:uid="{00000000-0005-0000-0000-000004180000}"/>
    <cellStyle name="Notas 2 17 2 7" xfId="10675" xr:uid="{00000000-0005-0000-0000-000005180000}"/>
    <cellStyle name="Notas 2 17 2 8" xfId="11578" xr:uid="{00000000-0005-0000-0000-000006180000}"/>
    <cellStyle name="Notas 2 17 3" xfId="2169" xr:uid="{00000000-0005-0000-0000-000007180000}"/>
    <cellStyle name="Notas 2 17 4" xfId="3211" xr:uid="{00000000-0005-0000-0000-000008180000}"/>
    <cellStyle name="Notas 2 17 5" xfId="5287" xr:uid="{00000000-0005-0000-0000-000009180000}"/>
    <cellStyle name="Notas 2 17 6" xfId="5594" xr:uid="{00000000-0005-0000-0000-00000A180000}"/>
    <cellStyle name="Notas 2 17 7" xfId="7198" xr:uid="{00000000-0005-0000-0000-00000B180000}"/>
    <cellStyle name="Notas 2 17 8" xfId="8861" xr:uid="{00000000-0005-0000-0000-00000C180000}"/>
    <cellStyle name="Notas 2 17 9" xfId="8228" xr:uid="{00000000-0005-0000-0000-00000D180000}"/>
    <cellStyle name="Notas 2 18" xfId="719" xr:uid="{00000000-0005-0000-0000-00000E180000}"/>
    <cellStyle name="Notas 2 18 10" xfId="11044" xr:uid="{00000000-0005-0000-0000-00000F180000}"/>
    <cellStyle name="Notas 2 18 2" xfId="1337" xr:uid="{00000000-0005-0000-0000-000010180000}"/>
    <cellStyle name="Notas 2 18 2 2" xfId="2199" xr:uid="{00000000-0005-0000-0000-000011180000}"/>
    <cellStyle name="Notas 2 18 2 3" xfId="4696" xr:uid="{00000000-0005-0000-0000-000012180000}"/>
    <cellStyle name="Notas 2 18 2 4" xfId="2125" xr:uid="{00000000-0005-0000-0000-000013180000}"/>
    <cellStyle name="Notas 2 18 2 5" xfId="7392" xr:uid="{00000000-0005-0000-0000-000014180000}"/>
    <cellStyle name="Notas 2 18 2 6" xfId="10057" xr:uid="{00000000-0005-0000-0000-000015180000}"/>
    <cellStyle name="Notas 2 18 2 7" xfId="10676" xr:uid="{00000000-0005-0000-0000-000016180000}"/>
    <cellStyle name="Notas 2 18 2 8" xfId="11579" xr:uid="{00000000-0005-0000-0000-000017180000}"/>
    <cellStyle name="Notas 2 18 3" xfId="2228" xr:uid="{00000000-0005-0000-0000-000018180000}"/>
    <cellStyle name="Notas 2 18 4" xfId="3243" xr:uid="{00000000-0005-0000-0000-000019180000}"/>
    <cellStyle name="Notas 2 18 5" xfId="6167" xr:uid="{00000000-0005-0000-0000-00001A180000}"/>
    <cellStyle name="Notas 2 18 6" xfId="5026" xr:uid="{00000000-0005-0000-0000-00001B180000}"/>
    <cellStyle name="Notas 2 18 7" xfId="7010" xr:uid="{00000000-0005-0000-0000-00001C180000}"/>
    <cellStyle name="Notas 2 18 8" xfId="8865" xr:uid="{00000000-0005-0000-0000-00001D180000}"/>
    <cellStyle name="Notas 2 18 9" xfId="9066" xr:uid="{00000000-0005-0000-0000-00001E180000}"/>
    <cellStyle name="Notas 2 19" xfId="720" xr:uid="{00000000-0005-0000-0000-00001F180000}"/>
    <cellStyle name="Notas 2 19 10" xfId="9068" xr:uid="{00000000-0005-0000-0000-000020180000}"/>
    <cellStyle name="Notas 2 19 2" xfId="1338" xr:uid="{00000000-0005-0000-0000-000021180000}"/>
    <cellStyle name="Notas 2 19 2 2" xfId="3020" xr:uid="{00000000-0005-0000-0000-000022180000}"/>
    <cellStyle name="Notas 2 19 2 3" xfId="4697" xr:uid="{00000000-0005-0000-0000-000023180000}"/>
    <cellStyle name="Notas 2 19 2 4" xfId="6166" xr:uid="{00000000-0005-0000-0000-000024180000}"/>
    <cellStyle name="Notas 2 19 2 5" xfId="6903" xr:uid="{00000000-0005-0000-0000-000025180000}"/>
    <cellStyle name="Notas 2 19 2 6" xfId="9844" xr:uid="{00000000-0005-0000-0000-000026180000}"/>
    <cellStyle name="Notas 2 19 2 7" xfId="10677" xr:uid="{00000000-0005-0000-0000-000027180000}"/>
    <cellStyle name="Notas 2 19 2 8" xfId="11580" xr:uid="{00000000-0005-0000-0000-000028180000}"/>
    <cellStyle name="Notas 2 19 3" xfId="2737" xr:uid="{00000000-0005-0000-0000-000029180000}"/>
    <cellStyle name="Notas 2 19 4" xfId="3189" xr:uid="{00000000-0005-0000-0000-00002A180000}"/>
    <cellStyle name="Notas 2 19 5" xfId="5869" xr:uid="{00000000-0005-0000-0000-00002B180000}"/>
    <cellStyle name="Notas 2 19 6" xfId="5555" xr:uid="{00000000-0005-0000-0000-00002C180000}"/>
    <cellStyle name="Notas 2 19 7" xfId="7199" xr:uid="{00000000-0005-0000-0000-00002D180000}"/>
    <cellStyle name="Notas 2 19 8" xfId="8864" xr:uid="{00000000-0005-0000-0000-00002E180000}"/>
    <cellStyle name="Notas 2 19 9" xfId="9607" xr:uid="{00000000-0005-0000-0000-00002F180000}"/>
    <cellStyle name="Notas 2 2" xfId="721" xr:uid="{00000000-0005-0000-0000-000030180000}"/>
    <cellStyle name="Notas 2 2 10" xfId="11122" xr:uid="{00000000-0005-0000-0000-000031180000}"/>
    <cellStyle name="Notas 2 2 2" xfId="1339" xr:uid="{00000000-0005-0000-0000-000032180000}"/>
    <cellStyle name="Notas 2 2 2 2" xfId="3022" xr:uid="{00000000-0005-0000-0000-000033180000}"/>
    <cellStyle name="Notas 2 2 2 3" xfId="4698" xr:uid="{00000000-0005-0000-0000-000034180000}"/>
    <cellStyle name="Notas 2 2 2 4" xfId="5285" xr:uid="{00000000-0005-0000-0000-000035180000}"/>
    <cellStyle name="Notas 2 2 2 5" xfId="7693" xr:uid="{00000000-0005-0000-0000-000036180000}"/>
    <cellStyle name="Notas 2 2 2 6" xfId="8498" xr:uid="{00000000-0005-0000-0000-000037180000}"/>
    <cellStyle name="Notas 2 2 2 7" xfId="10678" xr:uid="{00000000-0005-0000-0000-000038180000}"/>
    <cellStyle name="Notas 2 2 2 8" xfId="11581" xr:uid="{00000000-0005-0000-0000-000039180000}"/>
    <cellStyle name="Notas 2 2 3" xfId="2278" xr:uid="{00000000-0005-0000-0000-00003A180000}"/>
    <cellStyle name="Notas 2 2 4" xfId="4223" xr:uid="{00000000-0005-0000-0000-00003B180000}"/>
    <cellStyle name="Notas 2 2 5" xfId="2896" xr:uid="{00000000-0005-0000-0000-00003C180000}"/>
    <cellStyle name="Notas 2 2 6" xfId="6494" xr:uid="{00000000-0005-0000-0000-00003D180000}"/>
    <cellStyle name="Notas 2 2 7" xfId="7848" xr:uid="{00000000-0005-0000-0000-00003E180000}"/>
    <cellStyle name="Notas 2 2 8" xfId="8863" xr:uid="{00000000-0005-0000-0000-00003F180000}"/>
    <cellStyle name="Notas 2 2 9" xfId="9628" xr:uid="{00000000-0005-0000-0000-000040180000}"/>
    <cellStyle name="Notas 2 20" xfId="722" xr:uid="{00000000-0005-0000-0000-000041180000}"/>
    <cellStyle name="Notas 2 20 10" xfId="11015" xr:uid="{00000000-0005-0000-0000-000042180000}"/>
    <cellStyle name="Notas 2 20 2" xfId="1340" xr:uid="{00000000-0005-0000-0000-000043180000}"/>
    <cellStyle name="Notas 2 20 2 2" xfId="3615" xr:uid="{00000000-0005-0000-0000-000044180000}"/>
    <cellStyle name="Notas 2 20 2 3" xfId="4699" xr:uid="{00000000-0005-0000-0000-000045180000}"/>
    <cellStyle name="Notas 2 20 2 4" xfId="6375" xr:uid="{00000000-0005-0000-0000-000046180000}"/>
    <cellStyle name="Notas 2 20 2 5" xfId="7694" xr:uid="{00000000-0005-0000-0000-000047180000}"/>
    <cellStyle name="Notas 2 20 2 6" xfId="8420" xr:uid="{00000000-0005-0000-0000-000048180000}"/>
    <cellStyle name="Notas 2 20 2 7" xfId="10679" xr:uid="{00000000-0005-0000-0000-000049180000}"/>
    <cellStyle name="Notas 2 20 2 8" xfId="11582" xr:uid="{00000000-0005-0000-0000-00004A180000}"/>
    <cellStyle name="Notas 2 20 3" xfId="2738" xr:uid="{00000000-0005-0000-0000-00004B180000}"/>
    <cellStyle name="Notas 2 20 4" xfId="3154" xr:uid="{00000000-0005-0000-0000-00004C180000}"/>
    <cellStyle name="Notas 2 20 5" xfId="2952" xr:uid="{00000000-0005-0000-0000-00004D180000}"/>
    <cellStyle name="Notas 2 20 6" xfId="5091" xr:uid="{00000000-0005-0000-0000-00004E180000}"/>
    <cellStyle name="Notas 2 20 7" xfId="7200" xr:uid="{00000000-0005-0000-0000-00004F180000}"/>
    <cellStyle name="Notas 2 20 8" xfId="8862" xr:uid="{00000000-0005-0000-0000-000050180000}"/>
    <cellStyle name="Notas 2 20 9" xfId="10149" xr:uid="{00000000-0005-0000-0000-000051180000}"/>
    <cellStyle name="Notas 2 21" xfId="723" xr:uid="{00000000-0005-0000-0000-000052180000}"/>
    <cellStyle name="Notas 2 21 10" xfId="11169" xr:uid="{00000000-0005-0000-0000-000053180000}"/>
    <cellStyle name="Notas 2 21 2" xfId="1341" xr:uid="{00000000-0005-0000-0000-000054180000}"/>
    <cellStyle name="Notas 2 21 2 2" xfId="2842" xr:uid="{00000000-0005-0000-0000-000055180000}"/>
    <cellStyle name="Notas 2 21 2 3" xfId="4700" xr:uid="{00000000-0005-0000-0000-000056180000}"/>
    <cellStyle name="Notas 2 21 2 4" xfId="5280" xr:uid="{00000000-0005-0000-0000-000057180000}"/>
    <cellStyle name="Notas 2 21 2 5" xfId="7428" xr:uid="{00000000-0005-0000-0000-000058180000}"/>
    <cellStyle name="Notas 2 21 2 6" xfId="8368" xr:uid="{00000000-0005-0000-0000-000059180000}"/>
    <cellStyle name="Notas 2 21 2 7" xfId="10680" xr:uid="{00000000-0005-0000-0000-00005A180000}"/>
    <cellStyle name="Notas 2 21 2 8" xfId="11583" xr:uid="{00000000-0005-0000-0000-00005B180000}"/>
    <cellStyle name="Notas 2 21 3" xfId="2355" xr:uid="{00000000-0005-0000-0000-00005C180000}"/>
    <cellStyle name="Notas 2 21 4" xfId="4248" xr:uid="{00000000-0005-0000-0000-00005D180000}"/>
    <cellStyle name="Notas 2 21 5" xfId="5236" xr:uid="{00000000-0005-0000-0000-00005E180000}"/>
    <cellStyle name="Notas 2 21 6" xfId="5874" xr:uid="{00000000-0005-0000-0000-00005F180000}"/>
    <cellStyle name="Notas 2 21 7" xfId="8010" xr:uid="{00000000-0005-0000-0000-000060180000}"/>
    <cellStyle name="Notas 2 21 8" xfId="8307" xr:uid="{00000000-0005-0000-0000-000061180000}"/>
    <cellStyle name="Notas 2 21 9" xfId="8567" xr:uid="{00000000-0005-0000-0000-000062180000}"/>
    <cellStyle name="Notas 2 22" xfId="724" xr:uid="{00000000-0005-0000-0000-000063180000}"/>
    <cellStyle name="Notas 2 22 10" xfId="11060" xr:uid="{00000000-0005-0000-0000-000064180000}"/>
    <cellStyle name="Notas 2 22 2" xfId="1342" xr:uid="{00000000-0005-0000-0000-000065180000}"/>
    <cellStyle name="Notas 2 22 2 2" xfId="2496" xr:uid="{00000000-0005-0000-0000-000066180000}"/>
    <cellStyle name="Notas 2 22 2 3" xfId="4701" xr:uid="{00000000-0005-0000-0000-000067180000}"/>
    <cellStyle name="Notas 2 22 2 4" xfId="6089" xr:uid="{00000000-0005-0000-0000-000068180000}"/>
    <cellStyle name="Notas 2 22 2 5" xfId="7300" xr:uid="{00000000-0005-0000-0000-000069180000}"/>
    <cellStyle name="Notas 2 22 2 6" xfId="9920" xr:uid="{00000000-0005-0000-0000-00006A180000}"/>
    <cellStyle name="Notas 2 22 2 7" xfId="10681" xr:uid="{00000000-0005-0000-0000-00006B180000}"/>
    <cellStyle name="Notas 2 22 2 8" xfId="11584" xr:uid="{00000000-0005-0000-0000-00006C180000}"/>
    <cellStyle name="Notas 2 22 3" xfId="2739" xr:uid="{00000000-0005-0000-0000-00006D180000}"/>
    <cellStyle name="Notas 2 22 4" xfId="3737" xr:uid="{00000000-0005-0000-0000-00006E180000}"/>
    <cellStyle name="Notas 2 22 5" xfId="5673" xr:uid="{00000000-0005-0000-0000-00006F180000}"/>
    <cellStyle name="Notas 2 22 6" xfId="6443" xr:uid="{00000000-0005-0000-0000-000070180000}"/>
    <cellStyle name="Notas 2 22 7" xfId="7201" xr:uid="{00000000-0005-0000-0000-000071180000}"/>
    <cellStyle name="Notas 2 22 8" xfId="8306" xr:uid="{00000000-0005-0000-0000-000072180000}"/>
    <cellStyle name="Notas 2 22 9" xfId="10209" xr:uid="{00000000-0005-0000-0000-000073180000}"/>
    <cellStyle name="Notas 2 23" xfId="725" xr:uid="{00000000-0005-0000-0000-000074180000}"/>
    <cellStyle name="Notas 2 23 10" xfId="10282" xr:uid="{00000000-0005-0000-0000-000075180000}"/>
    <cellStyle name="Notas 2 23 2" xfId="1343" xr:uid="{00000000-0005-0000-0000-000076180000}"/>
    <cellStyle name="Notas 2 23 2 2" xfId="3427" xr:uid="{00000000-0005-0000-0000-000077180000}"/>
    <cellStyle name="Notas 2 23 2 3" xfId="4702" xr:uid="{00000000-0005-0000-0000-000078180000}"/>
    <cellStyle name="Notas 2 23 2 4" xfId="6451" xr:uid="{00000000-0005-0000-0000-000079180000}"/>
    <cellStyle name="Notas 2 23 2 5" xfId="7088" xr:uid="{00000000-0005-0000-0000-00007A180000}"/>
    <cellStyle name="Notas 2 23 2 6" xfId="9707" xr:uid="{00000000-0005-0000-0000-00007B180000}"/>
    <cellStyle name="Notas 2 23 2 7" xfId="10682" xr:uid="{00000000-0005-0000-0000-00007C180000}"/>
    <cellStyle name="Notas 2 23 2 8" xfId="11585" xr:uid="{00000000-0005-0000-0000-00007D180000}"/>
    <cellStyle name="Notas 2 23 3" xfId="3789" xr:uid="{00000000-0005-0000-0000-00007E180000}"/>
    <cellStyle name="Notas 2 23 4" xfId="2542" xr:uid="{00000000-0005-0000-0000-00007F180000}"/>
    <cellStyle name="Notas 2 23 5" xfId="6075" xr:uid="{00000000-0005-0000-0000-000080180000}"/>
    <cellStyle name="Notas 2 23 6" xfId="6590" xr:uid="{00000000-0005-0000-0000-000081180000}"/>
    <cellStyle name="Notas 2 23 7" xfId="7798" xr:uid="{00000000-0005-0000-0000-000082180000}"/>
    <cellStyle name="Notas 2 23 8" xfId="8305" xr:uid="{00000000-0005-0000-0000-000083180000}"/>
    <cellStyle name="Notas 2 23 9" xfId="8538" xr:uid="{00000000-0005-0000-0000-000084180000}"/>
    <cellStyle name="Notas 2 24" xfId="726" xr:uid="{00000000-0005-0000-0000-000085180000}"/>
    <cellStyle name="Notas 2 24 10" xfId="9081" xr:uid="{00000000-0005-0000-0000-000086180000}"/>
    <cellStyle name="Notas 2 24 2" xfId="1344" xr:uid="{00000000-0005-0000-0000-000087180000}"/>
    <cellStyle name="Notas 2 24 2 2" xfId="2497" xr:uid="{00000000-0005-0000-0000-000088180000}"/>
    <cellStyle name="Notas 2 24 2 3" xfId="4703" xr:uid="{00000000-0005-0000-0000-000089180000}"/>
    <cellStyle name="Notas 2 24 2 4" xfId="6465" xr:uid="{00000000-0005-0000-0000-00008A180000}"/>
    <cellStyle name="Notas 2 24 2 5" xfId="7633" xr:uid="{00000000-0005-0000-0000-00008B180000}"/>
    <cellStyle name="Notas 2 24 2 6" xfId="9998" xr:uid="{00000000-0005-0000-0000-00008C180000}"/>
    <cellStyle name="Notas 2 24 2 7" xfId="10683" xr:uid="{00000000-0005-0000-0000-00008D180000}"/>
    <cellStyle name="Notas 2 24 2 8" xfId="11586" xr:uid="{00000000-0005-0000-0000-00008E180000}"/>
    <cellStyle name="Notas 2 24 3" xfId="2740" xr:uid="{00000000-0005-0000-0000-00008F180000}"/>
    <cellStyle name="Notas 2 24 4" xfId="3535" xr:uid="{00000000-0005-0000-0000-000090180000}"/>
    <cellStyle name="Notas 2 24 5" xfId="5391" xr:uid="{00000000-0005-0000-0000-000091180000}"/>
    <cellStyle name="Notas 2 24 6" xfId="4243" xr:uid="{00000000-0005-0000-0000-000092180000}"/>
    <cellStyle name="Notas 2 24 7" xfId="7197" xr:uid="{00000000-0005-0000-0000-000093180000}"/>
    <cellStyle name="Notas 2 24 8" xfId="8859" xr:uid="{00000000-0005-0000-0000-000094180000}"/>
    <cellStyle name="Notas 2 24 9" xfId="9091" xr:uid="{00000000-0005-0000-0000-000095180000}"/>
    <cellStyle name="Notas 2 25" xfId="727" xr:uid="{00000000-0005-0000-0000-000096180000}"/>
    <cellStyle name="Notas 2 25 10" xfId="11139" xr:uid="{00000000-0005-0000-0000-000097180000}"/>
    <cellStyle name="Notas 2 25 2" xfId="1345" xr:uid="{00000000-0005-0000-0000-000098180000}"/>
    <cellStyle name="Notas 2 25 2 2" xfId="2843" xr:uid="{00000000-0005-0000-0000-000099180000}"/>
    <cellStyle name="Notas 2 25 2 3" xfId="4704" xr:uid="{00000000-0005-0000-0000-00009A180000}"/>
    <cellStyle name="Notas 2 25 2 4" xfId="6374" xr:uid="{00000000-0005-0000-0000-00009B180000}"/>
    <cellStyle name="Notas 2 25 2 5" xfId="7464" xr:uid="{00000000-0005-0000-0000-00009C180000}"/>
    <cellStyle name="Notas 2 25 2 6" xfId="9785" xr:uid="{00000000-0005-0000-0000-00009D180000}"/>
    <cellStyle name="Notas 2 25 2 7" xfId="10684" xr:uid="{00000000-0005-0000-0000-00009E180000}"/>
    <cellStyle name="Notas 2 25 2 8" xfId="11587" xr:uid="{00000000-0005-0000-0000-00009F180000}"/>
    <cellStyle name="Notas 2 25 3" xfId="3994" xr:uid="{00000000-0005-0000-0000-0000A0180000}"/>
    <cellStyle name="Notas 2 25 4" xfId="3835" xr:uid="{00000000-0005-0000-0000-0000A1180000}"/>
    <cellStyle name="Notas 2 25 5" xfId="4434" xr:uid="{00000000-0005-0000-0000-0000A2180000}"/>
    <cellStyle name="Notas 2 25 6" xfId="6062" xr:uid="{00000000-0005-0000-0000-0000A3180000}"/>
    <cellStyle name="Notas 2 25 7" xfId="7958" xr:uid="{00000000-0005-0000-0000-0000A4180000}"/>
    <cellStyle name="Notas 2 25 8" xfId="8860" xr:uid="{00000000-0005-0000-0000-0000A5180000}"/>
    <cellStyle name="Notas 2 25 9" xfId="10168" xr:uid="{00000000-0005-0000-0000-0000A6180000}"/>
    <cellStyle name="Notas 2 26" xfId="728" xr:uid="{00000000-0005-0000-0000-0000A7180000}"/>
    <cellStyle name="Notas 2 26 10" xfId="11031" xr:uid="{00000000-0005-0000-0000-0000A8180000}"/>
    <cellStyle name="Notas 2 26 2" xfId="1346" xr:uid="{00000000-0005-0000-0000-0000A9180000}"/>
    <cellStyle name="Notas 2 26 2 2" xfId="2498" xr:uid="{00000000-0005-0000-0000-0000AA180000}"/>
    <cellStyle name="Notas 2 26 2 3" xfId="4705" xr:uid="{00000000-0005-0000-0000-0000AB180000}"/>
    <cellStyle name="Notas 2 26 2 4" xfId="6183" xr:uid="{00000000-0005-0000-0000-0000AC180000}"/>
    <cellStyle name="Notas 2 26 2 5" xfId="7301" xr:uid="{00000000-0005-0000-0000-0000AD180000}"/>
    <cellStyle name="Notas 2 26 2 6" xfId="8439" xr:uid="{00000000-0005-0000-0000-0000AE180000}"/>
    <cellStyle name="Notas 2 26 2 7" xfId="10685" xr:uid="{00000000-0005-0000-0000-0000AF180000}"/>
    <cellStyle name="Notas 2 26 2 8" xfId="11588" xr:uid="{00000000-0005-0000-0000-0000B0180000}"/>
    <cellStyle name="Notas 2 26 3" xfId="2736" xr:uid="{00000000-0005-0000-0000-0000B1180000}"/>
    <cellStyle name="Notas 2 26 4" xfId="4189" xr:uid="{00000000-0005-0000-0000-0000B2180000}"/>
    <cellStyle name="Notas 2 26 5" xfId="6068" xr:uid="{00000000-0005-0000-0000-0000B3180000}"/>
    <cellStyle name="Notas 2 26 6" xfId="5656" xr:uid="{00000000-0005-0000-0000-0000B4180000}"/>
    <cellStyle name="Notas 2 26 7" xfId="7204" xr:uid="{00000000-0005-0000-0000-0000B5180000}"/>
    <cellStyle name="Notas 2 26 8" xfId="8301" xr:uid="{00000000-0005-0000-0000-0000B6180000}"/>
    <cellStyle name="Notas 2 26 9" xfId="8558" xr:uid="{00000000-0005-0000-0000-0000B7180000}"/>
    <cellStyle name="Notas 2 27" xfId="729" xr:uid="{00000000-0005-0000-0000-0000B8180000}"/>
    <cellStyle name="Notas 2 27 10" xfId="11184" xr:uid="{00000000-0005-0000-0000-0000B9180000}"/>
    <cellStyle name="Notas 2 27 2" xfId="1347" xr:uid="{00000000-0005-0000-0000-0000BA180000}"/>
    <cellStyle name="Notas 2 27 2 2" xfId="3428" xr:uid="{00000000-0005-0000-0000-0000BB180000}"/>
    <cellStyle name="Notas 2 27 2 3" xfId="4706" xr:uid="{00000000-0005-0000-0000-0000BC180000}"/>
    <cellStyle name="Notas 2 27 2 4" xfId="6786" xr:uid="{00000000-0005-0000-0000-0000BD180000}"/>
    <cellStyle name="Notas 2 27 2 5" xfId="7089" xr:uid="{00000000-0005-0000-0000-0000BE180000}"/>
    <cellStyle name="Notas 2 27 2 6" xfId="9946" xr:uid="{00000000-0005-0000-0000-0000BF180000}"/>
    <cellStyle name="Notas 2 27 2 7" xfId="10686" xr:uid="{00000000-0005-0000-0000-0000C0180000}"/>
    <cellStyle name="Notas 2 27 2 8" xfId="11589" xr:uid="{00000000-0005-0000-0000-0000C1180000}"/>
    <cellStyle name="Notas 2 27 3" xfId="3714" xr:uid="{00000000-0005-0000-0000-0000C2180000}"/>
    <cellStyle name="Notas 2 27 4" xfId="3954" xr:uid="{00000000-0005-0000-0000-0000C3180000}"/>
    <cellStyle name="Notas 2 27 5" xfId="5456" xr:uid="{00000000-0005-0000-0000-0000C4180000}"/>
    <cellStyle name="Notas 2 27 6" xfId="5425" xr:uid="{00000000-0005-0000-0000-0000C5180000}"/>
    <cellStyle name="Notas 2 27 7" xfId="6944" xr:uid="{00000000-0005-0000-0000-0000C6180000}"/>
    <cellStyle name="Notas 2 27 8" xfId="8857" xr:uid="{00000000-0005-0000-0000-0000C7180000}"/>
    <cellStyle name="Notas 2 27 9" xfId="10228" xr:uid="{00000000-0005-0000-0000-0000C8180000}"/>
    <cellStyle name="Notas 2 28" xfId="730" xr:uid="{00000000-0005-0000-0000-0000C9180000}"/>
    <cellStyle name="Notas 2 28 10" xfId="11075" xr:uid="{00000000-0005-0000-0000-0000CA180000}"/>
    <cellStyle name="Notas 2 28 2" xfId="1348" xr:uid="{00000000-0005-0000-0000-0000CB180000}"/>
    <cellStyle name="Notas 2 28 2 2" xfId="2527" xr:uid="{00000000-0005-0000-0000-0000CC180000}"/>
    <cellStyle name="Notas 2 28 2 3" xfId="4707" xr:uid="{00000000-0005-0000-0000-0000CD180000}"/>
    <cellStyle name="Notas 2 28 2 4" xfId="5469" xr:uid="{00000000-0005-0000-0000-0000CE180000}"/>
    <cellStyle name="Notas 2 28 2 5" xfId="7634" xr:uid="{00000000-0005-0000-0000-0000CF180000}"/>
    <cellStyle name="Notas 2 28 2 6" xfId="9733" xr:uid="{00000000-0005-0000-0000-0000D0180000}"/>
    <cellStyle name="Notas 2 28 2 7" xfId="10687" xr:uid="{00000000-0005-0000-0000-0000D1180000}"/>
    <cellStyle name="Notas 2 28 2 8" xfId="11590" xr:uid="{00000000-0005-0000-0000-0000D2180000}"/>
    <cellStyle name="Notas 2 28 3" xfId="2743" xr:uid="{00000000-0005-0000-0000-0000D3180000}"/>
    <cellStyle name="Notas 2 28 4" xfId="3912" xr:uid="{00000000-0005-0000-0000-0000D4180000}"/>
    <cellStyle name="Notas 2 28 5" xfId="4154" xr:uid="{00000000-0005-0000-0000-0000D5180000}"/>
    <cellStyle name="Notas 2 28 6" xfId="5151" xr:uid="{00000000-0005-0000-0000-0000D6180000}"/>
    <cellStyle name="Notas 2 28 7" xfId="6889" xr:uid="{00000000-0005-0000-0000-0000D7180000}"/>
    <cellStyle name="Notas 2 28 8" xfId="8858" xr:uid="{00000000-0005-0000-0000-0000D8180000}"/>
    <cellStyle name="Notas 2 28 9" xfId="8524" xr:uid="{00000000-0005-0000-0000-0000D9180000}"/>
    <cellStyle name="Notas 2 29" xfId="731" xr:uid="{00000000-0005-0000-0000-0000DA180000}"/>
    <cellStyle name="Notas 2 29 10" xfId="10278" xr:uid="{00000000-0005-0000-0000-0000DB180000}"/>
    <cellStyle name="Notas 2 29 2" xfId="1349" xr:uid="{00000000-0005-0000-0000-0000DC180000}"/>
    <cellStyle name="Notas 2 29 2 2" xfId="3155" xr:uid="{00000000-0005-0000-0000-0000DD180000}"/>
    <cellStyle name="Notas 2 29 2 3" xfId="4708" xr:uid="{00000000-0005-0000-0000-0000DE180000}"/>
    <cellStyle name="Notas 2 29 2 4" xfId="6021" xr:uid="{00000000-0005-0000-0000-0000DF180000}"/>
    <cellStyle name="Notas 2 29 2 5" xfId="7118" xr:uid="{00000000-0005-0000-0000-0000E0180000}"/>
    <cellStyle name="Notas 2 29 2 6" xfId="10024" xr:uid="{00000000-0005-0000-0000-0000E1180000}"/>
    <cellStyle name="Notas 2 29 2 7" xfId="10688" xr:uid="{00000000-0005-0000-0000-0000E2180000}"/>
    <cellStyle name="Notas 2 29 2 8" xfId="11591" xr:uid="{00000000-0005-0000-0000-0000E3180000}"/>
    <cellStyle name="Notas 2 29 3" xfId="3922" xr:uid="{00000000-0005-0000-0000-0000E4180000}"/>
    <cellStyle name="Notas 2 29 4" xfId="3202" xr:uid="{00000000-0005-0000-0000-0000E5180000}"/>
    <cellStyle name="Notas 2 29 5" xfId="3501" xr:uid="{00000000-0005-0000-0000-0000E6180000}"/>
    <cellStyle name="Notas 2 29 6" xfId="6493" xr:uid="{00000000-0005-0000-0000-0000E7180000}"/>
    <cellStyle name="Notas 2 29 7" xfId="6994" xr:uid="{00000000-0005-0000-0000-0000E8180000}"/>
    <cellStyle name="Notas 2 29 8" xfId="8297" xr:uid="{00000000-0005-0000-0000-0000E9180000}"/>
    <cellStyle name="Notas 2 29 9" xfId="9080" xr:uid="{00000000-0005-0000-0000-0000EA180000}"/>
    <cellStyle name="Notas 2 3" xfId="732" xr:uid="{00000000-0005-0000-0000-0000EB180000}"/>
    <cellStyle name="Notas 2 3 10" xfId="10197" xr:uid="{00000000-0005-0000-0000-0000EC180000}"/>
    <cellStyle name="Notas 2 3 2" xfId="1350" xr:uid="{00000000-0005-0000-0000-0000ED180000}"/>
    <cellStyle name="Notas 2 3 2 2" xfId="2844" xr:uid="{00000000-0005-0000-0000-0000EE180000}"/>
    <cellStyle name="Notas 2 3 2 3" xfId="4709" xr:uid="{00000000-0005-0000-0000-0000EF180000}"/>
    <cellStyle name="Notas 2 3 2 4" xfId="5934" xr:uid="{00000000-0005-0000-0000-0000F0180000}"/>
    <cellStyle name="Notas 2 3 2 5" xfId="7465" xr:uid="{00000000-0005-0000-0000-0000F1180000}"/>
    <cellStyle name="Notas 2 3 2 6" xfId="9811" xr:uid="{00000000-0005-0000-0000-0000F2180000}"/>
    <cellStyle name="Notas 2 3 2 7" xfId="10689" xr:uid="{00000000-0005-0000-0000-0000F3180000}"/>
    <cellStyle name="Notas 2 3 2 8" xfId="11592" xr:uid="{00000000-0005-0000-0000-0000F4180000}"/>
    <cellStyle name="Notas 2 3 3" xfId="2170" xr:uid="{00000000-0005-0000-0000-0000F5180000}"/>
    <cellStyle name="Notas 2 3 4" xfId="4153" xr:uid="{00000000-0005-0000-0000-0000F6180000}"/>
    <cellStyle name="Notas 2 3 5" xfId="5376" xr:uid="{00000000-0005-0000-0000-0000F7180000}"/>
    <cellStyle name="Notas 2 3 6" xfId="6442" xr:uid="{00000000-0005-0000-0000-0000F8180000}"/>
    <cellStyle name="Notas 2 3 7" xfId="7205" xr:uid="{00000000-0005-0000-0000-0000F9180000}"/>
    <cellStyle name="Notas 2 3 8" xfId="8856" xr:uid="{00000000-0005-0000-0000-0000FA180000}"/>
    <cellStyle name="Notas 2 3 9" xfId="9110" xr:uid="{00000000-0005-0000-0000-0000FB180000}"/>
    <cellStyle name="Notas 2 30" xfId="733" xr:uid="{00000000-0005-0000-0000-0000FC180000}"/>
    <cellStyle name="Notas 2 30 10" xfId="10181" xr:uid="{00000000-0005-0000-0000-0000FD180000}"/>
    <cellStyle name="Notas 2 30 2" xfId="1351" xr:uid="{00000000-0005-0000-0000-0000FE180000}"/>
    <cellStyle name="Notas 2 30 2 2" xfId="2499" xr:uid="{00000000-0005-0000-0000-0000FF180000}"/>
    <cellStyle name="Notas 2 30 2 3" xfId="4710" xr:uid="{00000000-0005-0000-0000-000000190000}"/>
    <cellStyle name="Notas 2 30 2 4" xfId="6464" xr:uid="{00000000-0005-0000-0000-000001190000}"/>
    <cellStyle name="Notas 2 30 2 5" xfId="7302" xr:uid="{00000000-0005-0000-0000-000002190000}"/>
    <cellStyle name="Notas 2 30 2 6" xfId="8465" xr:uid="{00000000-0005-0000-0000-000003190000}"/>
    <cellStyle name="Notas 2 30 2 7" xfId="10690" xr:uid="{00000000-0005-0000-0000-000004190000}"/>
    <cellStyle name="Notas 2 30 2 8" xfId="11593" xr:uid="{00000000-0005-0000-0000-000005190000}"/>
    <cellStyle name="Notas 2 30 3" xfId="2254" xr:uid="{00000000-0005-0000-0000-000006190000}"/>
    <cellStyle name="Notas 2 30 4" xfId="3085" xr:uid="{00000000-0005-0000-0000-000007190000}"/>
    <cellStyle name="Notas 2 30 5" xfId="5186" xr:uid="{00000000-0005-0000-0000-000008190000}"/>
    <cellStyle name="Notas 2 30 6" xfId="6589" xr:uid="{00000000-0005-0000-0000-000009190000}"/>
    <cellStyle name="Notas 2 30 7" xfId="7831" xr:uid="{00000000-0005-0000-0000-00000A190000}"/>
    <cellStyle name="Notas 2 30 8" xfId="8293" xr:uid="{00000000-0005-0000-0000-00000B190000}"/>
    <cellStyle name="Notas 2 30 9" xfId="10188" xr:uid="{00000000-0005-0000-0000-00000C190000}"/>
    <cellStyle name="Notas 2 31" xfId="734" xr:uid="{00000000-0005-0000-0000-00000D190000}"/>
    <cellStyle name="Notas 2 31 10" xfId="11101" xr:uid="{00000000-0005-0000-0000-00000E190000}"/>
    <cellStyle name="Notas 2 31 2" xfId="1352" xr:uid="{00000000-0005-0000-0000-00000F190000}"/>
    <cellStyle name="Notas 2 31 2 2" xfId="3429" xr:uid="{00000000-0005-0000-0000-000010190000}"/>
    <cellStyle name="Notas 2 31 2 3" xfId="4711" xr:uid="{00000000-0005-0000-0000-000011190000}"/>
    <cellStyle name="Notas 2 31 2 4" xfId="6373" xr:uid="{00000000-0005-0000-0000-000012190000}"/>
    <cellStyle name="Notas 2 31 2 5" xfId="7090" xr:uid="{00000000-0005-0000-0000-000013190000}"/>
    <cellStyle name="Notas 2 31 2 6" xfId="8387" xr:uid="{00000000-0005-0000-0000-000014190000}"/>
    <cellStyle name="Notas 2 31 2 7" xfId="10691" xr:uid="{00000000-0005-0000-0000-000015190000}"/>
    <cellStyle name="Notas 2 31 2 8" xfId="11594" xr:uid="{00000000-0005-0000-0000-000016190000}"/>
    <cellStyle name="Notas 2 31 3" xfId="2744" xr:uid="{00000000-0005-0000-0000-000017190000}"/>
    <cellStyle name="Notas 2 31 4" xfId="4176" xr:uid="{00000000-0005-0000-0000-000018190000}"/>
    <cellStyle name="Notas 2 31 5" xfId="5657" xr:uid="{00000000-0005-0000-0000-000019190000}"/>
    <cellStyle name="Notas 2 31 6" xfId="5638" xr:uid="{00000000-0005-0000-0000-00001A190000}"/>
    <cellStyle name="Notas 2 31 7" xfId="7539" xr:uid="{00000000-0005-0000-0000-00001B190000}"/>
    <cellStyle name="Notas 2 31 8" xfId="8853" xr:uid="{00000000-0005-0000-0000-00001C190000}"/>
    <cellStyle name="Notas 2 31 9" xfId="8548" xr:uid="{00000000-0005-0000-0000-00001D190000}"/>
    <cellStyle name="Notas 2 32" xfId="735" xr:uid="{00000000-0005-0000-0000-00001E190000}"/>
    <cellStyle name="Notas 2 32 10" xfId="10994" xr:uid="{00000000-0005-0000-0000-00001F190000}"/>
    <cellStyle name="Notas 2 32 2" xfId="1353" xr:uid="{00000000-0005-0000-0000-000020190000}"/>
    <cellStyle name="Notas 2 32 2 2" xfId="3156" xr:uid="{00000000-0005-0000-0000-000021190000}"/>
    <cellStyle name="Notas 2 32 2 3" xfId="4712" xr:uid="{00000000-0005-0000-0000-000022190000}"/>
    <cellStyle name="Notas 2 32 2 4" xfId="5252" xr:uid="{00000000-0005-0000-0000-000023190000}"/>
    <cellStyle name="Notas 2 32 2 5" xfId="7635" xr:uid="{00000000-0005-0000-0000-000024190000}"/>
    <cellStyle name="Notas 2 32 2 6" xfId="9972" xr:uid="{00000000-0005-0000-0000-000025190000}"/>
    <cellStyle name="Notas 2 32 2 7" xfId="10692" xr:uid="{00000000-0005-0000-0000-000026190000}"/>
    <cellStyle name="Notas 2 32 2 8" xfId="11595" xr:uid="{00000000-0005-0000-0000-000027190000}"/>
    <cellStyle name="Notas 2 32 3" xfId="2329" xr:uid="{00000000-0005-0000-0000-000028190000}"/>
    <cellStyle name="Notas 2 32 4" xfId="2618" xr:uid="{00000000-0005-0000-0000-000029190000}"/>
    <cellStyle name="Notas 2 32 5" xfId="5267" xr:uid="{00000000-0005-0000-0000-00002A190000}"/>
    <cellStyle name="Notas 2 32 6" xfId="6257" xr:uid="{00000000-0005-0000-0000-00002B190000}"/>
    <cellStyle name="Notas 2 32 7" xfId="7993" xr:uid="{00000000-0005-0000-0000-00002C190000}"/>
    <cellStyle name="Notas 2 32 8" xfId="9679" xr:uid="{00000000-0005-0000-0000-00002D190000}"/>
    <cellStyle name="Notas 2 32 9" xfId="10249" xr:uid="{00000000-0005-0000-0000-00002E190000}"/>
    <cellStyle name="Notas 2 33" xfId="736" xr:uid="{00000000-0005-0000-0000-00002F190000}"/>
    <cellStyle name="Notas 2 33 10" xfId="11148" xr:uid="{00000000-0005-0000-0000-000030190000}"/>
    <cellStyle name="Notas 2 33 2" xfId="1354" xr:uid="{00000000-0005-0000-0000-000031190000}"/>
    <cellStyle name="Notas 2 33 2 2" xfId="2845" xr:uid="{00000000-0005-0000-0000-000032190000}"/>
    <cellStyle name="Notas 2 33 2 3" xfId="4713" xr:uid="{00000000-0005-0000-0000-000033190000}"/>
    <cellStyle name="Notas 2 33 2 4" xfId="5278" xr:uid="{00000000-0005-0000-0000-000034190000}"/>
    <cellStyle name="Notas 2 33 2 5" xfId="7466" xr:uid="{00000000-0005-0000-0000-000035190000}"/>
    <cellStyle name="Notas 2 33 2 6" xfId="9759" xr:uid="{00000000-0005-0000-0000-000036190000}"/>
    <cellStyle name="Notas 2 33 2 7" xfId="10693" xr:uid="{00000000-0005-0000-0000-000037190000}"/>
    <cellStyle name="Notas 2 33 2 8" xfId="11596" xr:uid="{00000000-0005-0000-0000-000038190000}"/>
    <cellStyle name="Notas 2 33 3" xfId="3324" xr:uid="{00000000-0005-0000-0000-000039190000}"/>
    <cellStyle name="Notas 2 33 4" xfId="2275" xr:uid="{00000000-0005-0000-0000-00003A190000}"/>
    <cellStyle name="Notas 2 33 5" xfId="5680" xr:uid="{00000000-0005-0000-0000-00003B190000}"/>
    <cellStyle name="Notas 2 33 6" xfId="5269" xr:uid="{00000000-0005-0000-0000-00003C190000}"/>
    <cellStyle name="Notas 2 33 7" xfId="7206" xr:uid="{00000000-0005-0000-0000-00003D190000}"/>
    <cellStyle name="Notas 2 33 8" xfId="8292" xr:uid="{00000000-0005-0000-0000-00003E190000}"/>
    <cellStyle name="Notas 2 33 9" xfId="8510" xr:uid="{00000000-0005-0000-0000-00003F190000}"/>
    <cellStyle name="Notas 2 34" xfId="737" xr:uid="{00000000-0005-0000-0000-000040190000}"/>
    <cellStyle name="Notas 2 34 10" xfId="11040" xr:uid="{00000000-0005-0000-0000-000041190000}"/>
    <cellStyle name="Notas 2 34 2" xfId="1355" xr:uid="{00000000-0005-0000-0000-000042190000}"/>
    <cellStyle name="Notas 2 34 2 2" xfId="2500" xr:uid="{00000000-0005-0000-0000-000043190000}"/>
    <cellStyle name="Notas 2 34 2 3" xfId="4714" xr:uid="{00000000-0005-0000-0000-000044190000}"/>
    <cellStyle name="Notas 2 34 2 4" xfId="5853" xr:uid="{00000000-0005-0000-0000-000045190000}"/>
    <cellStyle name="Notas 2 34 2 5" xfId="7303" xr:uid="{00000000-0005-0000-0000-000046190000}"/>
    <cellStyle name="Notas 2 34 2 6" xfId="10050" xr:uid="{00000000-0005-0000-0000-000047190000}"/>
    <cellStyle name="Notas 2 34 2 7" xfId="10694" xr:uid="{00000000-0005-0000-0000-000048190000}"/>
    <cellStyle name="Notas 2 34 2 8" xfId="11597" xr:uid="{00000000-0005-0000-0000-000049190000}"/>
    <cellStyle name="Notas 2 34 3" xfId="2745" xr:uid="{00000000-0005-0000-0000-00004A190000}"/>
    <cellStyle name="Notas 2 34 4" xfId="3692" xr:uid="{00000000-0005-0000-0000-00004B190000}"/>
    <cellStyle name="Notas 2 34 5" xfId="3137" xr:uid="{00000000-0005-0000-0000-00004C190000}"/>
    <cellStyle name="Notas 2 34 6" xfId="6363" xr:uid="{00000000-0005-0000-0000-00004D190000}"/>
    <cellStyle name="Notas 2 34 7" xfId="7207" xr:uid="{00000000-0005-0000-0000-00004E190000}"/>
    <cellStyle name="Notas 2 34 8" xfId="9678" xr:uid="{00000000-0005-0000-0000-00004F190000}"/>
    <cellStyle name="Notas 2 34 9" xfId="9071" xr:uid="{00000000-0005-0000-0000-000050190000}"/>
    <cellStyle name="Notas 2 35" xfId="738" xr:uid="{00000000-0005-0000-0000-000051190000}"/>
    <cellStyle name="Notas 2 35 10" xfId="8238" xr:uid="{00000000-0005-0000-0000-000052190000}"/>
    <cellStyle name="Notas 2 35 2" xfId="1356" xr:uid="{00000000-0005-0000-0000-000053190000}"/>
    <cellStyle name="Notas 2 35 2 2" xfId="3430" xr:uid="{00000000-0005-0000-0000-000054190000}"/>
    <cellStyle name="Notas 2 35 2 3" xfId="4715" xr:uid="{00000000-0005-0000-0000-000055190000}"/>
    <cellStyle name="Notas 2 35 2 4" xfId="6463" xr:uid="{00000000-0005-0000-0000-000056190000}"/>
    <cellStyle name="Notas 2 35 2 5" xfId="7091" xr:uid="{00000000-0005-0000-0000-000057190000}"/>
    <cellStyle name="Notas 2 35 2 6" xfId="9837" xr:uid="{00000000-0005-0000-0000-000058190000}"/>
    <cellStyle name="Notas 2 35 2 7" xfId="10695" xr:uid="{00000000-0005-0000-0000-000059190000}"/>
    <cellStyle name="Notas 2 35 2 8" xfId="11598" xr:uid="{00000000-0005-0000-0000-00005A190000}"/>
    <cellStyle name="Notas 2 35 3" xfId="3970" xr:uid="{00000000-0005-0000-0000-00005B190000}"/>
    <cellStyle name="Notas 2 35 4" xfId="3461" xr:uid="{00000000-0005-0000-0000-00005C190000}"/>
    <cellStyle name="Notas 2 35 5" xfId="4423" xr:uid="{00000000-0005-0000-0000-00005D190000}"/>
    <cellStyle name="Notas 2 35 6" xfId="6656" xr:uid="{00000000-0005-0000-0000-00005E190000}"/>
    <cellStyle name="Notas 2 35 7" xfId="7942" xr:uid="{00000000-0005-0000-0000-00005F190000}"/>
    <cellStyle name="Notas 2 35 8" xfId="8291" xr:uid="{00000000-0005-0000-0000-000060190000}"/>
    <cellStyle name="Notas 2 35 9" xfId="9100" xr:uid="{00000000-0005-0000-0000-000061190000}"/>
    <cellStyle name="Notas 2 36" xfId="739" xr:uid="{00000000-0005-0000-0000-000062190000}"/>
    <cellStyle name="Notas 2 36 10" xfId="11118" xr:uid="{00000000-0005-0000-0000-000063190000}"/>
    <cellStyle name="Notas 2 36 2" xfId="1357" xr:uid="{00000000-0005-0000-0000-000064190000}"/>
    <cellStyle name="Notas 2 36 2 2" xfId="3157" xr:uid="{00000000-0005-0000-0000-000065190000}"/>
    <cellStyle name="Notas 2 36 2 3" xfId="4716" xr:uid="{00000000-0005-0000-0000-000066190000}"/>
    <cellStyle name="Notas 2 36 2 4" xfId="6570" xr:uid="{00000000-0005-0000-0000-000067190000}"/>
    <cellStyle name="Notas 2 36 2 5" xfId="7636" xr:uid="{00000000-0005-0000-0000-000068190000}"/>
    <cellStyle name="Notas 2 36 2 6" xfId="8491" xr:uid="{00000000-0005-0000-0000-000069190000}"/>
    <cellStyle name="Notas 2 36 2 7" xfId="10696" xr:uid="{00000000-0005-0000-0000-00006A190000}"/>
    <cellStyle name="Notas 2 36 2 8" xfId="11599" xr:uid="{00000000-0005-0000-0000-00006B190000}"/>
    <cellStyle name="Notas 2 36 3" xfId="2746" xr:uid="{00000000-0005-0000-0000-00006C190000}"/>
    <cellStyle name="Notas 2 36 4" xfId="4121" xr:uid="{00000000-0005-0000-0000-00006D190000}"/>
    <cellStyle name="Notas 2 36 5" xfId="2779" xr:uid="{00000000-0005-0000-0000-00006E190000}"/>
    <cellStyle name="Notas 2 36 6" xfId="5461" xr:uid="{00000000-0005-0000-0000-00006F190000}"/>
    <cellStyle name="Notas 2 36 7" xfId="7541" xr:uid="{00000000-0005-0000-0000-000070190000}"/>
    <cellStyle name="Notas 2 36 8" xfId="8854" xr:uid="{00000000-0005-0000-0000-000071190000}"/>
    <cellStyle name="Notas 2 36 9" xfId="10158" xr:uid="{00000000-0005-0000-0000-000072190000}"/>
    <cellStyle name="Notas 2 37" xfId="740" xr:uid="{00000000-0005-0000-0000-000073190000}"/>
    <cellStyle name="Notas 2 37 10" xfId="11011" xr:uid="{00000000-0005-0000-0000-000074190000}"/>
    <cellStyle name="Notas 2 37 2" xfId="1358" xr:uid="{00000000-0005-0000-0000-000075190000}"/>
    <cellStyle name="Notas 2 37 2 2" xfId="2846" xr:uid="{00000000-0005-0000-0000-000076190000}"/>
    <cellStyle name="Notas 2 37 2 3" xfId="4717" xr:uid="{00000000-0005-0000-0000-000077190000}"/>
    <cellStyle name="Notas 2 37 2 4" xfId="2730" xr:uid="{00000000-0005-0000-0000-000078190000}"/>
    <cellStyle name="Notas 2 37 2 5" xfId="7467" xr:uid="{00000000-0005-0000-0000-000079190000}"/>
    <cellStyle name="Notas 2 37 2 6" xfId="8413" xr:uid="{00000000-0005-0000-0000-00007A190000}"/>
    <cellStyle name="Notas 2 37 2 7" xfId="10697" xr:uid="{00000000-0005-0000-0000-00007B190000}"/>
    <cellStyle name="Notas 2 37 2 8" xfId="11600" xr:uid="{00000000-0005-0000-0000-00007C190000}"/>
    <cellStyle name="Notas 2 37 3" xfId="3041" xr:uid="{00000000-0005-0000-0000-00007D190000}"/>
    <cellStyle name="Notas 2 37 4" xfId="2916" xr:uid="{00000000-0005-0000-0000-00007E190000}"/>
    <cellStyle name="Notas 2 37 5" xfId="6086" xr:uid="{00000000-0005-0000-0000-00007F190000}"/>
    <cellStyle name="Notas 2 37 6" xfId="5753" xr:uid="{00000000-0005-0000-0000-000080190000}"/>
    <cellStyle name="Notas 2 37 7" xfId="7706" xr:uid="{00000000-0005-0000-0000-000081190000}"/>
    <cellStyle name="Notas 2 37 8" xfId="8289" xr:uid="{00000000-0005-0000-0000-000082190000}"/>
    <cellStyle name="Notas 2 37 9" xfId="9191" xr:uid="{00000000-0005-0000-0000-000083190000}"/>
    <cellStyle name="Notas 2 38" xfId="741" xr:uid="{00000000-0005-0000-0000-000084190000}"/>
    <cellStyle name="Notas 2 38 10" xfId="11165" xr:uid="{00000000-0005-0000-0000-000085190000}"/>
    <cellStyle name="Notas 2 38 2" xfId="1359" xr:uid="{00000000-0005-0000-0000-000086190000}"/>
    <cellStyle name="Notas 2 38 2 2" xfId="2501" xr:uid="{00000000-0005-0000-0000-000087190000}"/>
    <cellStyle name="Notas 2 38 2 3" xfId="4718" xr:uid="{00000000-0005-0000-0000-000088190000}"/>
    <cellStyle name="Notas 2 38 2 4" xfId="6041" xr:uid="{00000000-0005-0000-0000-000089190000}"/>
    <cellStyle name="Notas 2 38 2 5" xfId="7304" xr:uid="{00000000-0005-0000-0000-00008A190000}"/>
    <cellStyle name="Notas 2 38 2 6" xfId="9933" xr:uid="{00000000-0005-0000-0000-00008B190000}"/>
    <cellStyle name="Notas 2 38 2 7" xfId="10698" xr:uid="{00000000-0005-0000-0000-00008C190000}"/>
    <cellStyle name="Notas 2 38 2 8" xfId="11601" xr:uid="{00000000-0005-0000-0000-00008D190000}"/>
    <cellStyle name="Notas 2 38 3" xfId="3589" xr:uid="{00000000-0005-0000-0000-00008E190000}"/>
    <cellStyle name="Notas 2 38 4" xfId="2429" xr:uid="{00000000-0005-0000-0000-00008F190000}"/>
    <cellStyle name="Notas 2 38 5" xfId="2547" xr:uid="{00000000-0005-0000-0000-000090190000}"/>
    <cellStyle name="Notas 2 38 6" xfId="5967" xr:uid="{00000000-0005-0000-0000-000091190000}"/>
    <cellStyle name="Notas 2 38 7" xfId="7404" xr:uid="{00000000-0005-0000-0000-000092190000}"/>
    <cellStyle name="Notas 2 38 8" xfId="8288" xr:uid="{00000000-0005-0000-0000-000093190000}"/>
    <cellStyle name="Notas 2 38 9" xfId="10219" xr:uid="{00000000-0005-0000-0000-000094190000}"/>
    <cellStyle name="Notas 2 39" xfId="742" xr:uid="{00000000-0005-0000-0000-000095190000}"/>
    <cellStyle name="Notas 2 39 10" xfId="11056" xr:uid="{00000000-0005-0000-0000-000096190000}"/>
    <cellStyle name="Notas 2 39 2" xfId="1360" xr:uid="{00000000-0005-0000-0000-000097190000}"/>
    <cellStyle name="Notas 2 39 2 2" xfId="3431" xr:uid="{00000000-0005-0000-0000-000098190000}"/>
    <cellStyle name="Notas 2 39 2 3" xfId="4719" xr:uid="{00000000-0005-0000-0000-000099190000}"/>
    <cellStyle name="Notas 2 39 2 4" xfId="6611" xr:uid="{00000000-0005-0000-0000-00009A190000}"/>
    <cellStyle name="Notas 2 39 2 5" xfId="7092" xr:uid="{00000000-0005-0000-0000-00009B190000}"/>
    <cellStyle name="Notas 2 39 2 6" xfId="9720" xr:uid="{00000000-0005-0000-0000-00009C190000}"/>
    <cellStyle name="Notas 2 39 2 7" xfId="10699" xr:uid="{00000000-0005-0000-0000-00009D190000}"/>
    <cellStyle name="Notas 2 39 2 8" xfId="11602" xr:uid="{00000000-0005-0000-0000-00009E190000}"/>
    <cellStyle name="Notas 2 39 3" xfId="4110" xr:uid="{00000000-0005-0000-0000-00009F190000}"/>
    <cellStyle name="Notas 2 39 4" xfId="3250" xr:uid="{00000000-0005-0000-0000-0000A0190000}"/>
    <cellStyle name="Notas 2 39 5" xfId="5620" xr:uid="{00000000-0005-0000-0000-0000A1190000}"/>
    <cellStyle name="Notas 2 39 6" xfId="2985" xr:uid="{00000000-0005-0000-0000-0000A2190000}"/>
    <cellStyle name="Notas 2 39 7" xfId="8108" xr:uid="{00000000-0005-0000-0000-0000A3190000}"/>
    <cellStyle name="Notas 2 39 8" xfId="8508" xr:uid="{00000000-0005-0000-0000-0000A4190000}"/>
    <cellStyle name="Notas 2 39 9" xfId="8534" xr:uid="{00000000-0005-0000-0000-0000A5190000}"/>
    <cellStyle name="Notas 2 4" xfId="743" xr:uid="{00000000-0005-0000-0000-0000A6190000}"/>
    <cellStyle name="Notas 2 4 10" xfId="9112" xr:uid="{00000000-0005-0000-0000-0000A7190000}"/>
    <cellStyle name="Notas 2 4 2" xfId="1361" xr:uid="{00000000-0005-0000-0000-0000A8190000}"/>
    <cellStyle name="Notas 2 4 2 2" xfId="3158" xr:uid="{00000000-0005-0000-0000-0000A9190000}"/>
    <cellStyle name="Notas 2 4 2 3" xfId="4720" xr:uid="{00000000-0005-0000-0000-0000AA190000}"/>
    <cellStyle name="Notas 2 4 2 4" xfId="6462" xr:uid="{00000000-0005-0000-0000-0000AB190000}"/>
    <cellStyle name="Notas 2 4 2 5" xfId="7637" xr:uid="{00000000-0005-0000-0000-0000AC190000}"/>
    <cellStyle name="Notas 2 4 2 6" xfId="10011" xr:uid="{00000000-0005-0000-0000-0000AD190000}"/>
    <cellStyle name="Notas 2 4 2 7" xfId="10700" xr:uid="{00000000-0005-0000-0000-0000AE190000}"/>
    <cellStyle name="Notas 2 4 2 8" xfId="11603" xr:uid="{00000000-0005-0000-0000-0000AF190000}"/>
    <cellStyle name="Notas 2 4 3" xfId="2446" xr:uid="{00000000-0005-0000-0000-0000B0190000}"/>
    <cellStyle name="Notas 2 4 4" xfId="2905" xr:uid="{00000000-0005-0000-0000-0000B1190000}"/>
    <cellStyle name="Notas 2 4 5" xfId="5177" xr:uid="{00000000-0005-0000-0000-0000B2190000}"/>
    <cellStyle name="Notas 2 4 6" xfId="3234" xr:uid="{00000000-0005-0000-0000-0000B3190000}"/>
    <cellStyle name="Notas 2 4 7" xfId="7061" xr:uid="{00000000-0005-0000-0000-0000B4190000}"/>
    <cellStyle name="Notas 2 4 8" xfId="8348" xr:uid="{00000000-0005-0000-0000-0000B5190000}"/>
    <cellStyle name="Notas 2 4 9" xfId="9594" xr:uid="{00000000-0005-0000-0000-0000B6190000}"/>
    <cellStyle name="Notas 2 40" xfId="744" xr:uid="{00000000-0005-0000-0000-0000B7190000}"/>
    <cellStyle name="Notas 2 40 10" xfId="10147" xr:uid="{00000000-0005-0000-0000-0000B8190000}"/>
    <cellStyle name="Notas 2 40 2" xfId="1362" xr:uid="{00000000-0005-0000-0000-0000B9190000}"/>
    <cellStyle name="Notas 2 40 2 2" xfId="2847" xr:uid="{00000000-0005-0000-0000-0000BA190000}"/>
    <cellStyle name="Notas 2 40 2 3" xfId="4721" xr:uid="{00000000-0005-0000-0000-0000BB190000}"/>
    <cellStyle name="Notas 2 40 2 4" xfId="4421" xr:uid="{00000000-0005-0000-0000-0000BC190000}"/>
    <cellStyle name="Notas 2 40 2 5" xfId="7468" xr:uid="{00000000-0005-0000-0000-0000BD190000}"/>
    <cellStyle name="Notas 2 40 2 6" xfId="9798" xr:uid="{00000000-0005-0000-0000-0000BE190000}"/>
    <cellStyle name="Notas 2 40 2 7" xfId="10701" xr:uid="{00000000-0005-0000-0000-0000BF190000}"/>
    <cellStyle name="Notas 2 40 2 8" xfId="11604" xr:uid="{00000000-0005-0000-0000-0000C0190000}"/>
    <cellStyle name="Notas 2 40 3" xfId="4294" xr:uid="{00000000-0005-0000-0000-0000C1190000}"/>
    <cellStyle name="Notas 2 40 4" xfId="3512" xr:uid="{00000000-0005-0000-0000-0000C2190000}"/>
    <cellStyle name="Notas 2 40 5" xfId="6294" xr:uid="{00000000-0005-0000-0000-0000C3190000}"/>
    <cellStyle name="Notas 2 40 6" xfId="5380" xr:uid="{00000000-0005-0000-0000-0000C4190000}"/>
    <cellStyle name="Notas 2 40 7" xfId="8219" xr:uid="{00000000-0005-0000-0000-0000C5190000}"/>
    <cellStyle name="Notas 2 40 8" xfId="8846" xr:uid="{00000000-0005-0000-0000-0000C6190000}"/>
    <cellStyle name="Notas 2 40 9" xfId="10178" xr:uid="{00000000-0005-0000-0000-0000C7190000}"/>
    <cellStyle name="Notas 2 41" xfId="745" xr:uid="{00000000-0005-0000-0000-0000C8190000}"/>
    <cellStyle name="Notas 2 41 10" xfId="11135" xr:uid="{00000000-0005-0000-0000-0000C9190000}"/>
    <cellStyle name="Notas 2 41 2" xfId="1363" xr:uid="{00000000-0005-0000-0000-0000CA190000}"/>
    <cellStyle name="Notas 2 41 2 2" xfId="2502" xr:uid="{00000000-0005-0000-0000-0000CB190000}"/>
    <cellStyle name="Notas 2 41 2 3" xfId="4722" xr:uid="{00000000-0005-0000-0000-0000CC190000}"/>
    <cellStyle name="Notas 2 41 2 4" xfId="6461" xr:uid="{00000000-0005-0000-0000-0000CD190000}"/>
    <cellStyle name="Notas 2 41 2 5" xfId="7305" xr:uid="{00000000-0005-0000-0000-0000CE190000}"/>
    <cellStyle name="Notas 2 41 2 6" xfId="8452" xr:uid="{00000000-0005-0000-0000-0000CF190000}"/>
    <cellStyle name="Notas 2 41 2 7" xfId="10702" xr:uid="{00000000-0005-0000-0000-0000D0190000}"/>
    <cellStyle name="Notas 2 41 2 8" xfId="11605" xr:uid="{00000000-0005-0000-0000-0000D1190000}"/>
    <cellStyle name="Notas 2 41 3" xfId="4087" xr:uid="{00000000-0005-0000-0000-0000D2190000}"/>
    <cellStyle name="Notas 2 41 4" xfId="3621" xr:uid="{00000000-0005-0000-0000-0000D3190000}"/>
    <cellStyle name="Notas 2 41 5" xfId="5580" xr:uid="{00000000-0005-0000-0000-0000D4190000}"/>
    <cellStyle name="Notas 2 41 6" xfId="6441" xr:uid="{00000000-0005-0000-0000-0000D5190000}"/>
    <cellStyle name="Notas 2 41 7" xfId="8087" xr:uid="{00000000-0005-0000-0000-0000D6190000}"/>
    <cellStyle name="Notas 2 41 8" xfId="8356" xr:uid="{00000000-0005-0000-0000-0000D7190000}"/>
    <cellStyle name="Notas 2 41 9" xfId="9181" xr:uid="{00000000-0005-0000-0000-0000D8190000}"/>
    <cellStyle name="Notas 2 42" xfId="746" xr:uid="{00000000-0005-0000-0000-0000D9190000}"/>
    <cellStyle name="Notas 2 42 10" xfId="11027" xr:uid="{00000000-0005-0000-0000-0000DA190000}"/>
    <cellStyle name="Notas 2 42 2" xfId="1364" xr:uid="{00000000-0005-0000-0000-0000DB190000}"/>
    <cellStyle name="Notas 2 42 2 2" xfId="3432" xr:uid="{00000000-0005-0000-0000-0000DC190000}"/>
    <cellStyle name="Notas 2 42 2 3" xfId="4723" xr:uid="{00000000-0005-0000-0000-0000DD190000}"/>
    <cellStyle name="Notas 2 42 2 4" xfId="3457" xr:uid="{00000000-0005-0000-0000-0000DE190000}"/>
    <cellStyle name="Notas 2 42 2 5" xfId="7093" xr:uid="{00000000-0005-0000-0000-0000DF190000}"/>
    <cellStyle name="Notas 2 42 2 6" xfId="9959" xr:uid="{00000000-0005-0000-0000-0000E0190000}"/>
    <cellStyle name="Notas 2 42 2 7" xfId="10703" xr:uid="{00000000-0005-0000-0000-0000E1190000}"/>
    <cellStyle name="Notas 2 42 2 8" xfId="11606" xr:uid="{00000000-0005-0000-0000-0000E2190000}"/>
    <cellStyle name="Notas 2 42 3" xfId="2747" xr:uid="{00000000-0005-0000-0000-0000E3190000}"/>
    <cellStyle name="Notas 2 42 4" xfId="2948" xr:uid="{00000000-0005-0000-0000-0000E4190000}"/>
    <cellStyle name="Notas 2 42 5" xfId="5590" xr:uid="{00000000-0005-0000-0000-0000E5190000}"/>
    <cellStyle name="Notas 2 42 6" xfId="5675" xr:uid="{00000000-0005-0000-0000-0000E6190000}"/>
    <cellStyle name="Notas 2 42 7" xfId="7542" xr:uid="{00000000-0005-0000-0000-0000E7190000}"/>
    <cellStyle name="Notas 2 42 8" xfId="8344" xr:uid="{00000000-0005-0000-0000-0000E8190000}"/>
    <cellStyle name="Notas 2 42 9" xfId="10239" xr:uid="{00000000-0005-0000-0000-0000E9190000}"/>
    <cellStyle name="Notas 2 43" xfId="747" xr:uid="{00000000-0005-0000-0000-0000EA190000}"/>
    <cellStyle name="Notas 2 43 10" xfId="11180" xr:uid="{00000000-0005-0000-0000-0000EB190000}"/>
    <cellStyle name="Notas 2 43 2" xfId="1365" xr:uid="{00000000-0005-0000-0000-0000EC190000}"/>
    <cellStyle name="Notas 2 43 2 2" xfId="3159" xr:uid="{00000000-0005-0000-0000-0000ED190000}"/>
    <cellStyle name="Notas 2 43 2 3" xfId="4724" xr:uid="{00000000-0005-0000-0000-0000EE190000}"/>
    <cellStyle name="Notas 2 43 2 4" xfId="2081" xr:uid="{00000000-0005-0000-0000-0000EF190000}"/>
    <cellStyle name="Notas 2 43 2 5" xfId="7638" xr:uid="{00000000-0005-0000-0000-0000F0190000}"/>
    <cellStyle name="Notas 2 43 2 6" xfId="9746" xr:uid="{00000000-0005-0000-0000-0000F1190000}"/>
    <cellStyle name="Notas 2 43 2 7" xfId="10704" xr:uid="{00000000-0005-0000-0000-0000F2190000}"/>
    <cellStyle name="Notas 2 43 2 8" xfId="11607" xr:uid="{00000000-0005-0000-0000-0000F3190000}"/>
    <cellStyle name="Notas 2 43 3" xfId="3326" xr:uid="{00000000-0005-0000-0000-0000F4190000}"/>
    <cellStyle name="Notas 2 43 4" xfId="2612" xr:uid="{00000000-0005-0000-0000-0000F5190000}"/>
    <cellStyle name="Notas 2 43 5" xfId="5839" xr:uid="{00000000-0005-0000-0000-0000F6190000}"/>
    <cellStyle name="Notas 2 43 6" xfId="6412" xr:uid="{00000000-0005-0000-0000-0000F7190000}"/>
    <cellStyle name="Notas 2 43 7" xfId="7208" xr:uid="{00000000-0005-0000-0000-0000F8190000}"/>
    <cellStyle name="Notas 2 43 8" xfId="8286" xr:uid="{00000000-0005-0000-0000-0000F9190000}"/>
    <cellStyle name="Notas 2 43 9" xfId="8519" xr:uid="{00000000-0005-0000-0000-0000FA190000}"/>
    <cellStyle name="Notas 2 44" xfId="748" xr:uid="{00000000-0005-0000-0000-0000FB190000}"/>
    <cellStyle name="Notas 2 44 10" xfId="11071" xr:uid="{00000000-0005-0000-0000-0000FC190000}"/>
    <cellStyle name="Notas 2 44 2" xfId="1366" xr:uid="{00000000-0005-0000-0000-0000FD190000}"/>
    <cellStyle name="Notas 2 44 2 2" xfId="2848" xr:uid="{00000000-0005-0000-0000-0000FE190000}"/>
    <cellStyle name="Notas 2 44 2 3" xfId="4725" xr:uid="{00000000-0005-0000-0000-0000FF190000}"/>
    <cellStyle name="Notas 2 44 2 4" xfId="6587" xr:uid="{00000000-0005-0000-0000-0000001A0000}"/>
    <cellStyle name="Notas 2 44 2 5" xfId="7469" xr:uid="{00000000-0005-0000-0000-0000011A0000}"/>
    <cellStyle name="Notas 2 44 2 6" xfId="10037" xr:uid="{00000000-0005-0000-0000-0000021A0000}"/>
    <cellStyle name="Notas 2 44 2 7" xfId="10705" xr:uid="{00000000-0005-0000-0000-0000031A0000}"/>
    <cellStyle name="Notas 2 44 2 8" xfId="11608" xr:uid="{00000000-0005-0000-0000-0000041A0000}"/>
    <cellStyle name="Notas 2 44 3" xfId="3573" xr:uid="{00000000-0005-0000-0000-0000051A0000}"/>
    <cellStyle name="Notas 2 44 4" xfId="3238" xr:uid="{00000000-0005-0000-0000-0000061A0000}"/>
    <cellStyle name="Notas 2 44 5" xfId="5401" xr:uid="{00000000-0005-0000-0000-0000071A0000}"/>
    <cellStyle name="Notas 2 44 6" xfId="5510" xr:uid="{00000000-0005-0000-0000-0000081A0000}"/>
    <cellStyle name="Notas 2 44 7" xfId="7396" xr:uid="{00000000-0005-0000-0000-0000091A0000}"/>
    <cellStyle name="Notas 2 44 8" xfId="8845" xr:uid="{00000000-0005-0000-0000-00000A1A0000}"/>
    <cellStyle name="Notas 2 44 9" xfId="9584" xr:uid="{00000000-0005-0000-0000-00000B1A0000}"/>
    <cellStyle name="Notas 2 45" xfId="749" xr:uid="{00000000-0005-0000-0000-00000C1A0000}"/>
    <cellStyle name="Notas 2 45 10" xfId="8878" xr:uid="{00000000-0005-0000-0000-00000D1A0000}"/>
    <cellStyle name="Notas 2 45 2" xfId="1367" xr:uid="{00000000-0005-0000-0000-00000E1A0000}"/>
    <cellStyle name="Notas 2 45 2 2" xfId="2503" xr:uid="{00000000-0005-0000-0000-00000F1A0000}"/>
    <cellStyle name="Notas 2 45 2 3" xfId="4726" xr:uid="{00000000-0005-0000-0000-0000101A0000}"/>
    <cellStyle name="Notas 2 45 2 4" xfId="6460" xr:uid="{00000000-0005-0000-0000-0000111A0000}"/>
    <cellStyle name="Notas 2 45 2 5" xfId="7306" xr:uid="{00000000-0005-0000-0000-0000121A0000}"/>
    <cellStyle name="Notas 2 45 2 6" xfId="9824" xr:uid="{00000000-0005-0000-0000-0000131A0000}"/>
    <cellStyle name="Notas 2 45 2 7" xfId="10706" xr:uid="{00000000-0005-0000-0000-0000141A0000}"/>
    <cellStyle name="Notas 2 45 2 8" xfId="11609" xr:uid="{00000000-0005-0000-0000-0000151A0000}"/>
    <cellStyle name="Notas 2 45 3" xfId="4109" xr:uid="{00000000-0005-0000-0000-0000161A0000}"/>
    <cellStyle name="Notas 2 45 4" xfId="3473" xr:uid="{00000000-0005-0000-0000-0000171A0000}"/>
    <cellStyle name="Notas 2 45 5" xfId="2940" xr:uid="{00000000-0005-0000-0000-0000181A0000}"/>
    <cellStyle name="Notas 2 45 6" xfId="2587" xr:uid="{00000000-0005-0000-0000-0000191A0000}"/>
    <cellStyle name="Notas 2 45 7" xfId="8107" xr:uid="{00000000-0005-0000-0000-00001A1A0000}"/>
    <cellStyle name="Notas 2 45 8" xfId="8844" xr:uid="{00000000-0005-0000-0000-00001B1A0000}"/>
    <cellStyle name="Notas 2 45 9" xfId="9615" xr:uid="{00000000-0005-0000-0000-00001C1A0000}"/>
    <cellStyle name="Notas 2 46" xfId="750" xr:uid="{00000000-0005-0000-0000-00001D1A0000}"/>
    <cellStyle name="Notas 2 46 10" xfId="9577" xr:uid="{00000000-0005-0000-0000-00001E1A0000}"/>
    <cellStyle name="Notas 2 46 2" xfId="1368" xr:uid="{00000000-0005-0000-0000-00001F1A0000}"/>
    <cellStyle name="Notas 2 46 2 2" xfId="3433" xr:uid="{00000000-0005-0000-0000-0000201A0000}"/>
    <cellStyle name="Notas 2 46 2 3" xfId="4727" xr:uid="{00000000-0005-0000-0000-0000211A0000}"/>
    <cellStyle name="Notas 2 46 2 4" xfId="2529" xr:uid="{00000000-0005-0000-0000-0000221A0000}"/>
    <cellStyle name="Notas 2 46 2 5" xfId="7094" xr:uid="{00000000-0005-0000-0000-0000231A0000}"/>
    <cellStyle name="Notas 2 46 2 6" xfId="8478" xr:uid="{00000000-0005-0000-0000-0000241A0000}"/>
    <cellStyle name="Notas 2 46 2 7" xfId="10707" xr:uid="{00000000-0005-0000-0000-0000251A0000}"/>
    <cellStyle name="Notas 2 46 2 8" xfId="11610" xr:uid="{00000000-0005-0000-0000-0000261A0000}"/>
    <cellStyle name="Notas 2 46 3" xfId="3122" xr:uid="{00000000-0005-0000-0000-0000271A0000}"/>
    <cellStyle name="Notas 2 46 4" xfId="3509" xr:uid="{00000000-0005-0000-0000-0000281A0000}"/>
    <cellStyle name="Notas 2 46 5" xfId="5503" xr:uid="{00000000-0005-0000-0000-0000291A0000}"/>
    <cellStyle name="Notas 2 46 6" xfId="6562" xr:uid="{00000000-0005-0000-0000-00002A1A0000}"/>
    <cellStyle name="Notas 2 46 7" xfId="7453" xr:uid="{00000000-0005-0000-0000-00002B1A0000}"/>
    <cellStyle name="Notas 2 46 8" xfId="8285" xr:uid="{00000000-0005-0000-0000-00002C1A0000}"/>
    <cellStyle name="Notas 2 46 9" xfId="10199" xr:uid="{00000000-0005-0000-0000-00002D1A0000}"/>
    <cellStyle name="Notas 2 47" xfId="751" xr:uid="{00000000-0005-0000-0000-00002E1A0000}"/>
    <cellStyle name="Notas 2 47 10" xfId="11110" xr:uid="{00000000-0005-0000-0000-00002F1A0000}"/>
    <cellStyle name="Notas 2 47 2" xfId="1369" xr:uid="{00000000-0005-0000-0000-0000301A0000}"/>
    <cellStyle name="Notas 2 47 2 2" xfId="3160" xr:uid="{00000000-0005-0000-0000-0000311A0000}"/>
    <cellStyle name="Notas 2 47 2 3" xfId="4728" xr:uid="{00000000-0005-0000-0000-0000321A0000}"/>
    <cellStyle name="Notas 2 47 2 4" xfId="6459" xr:uid="{00000000-0005-0000-0000-0000331A0000}"/>
    <cellStyle name="Notas 2 47 2 5" xfId="7639" xr:uid="{00000000-0005-0000-0000-0000341A0000}"/>
    <cellStyle name="Notas 2 47 2 6" xfId="8400" xr:uid="{00000000-0005-0000-0000-0000351A0000}"/>
    <cellStyle name="Notas 2 47 2 7" xfId="10708" xr:uid="{00000000-0005-0000-0000-0000361A0000}"/>
    <cellStyle name="Notas 2 47 2 8" xfId="11611" xr:uid="{00000000-0005-0000-0000-0000371A0000}"/>
    <cellStyle name="Notas 2 47 3" xfId="4293" xr:uid="{00000000-0005-0000-0000-0000381A0000}"/>
    <cellStyle name="Notas 2 47 4" xfId="2930" xr:uid="{00000000-0005-0000-0000-0000391A0000}"/>
    <cellStyle name="Notas 2 47 5" xfId="6293" xr:uid="{00000000-0005-0000-0000-00003A1A0000}"/>
    <cellStyle name="Notas 2 47 6" xfId="3475" xr:uid="{00000000-0005-0000-0000-00003B1A0000}"/>
    <cellStyle name="Notas 2 47 7" xfId="8218" xr:uid="{00000000-0005-0000-0000-00003C1A0000}"/>
    <cellStyle name="Notas 2 47 8" xfId="8836" xr:uid="{00000000-0005-0000-0000-00003D1A0000}"/>
    <cellStyle name="Notas 2 47 9" xfId="8244" xr:uid="{00000000-0005-0000-0000-00003E1A0000}"/>
    <cellStyle name="Notas 2 48" xfId="752" xr:uid="{00000000-0005-0000-0000-00003F1A0000}"/>
    <cellStyle name="Notas 2 48 10" xfId="11003" xr:uid="{00000000-0005-0000-0000-0000401A0000}"/>
    <cellStyle name="Notas 2 48 2" xfId="1370" xr:uid="{00000000-0005-0000-0000-0000411A0000}"/>
    <cellStyle name="Notas 2 48 2 2" xfId="2849" xr:uid="{00000000-0005-0000-0000-0000421A0000}"/>
    <cellStyle name="Notas 2 48 2 3" xfId="4729" xr:uid="{00000000-0005-0000-0000-0000431A0000}"/>
    <cellStyle name="Notas 2 48 2 4" xfId="3707" xr:uid="{00000000-0005-0000-0000-0000441A0000}"/>
    <cellStyle name="Notas 2 48 2 5" xfId="7470" xr:uid="{00000000-0005-0000-0000-0000451A0000}"/>
    <cellStyle name="Notas 2 48 2 6" xfId="9985" xr:uid="{00000000-0005-0000-0000-0000461A0000}"/>
    <cellStyle name="Notas 2 48 2 7" xfId="10709" xr:uid="{00000000-0005-0000-0000-0000471A0000}"/>
    <cellStyle name="Notas 2 48 2 8" xfId="11612" xr:uid="{00000000-0005-0000-0000-0000481A0000}"/>
    <cellStyle name="Notas 2 48 3" xfId="4086" xr:uid="{00000000-0005-0000-0000-0000491A0000}"/>
    <cellStyle name="Notas 2 48 4" xfId="3527" xr:uid="{00000000-0005-0000-0000-00004A1A0000}"/>
    <cellStyle name="Notas 2 48 5" xfId="5281" xr:uid="{00000000-0005-0000-0000-00004B1A0000}"/>
    <cellStyle name="Notas 2 48 6" xfId="6748" xr:uid="{00000000-0005-0000-0000-00004C1A0000}"/>
    <cellStyle name="Notas 2 48 7" xfId="8086" xr:uid="{00000000-0005-0000-0000-00004D1A0000}"/>
    <cellStyle name="Notas 2 48 8" xfId="8835" xr:uid="{00000000-0005-0000-0000-00004E1A0000}"/>
    <cellStyle name="Notas 2 48 9" xfId="10260" xr:uid="{00000000-0005-0000-0000-00004F1A0000}"/>
    <cellStyle name="Notas 2 49" xfId="753" xr:uid="{00000000-0005-0000-0000-0000501A0000}"/>
    <cellStyle name="Notas 2 49 10" xfId="11157" xr:uid="{00000000-0005-0000-0000-0000511A0000}"/>
    <cellStyle name="Notas 2 49 2" xfId="1371" xr:uid="{00000000-0005-0000-0000-0000521A0000}"/>
    <cellStyle name="Notas 2 49 2 2" xfId="2504" xr:uid="{00000000-0005-0000-0000-0000531A0000}"/>
    <cellStyle name="Notas 2 49 2 3" xfId="4730" xr:uid="{00000000-0005-0000-0000-0000541A0000}"/>
    <cellStyle name="Notas 2 49 2 4" xfId="6038" xr:uid="{00000000-0005-0000-0000-0000551A0000}"/>
    <cellStyle name="Notas 2 49 2 5" xfId="7307" xr:uid="{00000000-0005-0000-0000-0000561A0000}"/>
    <cellStyle name="Notas 2 49 2 6" xfId="9772" xr:uid="{00000000-0005-0000-0000-0000571A0000}"/>
    <cellStyle name="Notas 2 49 2 7" xfId="10710" xr:uid="{00000000-0005-0000-0000-0000581A0000}"/>
    <cellStyle name="Notas 2 49 2 8" xfId="11613" xr:uid="{00000000-0005-0000-0000-0000591A0000}"/>
    <cellStyle name="Notas 2 49 3" xfId="3327" xr:uid="{00000000-0005-0000-0000-00005A1A0000}"/>
    <cellStyle name="Notas 2 49 4" xfId="2616" xr:uid="{00000000-0005-0000-0000-00005B1A0000}"/>
    <cellStyle name="Notas 2 49 5" xfId="6174" xr:uid="{00000000-0005-0000-0000-00005C1A0000}"/>
    <cellStyle name="Notas 2 49 6" xfId="5568" xr:uid="{00000000-0005-0000-0000-00005D1A0000}"/>
    <cellStyle name="Notas 2 49 7" xfId="7209" xr:uid="{00000000-0005-0000-0000-00005E1A0000}"/>
    <cellStyle name="Notas 2 49 8" xfId="8834" xr:uid="{00000000-0005-0000-0000-00005F1A0000}"/>
    <cellStyle name="Notas 2 49 9" xfId="10109" xr:uid="{00000000-0005-0000-0000-0000601A0000}"/>
    <cellStyle name="Notas 2 5" xfId="754" xr:uid="{00000000-0005-0000-0000-0000611A0000}"/>
    <cellStyle name="Notas 2 5 10" xfId="11048" xr:uid="{00000000-0005-0000-0000-0000621A0000}"/>
    <cellStyle name="Notas 2 5 2" xfId="1372" xr:uid="{00000000-0005-0000-0000-0000631A0000}"/>
    <cellStyle name="Notas 2 5 2 2" xfId="3434" xr:uid="{00000000-0005-0000-0000-0000641A0000}"/>
    <cellStyle name="Notas 2 5 2 3" xfId="4731" xr:uid="{00000000-0005-0000-0000-0000651A0000}"/>
    <cellStyle name="Notas 2 5 2 4" xfId="3470" xr:uid="{00000000-0005-0000-0000-0000661A0000}"/>
    <cellStyle name="Notas 2 5 2 5" xfId="7095" xr:uid="{00000000-0005-0000-0000-0000671A0000}"/>
    <cellStyle name="Notas 2 5 2 6" xfId="10063" xr:uid="{00000000-0005-0000-0000-0000681A0000}"/>
    <cellStyle name="Notas 2 5 2 7" xfId="10711" xr:uid="{00000000-0005-0000-0000-0000691A0000}"/>
    <cellStyle name="Notas 2 5 2 8" xfId="11614" xr:uid="{00000000-0005-0000-0000-00006A1A0000}"/>
    <cellStyle name="Notas 2 5 3" xfId="3027" xr:uid="{00000000-0005-0000-0000-00006B1A0000}"/>
    <cellStyle name="Notas 2 5 4" xfId="2601" xr:uid="{00000000-0005-0000-0000-00006C1A0000}"/>
    <cellStyle name="Notas 2 5 5" xfId="5955" xr:uid="{00000000-0005-0000-0000-00006D1A0000}"/>
    <cellStyle name="Notas 2 5 6" xfId="6361" xr:uid="{00000000-0005-0000-0000-00006E1A0000}"/>
    <cellStyle name="Notas 2 5 7" xfId="7698" xr:uid="{00000000-0005-0000-0000-00006F1A0000}"/>
    <cellStyle name="Notas 2 5 8" xfId="8833" xr:uid="{00000000-0005-0000-0000-0000701A0000}"/>
    <cellStyle name="Notas 2 5 9" xfId="9063" xr:uid="{00000000-0005-0000-0000-0000711A0000}"/>
    <cellStyle name="Notas 2 50" xfId="755" xr:uid="{00000000-0005-0000-0000-0000721A0000}"/>
    <cellStyle name="Notas 2 50 10" xfId="9592" xr:uid="{00000000-0005-0000-0000-0000731A0000}"/>
    <cellStyle name="Notas 2 50 2" xfId="1373" xr:uid="{00000000-0005-0000-0000-0000741A0000}"/>
    <cellStyle name="Notas 2 50 2 2" xfId="3161" xr:uid="{00000000-0005-0000-0000-0000751A0000}"/>
    <cellStyle name="Notas 2 50 2 3" xfId="4732" xr:uid="{00000000-0005-0000-0000-0000761A0000}"/>
    <cellStyle name="Notas 2 50 2 4" xfId="6458" xr:uid="{00000000-0005-0000-0000-0000771A0000}"/>
    <cellStyle name="Notas 2 50 2 5" xfId="7640" xr:uid="{00000000-0005-0000-0000-0000781A0000}"/>
    <cellStyle name="Notas 2 50 2 6" xfId="9850" xr:uid="{00000000-0005-0000-0000-0000791A0000}"/>
    <cellStyle name="Notas 2 50 2 7" xfId="10712" xr:uid="{00000000-0005-0000-0000-00007A1A0000}"/>
    <cellStyle name="Notas 2 50 2 8" xfId="11615" xr:uid="{00000000-0005-0000-0000-00007B1A0000}"/>
    <cellStyle name="Notas 2 50 3" xfId="3042" xr:uid="{00000000-0005-0000-0000-00007C1A0000}"/>
    <cellStyle name="Notas 2 50 4" xfId="2537" xr:uid="{00000000-0005-0000-0000-00007D1A0000}"/>
    <cellStyle name="Notas 2 50 5" xfId="4234" xr:uid="{00000000-0005-0000-0000-00007E1A0000}"/>
    <cellStyle name="Notas 2 50 6" xfId="6362" xr:uid="{00000000-0005-0000-0000-00007F1A0000}"/>
    <cellStyle name="Notas 2 50 7" xfId="7707" xr:uid="{00000000-0005-0000-0000-0000801A0000}"/>
    <cellStyle name="Notas 2 50 8" xfId="8832" xr:uid="{00000000-0005-0000-0000-0000811A0000}"/>
    <cellStyle name="Notas 2 50 9" xfId="9605" xr:uid="{00000000-0005-0000-0000-0000821A0000}"/>
    <cellStyle name="Notas 2 51" xfId="756" xr:uid="{00000000-0005-0000-0000-0000831A0000}"/>
    <cellStyle name="Notas 2 51 10" xfId="11126" xr:uid="{00000000-0005-0000-0000-0000841A0000}"/>
    <cellStyle name="Notas 2 51 2" xfId="1374" xr:uid="{00000000-0005-0000-0000-0000851A0000}"/>
    <cellStyle name="Notas 2 51 2 2" xfId="2850" xr:uid="{00000000-0005-0000-0000-0000861A0000}"/>
    <cellStyle name="Notas 2 51 2 3" xfId="4733" xr:uid="{00000000-0005-0000-0000-0000871A0000}"/>
    <cellStyle name="Notas 2 51 2 4" xfId="6372" xr:uid="{00000000-0005-0000-0000-0000881A0000}"/>
    <cellStyle name="Notas 2 51 2 5" xfId="7471" xr:uid="{00000000-0005-0000-0000-0000891A0000}"/>
    <cellStyle name="Notas 2 51 2 6" xfId="8504" xr:uid="{00000000-0005-0000-0000-00008A1A0000}"/>
    <cellStyle name="Notas 2 51 2 7" xfId="10713" xr:uid="{00000000-0005-0000-0000-00008B1A0000}"/>
    <cellStyle name="Notas 2 51 2 8" xfId="11616" xr:uid="{00000000-0005-0000-0000-00008C1A0000}"/>
    <cellStyle name="Notas 2 51 3" xfId="2750" xr:uid="{00000000-0005-0000-0000-00008D1A0000}"/>
    <cellStyle name="Notas 2 51 4" xfId="4249" xr:uid="{00000000-0005-0000-0000-00008E1A0000}"/>
    <cellStyle name="Notas 2 51 5" xfId="5378" xr:uid="{00000000-0005-0000-0000-00008F1A0000}"/>
    <cellStyle name="Notas 2 51 6" xfId="6440" xr:uid="{00000000-0005-0000-0000-0000901A0000}"/>
    <cellStyle name="Notas 2 51 7" xfId="7545" xr:uid="{00000000-0005-0000-0000-0000911A0000}"/>
    <cellStyle name="Notas 2 51 8" xfId="8831" xr:uid="{00000000-0005-0000-0000-0000921A0000}"/>
    <cellStyle name="Notas 2 51 9" xfId="9114" xr:uid="{00000000-0005-0000-0000-0000931A0000}"/>
    <cellStyle name="Notas 2 52" xfId="757" xr:uid="{00000000-0005-0000-0000-0000941A0000}"/>
    <cellStyle name="Notas 2 52 10" xfId="11018" xr:uid="{00000000-0005-0000-0000-0000951A0000}"/>
    <cellStyle name="Notas 2 52 2" xfId="1375" xr:uid="{00000000-0005-0000-0000-0000961A0000}"/>
    <cellStyle name="Notas 2 52 2 2" xfId="2505" xr:uid="{00000000-0005-0000-0000-0000971A0000}"/>
    <cellStyle name="Notas 2 52 2 3" xfId="4734" xr:uid="{00000000-0005-0000-0000-0000981A0000}"/>
    <cellStyle name="Notas 2 52 2 4" xfId="3229" xr:uid="{00000000-0005-0000-0000-0000991A0000}"/>
    <cellStyle name="Notas 2 52 2 5" xfId="7308" xr:uid="{00000000-0005-0000-0000-00009A1A0000}"/>
    <cellStyle name="Notas 2 52 2 6" xfId="8426" xr:uid="{00000000-0005-0000-0000-00009B1A0000}"/>
    <cellStyle name="Notas 2 52 2 7" xfId="10714" xr:uid="{00000000-0005-0000-0000-00009C1A0000}"/>
    <cellStyle name="Notas 2 52 2 8" xfId="11617" xr:uid="{00000000-0005-0000-0000-00009D1A0000}"/>
    <cellStyle name="Notas 2 52 3" xfId="2748" xr:uid="{00000000-0005-0000-0000-00009E1A0000}"/>
    <cellStyle name="Notas 2 52 4" xfId="2556" xr:uid="{00000000-0005-0000-0000-00009F1A0000}"/>
    <cellStyle name="Notas 2 52 5" xfId="2196" xr:uid="{00000000-0005-0000-0000-0000A01A0000}"/>
    <cellStyle name="Notas 2 52 6" xfId="5707" xr:uid="{00000000-0005-0000-0000-0000A11A0000}"/>
    <cellStyle name="Notas 2 52 7" xfId="7543" xr:uid="{00000000-0005-0000-0000-0000A21A0000}"/>
    <cellStyle name="Notas 2 52 8" xfId="8341" xr:uid="{00000000-0005-0000-0000-0000A31A0000}"/>
    <cellStyle name="Notas 2 52 9" xfId="9630" xr:uid="{00000000-0005-0000-0000-0000A41A0000}"/>
    <cellStyle name="Notas 2 53" xfId="758" xr:uid="{00000000-0005-0000-0000-0000A51A0000}"/>
    <cellStyle name="Notas 2 53 10" xfId="11171" xr:uid="{00000000-0005-0000-0000-0000A61A0000}"/>
    <cellStyle name="Notas 2 53 2" xfId="1376" xr:uid="{00000000-0005-0000-0000-0000A71A0000}"/>
    <cellStyle name="Notas 2 53 2 2" xfId="3435" xr:uid="{00000000-0005-0000-0000-0000A81A0000}"/>
    <cellStyle name="Notas 2 53 2 3" xfId="4735" xr:uid="{00000000-0005-0000-0000-0000A91A0000}"/>
    <cellStyle name="Notas 2 53 2 4" xfId="6113" xr:uid="{00000000-0005-0000-0000-0000AA1A0000}"/>
    <cellStyle name="Notas 2 53 2 5" xfId="7096" xr:uid="{00000000-0005-0000-0000-0000AB1A0000}"/>
    <cellStyle name="Notas 2 53 2 6" xfId="8374" xr:uid="{00000000-0005-0000-0000-0000AC1A0000}"/>
    <cellStyle name="Notas 2 53 2 7" xfId="10715" xr:uid="{00000000-0005-0000-0000-0000AD1A0000}"/>
    <cellStyle name="Notas 2 53 2 8" xfId="11618" xr:uid="{00000000-0005-0000-0000-0000AE1A0000}"/>
    <cellStyle name="Notas 2 53 3" xfId="3328" xr:uid="{00000000-0005-0000-0000-0000AF1A0000}"/>
    <cellStyle name="Notas 2 53 4" xfId="4209" xr:uid="{00000000-0005-0000-0000-0000B01A0000}"/>
    <cellStyle name="Notas 2 53 5" xfId="5012" xr:uid="{00000000-0005-0000-0000-0000B11A0000}"/>
    <cellStyle name="Notas 2 53 6" xfId="6240" xr:uid="{00000000-0005-0000-0000-0000B21A0000}"/>
    <cellStyle name="Notas 2 53 7" xfId="7210" xr:uid="{00000000-0005-0000-0000-0000B31A0000}"/>
    <cellStyle name="Notas 2 53 8" xfId="8284" xr:uid="{00000000-0005-0000-0000-0000B41A0000}"/>
    <cellStyle name="Notas 2 53 9" xfId="9122" xr:uid="{00000000-0005-0000-0000-0000B51A0000}"/>
    <cellStyle name="Notas 2 54" xfId="759" xr:uid="{00000000-0005-0000-0000-0000B61A0000}"/>
    <cellStyle name="Notas 2 54 10" xfId="11062" xr:uid="{00000000-0005-0000-0000-0000B71A0000}"/>
    <cellStyle name="Notas 2 54 2" xfId="1377" xr:uid="{00000000-0005-0000-0000-0000B81A0000}"/>
    <cellStyle name="Notas 2 54 2 2" xfId="3162" xr:uid="{00000000-0005-0000-0000-0000B91A0000}"/>
    <cellStyle name="Notas 2 54 2 3" xfId="4736" xr:uid="{00000000-0005-0000-0000-0000BA1A0000}"/>
    <cellStyle name="Notas 2 54 2 4" xfId="6457" xr:uid="{00000000-0005-0000-0000-0000BB1A0000}"/>
    <cellStyle name="Notas 2 54 2 5" xfId="7641" xr:uid="{00000000-0005-0000-0000-0000BC1A0000}"/>
    <cellStyle name="Notas 2 54 2 6" xfId="8361" xr:uid="{00000000-0005-0000-0000-0000BD1A0000}"/>
    <cellStyle name="Notas 2 54 2 7" xfId="10716" xr:uid="{00000000-0005-0000-0000-0000BE1A0000}"/>
    <cellStyle name="Notas 2 54 2 8" xfId="11619" xr:uid="{00000000-0005-0000-0000-0000BF1A0000}"/>
    <cellStyle name="Notas 2 54 3" xfId="2749" xr:uid="{00000000-0005-0000-0000-0000C01A0000}"/>
    <cellStyle name="Notas 2 54 4" xfId="3869" xr:uid="{00000000-0005-0000-0000-0000C11A0000}"/>
    <cellStyle name="Notas 2 54 5" xfId="6122" xr:uid="{00000000-0005-0000-0000-0000C21A0000}"/>
    <cellStyle name="Notas 2 54 6" xfId="2300" xr:uid="{00000000-0005-0000-0000-0000C31A0000}"/>
    <cellStyle name="Notas 2 54 7" xfId="7544" xr:uid="{00000000-0005-0000-0000-0000C41A0000}"/>
    <cellStyle name="Notas 2 54 8" xfId="8827" xr:uid="{00000000-0005-0000-0000-0000C51A0000}"/>
    <cellStyle name="Notas 2 54 9" xfId="10143" xr:uid="{00000000-0005-0000-0000-0000C61A0000}"/>
    <cellStyle name="Notas 2 55" xfId="760" xr:uid="{00000000-0005-0000-0000-0000C71A0000}"/>
    <cellStyle name="Notas 2 55 10" xfId="10281" xr:uid="{00000000-0005-0000-0000-0000C81A0000}"/>
    <cellStyle name="Notas 2 55 2" xfId="1378" xr:uid="{00000000-0005-0000-0000-0000C91A0000}"/>
    <cellStyle name="Notas 2 55 2 2" xfId="2851" xr:uid="{00000000-0005-0000-0000-0000CA1A0000}"/>
    <cellStyle name="Notas 2 55 2 3" xfId="4737" xr:uid="{00000000-0005-0000-0000-0000CB1A0000}"/>
    <cellStyle name="Notas 2 55 2 4" xfId="6371" xr:uid="{00000000-0005-0000-0000-0000CC1A0000}"/>
    <cellStyle name="Notas 2 55 2 5" xfId="7472" xr:uid="{00000000-0005-0000-0000-0000CD1A0000}"/>
    <cellStyle name="Notas 2 55 2 6" xfId="8352" xr:uid="{00000000-0005-0000-0000-0000CE1A0000}"/>
    <cellStyle name="Notas 2 55 2 7" xfId="10717" xr:uid="{00000000-0005-0000-0000-0000CF1A0000}"/>
    <cellStyle name="Notas 2 55 2 8" xfId="11620" xr:uid="{00000000-0005-0000-0000-0000D01A0000}"/>
    <cellStyle name="Notas 2 55 3" xfId="3329" xr:uid="{00000000-0005-0000-0000-0000D11A0000}"/>
    <cellStyle name="Notas 2 55 4" xfId="3197" xr:uid="{00000000-0005-0000-0000-0000D21A0000}"/>
    <cellStyle name="Notas 2 55 5" xfId="6164" xr:uid="{00000000-0005-0000-0000-0000D31A0000}"/>
    <cellStyle name="Notas 2 55 6" xfId="6742" xr:uid="{00000000-0005-0000-0000-0000D41A0000}"/>
    <cellStyle name="Notas 2 55 7" xfId="7211" xr:uid="{00000000-0005-0000-0000-0000D51A0000}"/>
    <cellStyle name="Notas 2 55 8" xfId="8828" xr:uid="{00000000-0005-0000-0000-0000D61A0000}"/>
    <cellStyle name="Notas 2 55 9" xfId="9199" xr:uid="{00000000-0005-0000-0000-0000D71A0000}"/>
    <cellStyle name="Notas 2 56" xfId="761" xr:uid="{00000000-0005-0000-0000-0000D81A0000}"/>
    <cellStyle name="Notas 2 56 10" xfId="10186" xr:uid="{00000000-0005-0000-0000-0000D91A0000}"/>
    <cellStyle name="Notas 2 56 2" xfId="1379" xr:uid="{00000000-0005-0000-0000-0000DA1A0000}"/>
    <cellStyle name="Notas 2 56 2 2" xfId="2506" xr:uid="{00000000-0005-0000-0000-0000DB1A0000}"/>
    <cellStyle name="Notas 2 56 2 3" xfId="4738" xr:uid="{00000000-0005-0000-0000-0000DC1A0000}"/>
    <cellStyle name="Notas 2 56 2 4" xfId="3236" xr:uid="{00000000-0005-0000-0000-0000DD1A0000}"/>
    <cellStyle name="Notas 2 56 2 5" xfId="7309" xr:uid="{00000000-0005-0000-0000-0000DE1A0000}"/>
    <cellStyle name="Notas 2 56 2 6" xfId="9913" xr:uid="{00000000-0005-0000-0000-0000DF1A0000}"/>
    <cellStyle name="Notas 2 56 2 7" xfId="10718" xr:uid="{00000000-0005-0000-0000-0000E01A0000}"/>
    <cellStyle name="Notas 2 56 2 8" xfId="11621" xr:uid="{00000000-0005-0000-0000-0000E11A0000}"/>
    <cellStyle name="Notas 2 56 3" xfId="3590" xr:uid="{00000000-0005-0000-0000-0000E21A0000}"/>
    <cellStyle name="Notas 2 56 4" xfId="4190" xr:uid="{00000000-0005-0000-0000-0000E31A0000}"/>
    <cellStyle name="Notas 2 56 5" xfId="5219" xr:uid="{00000000-0005-0000-0000-0000E41A0000}"/>
    <cellStyle name="Notas 2 56 6" xfId="6712" xr:uid="{00000000-0005-0000-0000-0000E51A0000}"/>
    <cellStyle name="Notas 2 56 7" xfId="7405" xr:uid="{00000000-0005-0000-0000-0000E61A0000}"/>
    <cellStyle name="Notas 2 56 8" xfId="8283" xr:uid="{00000000-0005-0000-0000-0000E71A0000}"/>
    <cellStyle name="Notas 2 56 9" xfId="10203" xr:uid="{00000000-0005-0000-0000-0000E81A0000}"/>
    <cellStyle name="Notas 2 57" xfId="762" xr:uid="{00000000-0005-0000-0000-0000E91A0000}"/>
    <cellStyle name="Notas 2 57 10" xfId="11140" xr:uid="{00000000-0005-0000-0000-0000EA1A0000}"/>
    <cellStyle name="Notas 2 57 2" xfId="1380" xr:uid="{00000000-0005-0000-0000-0000EB1A0000}"/>
    <cellStyle name="Notas 2 57 2 2" xfId="3436" xr:uid="{00000000-0005-0000-0000-0000EC1A0000}"/>
    <cellStyle name="Notas 2 57 2 3" xfId="4739" xr:uid="{00000000-0005-0000-0000-0000ED1A0000}"/>
    <cellStyle name="Notas 2 57 2 4" xfId="3597" xr:uid="{00000000-0005-0000-0000-0000EE1A0000}"/>
    <cellStyle name="Notas 2 57 2 5" xfId="7097" xr:uid="{00000000-0005-0000-0000-0000EF1A0000}"/>
    <cellStyle name="Notas 2 57 2 6" xfId="9700" xr:uid="{00000000-0005-0000-0000-0000F01A0000}"/>
    <cellStyle name="Notas 2 57 2 7" xfId="10719" xr:uid="{00000000-0005-0000-0000-0000F11A0000}"/>
    <cellStyle name="Notas 2 57 2 8" xfId="11622" xr:uid="{00000000-0005-0000-0000-0000F21A0000}"/>
    <cellStyle name="Notas 2 57 3" xfId="3043" xr:uid="{00000000-0005-0000-0000-0000F31A0000}"/>
    <cellStyle name="Notas 2 57 4" xfId="3485" xr:uid="{00000000-0005-0000-0000-0000F41A0000}"/>
    <cellStyle name="Notas 2 57 5" xfId="4152" xr:uid="{00000000-0005-0000-0000-0000F51A0000}"/>
    <cellStyle name="Notas 2 57 6" xfId="5211" xr:uid="{00000000-0005-0000-0000-0000F61A0000}"/>
    <cellStyle name="Notas 2 57 7" xfId="7708" xr:uid="{00000000-0005-0000-0000-0000F71A0000}"/>
    <cellStyle name="Notas 2 57 8" xfId="8227" xr:uid="{00000000-0005-0000-0000-0000F81A0000}"/>
    <cellStyle name="Notas 2 57 9" xfId="8543" xr:uid="{00000000-0005-0000-0000-0000F91A0000}"/>
    <cellStyle name="Notas 2 58" xfId="763" xr:uid="{00000000-0005-0000-0000-0000FA1A0000}"/>
    <cellStyle name="Notas 2 58 10" xfId="11032" xr:uid="{00000000-0005-0000-0000-0000FB1A0000}"/>
    <cellStyle name="Notas 2 58 2" xfId="1381" xr:uid="{00000000-0005-0000-0000-0000FC1A0000}"/>
    <cellStyle name="Notas 2 58 2 2" xfId="3163" xr:uid="{00000000-0005-0000-0000-0000FD1A0000}"/>
    <cellStyle name="Notas 2 58 2 3" xfId="4740" xr:uid="{00000000-0005-0000-0000-0000FE1A0000}"/>
    <cellStyle name="Notas 2 58 2 4" xfId="6456" xr:uid="{00000000-0005-0000-0000-0000FF1A0000}"/>
    <cellStyle name="Notas 2 58 2 5" xfId="7642" xr:uid="{00000000-0005-0000-0000-0000001B0000}"/>
    <cellStyle name="Notas 2 58 2 6" xfId="9991" xr:uid="{00000000-0005-0000-0000-0000011B0000}"/>
    <cellStyle name="Notas 2 58 2 7" xfId="10720" xr:uid="{00000000-0005-0000-0000-0000021B0000}"/>
    <cellStyle name="Notas 2 58 2 8" xfId="11623" xr:uid="{00000000-0005-0000-0000-0000031B0000}"/>
    <cellStyle name="Notas 2 58 3" xfId="3591" xr:uid="{00000000-0005-0000-0000-0000041B0000}"/>
    <cellStyle name="Notas 2 58 4" xfId="2387" xr:uid="{00000000-0005-0000-0000-0000051B0000}"/>
    <cellStyle name="Notas 2 58 5" xfId="5982" xr:uid="{00000000-0005-0000-0000-0000061B0000}"/>
    <cellStyle name="Notas 2 58 6" xfId="6553" xr:uid="{00000000-0005-0000-0000-0000071B0000}"/>
    <cellStyle name="Notas 2 58 7" xfId="7406" xr:uid="{00000000-0005-0000-0000-0000081B0000}"/>
    <cellStyle name="Notas 2 58 8" xfId="8826" xr:uid="{00000000-0005-0000-0000-0000091B0000}"/>
    <cellStyle name="Notas 2 58 9" xfId="9602" xr:uid="{00000000-0005-0000-0000-00000A1B0000}"/>
    <cellStyle name="Notas 2 59" xfId="764" xr:uid="{00000000-0005-0000-0000-00000B1B0000}"/>
    <cellStyle name="Notas 2 59 10" xfId="11185" xr:uid="{00000000-0005-0000-0000-00000C1B0000}"/>
    <cellStyle name="Notas 2 59 2" xfId="1382" xr:uid="{00000000-0005-0000-0000-00000D1B0000}"/>
    <cellStyle name="Notas 2 59 2 2" xfId="2852" xr:uid="{00000000-0005-0000-0000-00000E1B0000}"/>
    <cellStyle name="Notas 2 59 2 3" xfId="4741" xr:uid="{00000000-0005-0000-0000-00000F1B0000}"/>
    <cellStyle name="Notas 2 59 2 4" xfId="6370" xr:uid="{00000000-0005-0000-0000-0000101B0000}"/>
    <cellStyle name="Notas 2 59 2 5" xfId="7473" xr:uid="{00000000-0005-0000-0000-0000111B0000}"/>
    <cellStyle name="Notas 2 59 2 6" xfId="9778" xr:uid="{00000000-0005-0000-0000-0000121B0000}"/>
    <cellStyle name="Notas 2 59 2 7" xfId="10721" xr:uid="{00000000-0005-0000-0000-0000131B0000}"/>
    <cellStyle name="Notas 2 59 2 8" xfId="11624" xr:uid="{00000000-0005-0000-0000-0000141B0000}"/>
    <cellStyle name="Notas 2 59 3" xfId="4106" xr:uid="{00000000-0005-0000-0000-0000151B0000}"/>
    <cellStyle name="Notas 2 59 4" xfId="2287" xr:uid="{00000000-0005-0000-0000-0000161B0000}"/>
    <cellStyle name="Notas 2 59 5" xfId="5948" xr:uid="{00000000-0005-0000-0000-0000171B0000}"/>
    <cellStyle name="Notas 2 59 6" xfId="2244" xr:uid="{00000000-0005-0000-0000-0000181B0000}"/>
    <cellStyle name="Notas 2 59 7" xfId="8104" xr:uid="{00000000-0005-0000-0000-0000191B0000}"/>
    <cellStyle name="Notas 2 59 8" xfId="8825" xr:uid="{00000000-0005-0000-0000-00001A1B0000}"/>
    <cellStyle name="Notas 2 59 9" xfId="10162" xr:uid="{00000000-0005-0000-0000-00001B1B0000}"/>
    <cellStyle name="Notas 2 6" xfId="765" xr:uid="{00000000-0005-0000-0000-00001C1B0000}"/>
    <cellStyle name="Notas 2 6 10" xfId="11076" xr:uid="{00000000-0005-0000-0000-00001D1B0000}"/>
    <cellStyle name="Notas 2 6 2" xfId="1383" xr:uid="{00000000-0005-0000-0000-00001E1B0000}"/>
    <cellStyle name="Notas 2 6 2 2" xfId="2507" xr:uid="{00000000-0005-0000-0000-00001F1B0000}"/>
    <cellStyle name="Notas 2 6 2 3" xfId="4742" xr:uid="{00000000-0005-0000-0000-0000201B0000}"/>
    <cellStyle name="Notas 2 6 2 4" xfId="5330" xr:uid="{00000000-0005-0000-0000-0000211B0000}"/>
    <cellStyle name="Notas 2 6 2 5" xfId="7310" xr:uid="{00000000-0005-0000-0000-0000221B0000}"/>
    <cellStyle name="Notas 2 6 2 6" xfId="8432" xr:uid="{00000000-0005-0000-0000-0000231B0000}"/>
    <cellStyle name="Notas 2 6 2 7" xfId="10722" xr:uid="{00000000-0005-0000-0000-0000241B0000}"/>
    <cellStyle name="Notas 2 6 2 8" xfId="11625" xr:uid="{00000000-0005-0000-0000-0000251B0000}"/>
    <cellStyle name="Notas 2 6 3" xfId="3125" xr:uid="{00000000-0005-0000-0000-0000261B0000}"/>
    <cellStyle name="Notas 2 6 4" xfId="3755" xr:uid="{00000000-0005-0000-0000-0000271B0000}"/>
    <cellStyle name="Notas 2 6 5" xfId="5682" xr:uid="{00000000-0005-0000-0000-0000281B0000}"/>
    <cellStyle name="Notas 2 6 6" xfId="6500" xr:uid="{00000000-0005-0000-0000-0000291B0000}"/>
    <cellStyle name="Notas 2 6 7" xfId="7455" xr:uid="{00000000-0005-0000-0000-00002A1B0000}"/>
    <cellStyle name="Notas 2 6 8" xfId="8824" xr:uid="{00000000-0005-0000-0000-00002B1B0000}"/>
    <cellStyle name="Notas 2 6 9" xfId="9188" xr:uid="{00000000-0005-0000-0000-00002C1B0000}"/>
    <cellStyle name="Notas 2 60" xfId="766" xr:uid="{00000000-0005-0000-0000-00002D1B0000}"/>
    <cellStyle name="Notas 2 60 10" xfId="10277" xr:uid="{00000000-0005-0000-0000-00002E1B0000}"/>
    <cellStyle name="Notas 2 60 2" xfId="1384" xr:uid="{00000000-0005-0000-0000-00002F1B0000}"/>
    <cellStyle name="Notas 2 60 2 2" xfId="3437" xr:uid="{00000000-0005-0000-0000-0000301B0000}"/>
    <cellStyle name="Notas 2 60 2 3" xfId="4743" xr:uid="{00000000-0005-0000-0000-0000311B0000}"/>
    <cellStyle name="Notas 2 60 2 4" xfId="2981" xr:uid="{00000000-0005-0000-0000-0000321B0000}"/>
    <cellStyle name="Notas 2 60 2 5" xfId="7098" xr:uid="{00000000-0005-0000-0000-0000331B0000}"/>
    <cellStyle name="Notas 2 60 2 6" xfId="9939" xr:uid="{00000000-0005-0000-0000-0000341B0000}"/>
    <cellStyle name="Notas 2 60 2 7" xfId="10723" xr:uid="{00000000-0005-0000-0000-0000351B0000}"/>
    <cellStyle name="Notas 2 60 2 8" xfId="11626" xr:uid="{00000000-0005-0000-0000-0000361B0000}"/>
    <cellStyle name="Notas 2 60 3" xfId="2751" xr:uid="{00000000-0005-0000-0000-0000371B0000}"/>
    <cellStyle name="Notas 2 60 4" xfId="2550" xr:uid="{00000000-0005-0000-0000-0000381B0000}"/>
    <cellStyle name="Notas 2 60 5" xfId="5721" xr:uid="{00000000-0005-0000-0000-0000391B0000}"/>
    <cellStyle name="Notas 2 60 6" xfId="6668" xr:uid="{00000000-0005-0000-0000-00003A1B0000}"/>
    <cellStyle name="Notas 2 60 7" xfId="7546" xr:uid="{00000000-0005-0000-0000-00003B1B0000}"/>
    <cellStyle name="Notas 2 60 8" xfId="8282" xr:uid="{00000000-0005-0000-0000-00003C1B0000}"/>
    <cellStyle name="Notas 2 60 9" xfId="10223" xr:uid="{00000000-0005-0000-0000-00003D1B0000}"/>
    <cellStyle name="Notas 2 61" xfId="767" xr:uid="{00000000-0005-0000-0000-00003E1B0000}"/>
    <cellStyle name="Notas 2 61 10" xfId="9141" xr:uid="{00000000-0005-0000-0000-00003F1B0000}"/>
    <cellStyle name="Notas 2 61 2" xfId="1385" xr:uid="{00000000-0005-0000-0000-0000401B0000}"/>
    <cellStyle name="Notas 2 61 2 2" xfId="3164" xr:uid="{00000000-0005-0000-0000-0000411B0000}"/>
    <cellStyle name="Notas 2 61 2 3" xfId="4744" xr:uid="{00000000-0005-0000-0000-0000421B0000}"/>
    <cellStyle name="Notas 2 61 2 4" xfId="6455" xr:uid="{00000000-0005-0000-0000-0000431B0000}"/>
    <cellStyle name="Notas 2 61 2 5" xfId="7643" xr:uid="{00000000-0005-0000-0000-0000441B0000}"/>
    <cellStyle name="Notas 2 61 2 6" xfId="9726" xr:uid="{00000000-0005-0000-0000-0000451B0000}"/>
    <cellStyle name="Notas 2 61 2 7" xfId="10724" xr:uid="{00000000-0005-0000-0000-0000461B0000}"/>
    <cellStyle name="Notas 2 61 2 8" xfId="11627" xr:uid="{00000000-0005-0000-0000-0000471B0000}"/>
    <cellStyle name="Notas 2 61 3" xfId="4108" xr:uid="{00000000-0005-0000-0000-0000481B0000}"/>
    <cellStyle name="Notas 2 61 4" xfId="4177" xr:uid="{00000000-0005-0000-0000-0000491B0000}"/>
    <cellStyle name="Notas 2 61 5" xfId="5272" xr:uid="{00000000-0005-0000-0000-00004A1B0000}"/>
    <cellStyle name="Notas 2 61 6" xfId="6635" xr:uid="{00000000-0005-0000-0000-00004B1B0000}"/>
    <cellStyle name="Notas 2 61 7" xfId="8106" xr:uid="{00000000-0005-0000-0000-00004C1B0000}"/>
    <cellStyle name="Notas 2 61 8" xfId="8823" xr:uid="{00000000-0005-0000-0000-00004D1B0000}"/>
    <cellStyle name="Notas 2 61 9" xfId="8530" xr:uid="{00000000-0005-0000-0000-00004E1B0000}"/>
    <cellStyle name="Notas 2 62" xfId="1328" xr:uid="{00000000-0005-0000-0000-00004F1B0000}"/>
    <cellStyle name="Notas 2 62 2" xfId="2840" xr:uid="{00000000-0005-0000-0000-0000501B0000}"/>
    <cellStyle name="Notas 2 62 3" xfId="4687" xr:uid="{00000000-0005-0000-0000-0000511B0000}"/>
    <cellStyle name="Notas 2 62 4" xfId="6318" xr:uid="{00000000-0005-0000-0000-0000521B0000}"/>
    <cellStyle name="Notas 2 62 5" xfId="7426" xr:uid="{00000000-0005-0000-0000-0000531B0000}"/>
    <cellStyle name="Notas 2 62 6" xfId="8446" xr:uid="{00000000-0005-0000-0000-0000541B0000}"/>
    <cellStyle name="Notas 2 62 7" xfId="10667" xr:uid="{00000000-0005-0000-0000-0000551B0000}"/>
    <cellStyle name="Notas 2 62 8" xfId="11570" xr:uid="{00000000-0005-0000-0000-0000561B0000}"/>
    <cellStyle name="Notas 2 63" xfId="2735" xr:uid="{00000000-0005-0000-0000-0000571B0000}"/>
    <cellStyle name="Notas 2 64" xfId="3075" xr:uid="{00000000-0005-0000-0000-0000581B0000}"/>
    <cellStyle name="Notas 2 65" xfId="5397" xr:uid="{00000000-0005-0000-0000-0000591B0000}"/>
    <cellStyle name="Notas 2 66" xfId="3032" xr:uid="{00000000-0005-0000-0000-00005A1B0000}"/>
    <cellStyle name="Notas 2 67" xfId="7196" xr:uid="{00000000-0005-0000-0000-00005B1B0000}"/>
    <cellStyle name="Notas 2 68" xfId="8872" xr:uid="{00000000-0005-0000-0000-00005C1B0000}"/>
    <cellStyle name="Notas 2 69" xfId="9184" xr:uid="{00000000-0005-0000-0000-00005D1B0000}"/>
    <cellStyle name="Notas 2 7" xfId="768" xr:uid="{00000000-0005-0000-0000-00005E1B0000}"/>
    <cellStyle name="Notas 2 7 10" xfId="10202" xr:uid="{00000000-0005-0000-0000-00005F1B0000}"/>
    <cellStyle name="Notas 2 7 2" xfId="1386" xr:uid="{00000000-0005-0000-0000-0000601B0000}"/>
    <cellStyle name="Notas 2 7 2 2" xfId="2853" xr:uid="{00000000-0005-0000-0000-0000611B0000}"/>
    <cellStyle name="Notas 2 7 2 3" xfId="4745" xr:uid="{00000000-0005-0000-0000-0000621B0000}"/>
    <cellStyle name="Notas 2 7 2 4" xfId="6369" xr:uid="{00000000-0005-0000-0000-0000631B0000}"/>
    <cellStyle name="Notas 2 7 2 5" xfId="7474" xr:uid="{00000000-0005-0000-0000-0000641B0000}"/>
    <cellStyle name="Notas 2 7 2 6" xfId="10017" xr:uid="{00000000-0005-0000-0000-0000651B0000}"/>
    <cellStyle name="Notas 2 7 2 7" xfId="10725" xr:uid="{00000000-0005-0000-0000-0000661B0000}"/>
    <cellStyle name="Notas 2 7 2 8" xfId="11628" xr:uid="{00000000-0005-0000-0000-0000671B0000}"/>
    <cellStyle name="Notas 2 7 3" xfId="3124" xr:uid="{00000000-0005-0000-0000-0000681B0000}"/>
    <cellStyle name="Notas 2 7 4" xfId="3494" xr:uid="{00000000-0005-0000-0000-0000691B0000}"/>
    <cellStyle name="Notas 2 7 5" xfId="5788" xr:uid="{00000000-0005-0000-0000-00006A1B0000}"/>
    <cellStyle name="Notas 2 7 6" xfId="5890" xr:uid="{00000000-0005-0000-0000-00006B1B0000}"/>
    <cellStyle name="Notas 2 7 7" xfId="7454" xr:uid="{00000000-0005-0000-0000-00006C1B0000}"/>
    <cellStyle name="Notas 2 7 8" xfId="8821" xr:uid="{00000000-0005-0000-0000-00006D1B0000}"/>
    <cellStyle name="Notas 2 7 9" xfId="9591" xr:uid="{00000000-0005-0000-0000-00006E1B0000}"/>
    <cellStyle name="Notas 2 70" xfId="11130" xr:uid="{00000000-0005-0000-0000-00006F1B0000}"/>
    <cellStyle name="Notas 2 8" xfId="769" xr:uid="{00000000-0005-0000-0000-0000701B0000}"/>
    <cellStyle name="Notas 2 8 10" xfId="10138" xr:uid="{00000000-0005-0000-0000-0000711B0000}"/>
    <cellStyle name="Notas 2 8 2" xfId="1387" xr:uid="{00000000-0005-0000-0000-0000721B0000}"/>
    <cellStyle name="Notas 2 8 2 2" xfId="2508" xr:uid="{00000000-0005-0000-0000-0000731B0000}"/>
    <cellStyle name="Notas 2 8 2 3" xfId="4746" xr:uid="{00000000-0005-0000-0000-0000741B0000}"/>
    <cellStyle name="Notas 2 8 2 4" xfId="5865" xr:uid="{00000000-0005-0000-0000-0000751B0000}"/>
    <cellStyle name="Notas 2 8 2 5" xfId="7311" xr:uid="{00000000-0005-0000-0000-0000761B0000}"/>
    <cellStyle name="Notas 2 8 2 6" xfId="9804" xr:uid="{00000000-0005-0000-0000-0000771B0000}"/>
    <cellStyle name="Notas 2 8 2 7" xfId="10726" xr:uid="{00000000-0005-0000-0000-0000781B0000}"/>
    <cellStyle name="Notas 2 8 2 8" xfId="11629" xr:uid="{00000000-0005-0000-0000-0000791B0000}"/>
    <cellStyle name="Notas 2 8 3" xfId="3044" xr:uid="{00000000-0005-0000-0000-00007A1B0000}"/>
    <cellStyle name="Notas 2 8 4" xfId="3561" xr:uid="{00000000-0005-0000-0000-00007B1B0000}"/>
    <cellStyle name="Notas 2 8 5" xfId="6005" xr:uid="{00000000-0005-0000-0000-00007C1B0000}"/>
    <cellStyle name="Notas 2 8 6" xfId="2368" xr:uid="{00000000-0005-0000-0000-00007D1B0000}"/>
    <cellStyle name="Notas 2 8 7" xfId="7709" xr:uid="{00000000-0005-0000-0000-00007E1B0000}"/>
    <cellStyle name="Notas 2 8 8" xfId="8822" xr:uid="{00000000-0005-0000-0000-00007F1B0000}"/>
    <cellStyle name="Notas 2 8 9" xfId="9624" xr:uid="{00000000-0005-0000-0000-0000801B0000}"/>
    <cellStyle name="Notas 2 9" xfId="770" xr:uid="{00000000-0005-0000-0000-0000811B0000}"/>
    <cellStyle name="Notas 2 9 10" xfId="10139" xr:uid="{00000000-0005-0000-0000-0000821B0000}"/>
    <cellStyle name="Notas 2 9 2" xfId="1388" xr:uid="{00000000-0005-0000-0000-0000831B0000}"/>
    <cellStyle name="Notas 2 9 2 2" xfId="3438" xr:uid="{00000000-0005-0000-0000-0000841B0000}"/>
    <cellStyle name="Notas 2 9 2 3" xfId="4747" xr:uid="{00000000-0005-0000-0000-0000851B0000}"/>
    <cellStyle name="Notas 2 9 2 4" xfId="5158" xr:uid="{00000000-0005-0000-0000-0000861B0000}"/>
    <cellStyle name="Notas 2 9 2 5" xfId="7099" xr:uid="{00000000-0005-0000-0000-0000871B0000}"/>
    <cellStyle name="Notas 2 9 2 6" xfId="8458" xr:uid="{00000000-0005-0000-0000-0000881B0000}"/>
    <cellStyle name="Notas 2 9 2 7" xfId="10727" xr:uid="{00000000-0005-0000-0000-0000891B0000}"/>
    <cellStyle name="Notas 2 9 2 8" xfId="11630" xr:uid="{00000000-0005-0000-0000-00008A1B0000}"/>
    <cellStyle name="Notas 2 9 3" xfId="4107" xr:uid="{00000000-0005-0000-0000-00008B1B0000}"/>
    <cellStyle name="Notas 2 9 4" xfId="2620" xr:uid="{00000000-0005-0000-0000-00008C1B0000}"/>
    <cellStyle name="Notas 2 9 5" xfId="5031" xr:uid="{00000000-0005-0000-0000-00008D1B0000}"/>
    <cellStyle name="Notas 2 9 6" xfId="6439" xr:uid="{00000000-0005-0000-0000-00008E1B0000}"/>
    <cellStyle name="Notas 2 9 7" xfId="8105" xr:uid="{00000000-0005-0000-0000-00008F1B0000}"/>
    <cellStyle name="Notas 2 9 8" xfId="8281" xr:uid="{00000000-0005-0000-0000-0000901B0000}"/>
    <cellStyle name="Notas 2 9 9" xfId="10182" xr:uid="{00000000-0005-0000-0000-0000911B0000}"/>
    <cellStyle name="Notas 3" xfId="771" xr:uid="{00000000-0005-0000-0000-0000921B0000}"/>
    <cellStyle name="Notas 3 10" xfId="11096" xr:uid="{00000000-0005-0000-0000-0000931B0000}"/>
    <cellStyle name="Notas 3 2" xfId="1389" xr:uid="{00000000-0005-0000-0000-0000941B0000}"/>
    <cellStyle name="Notas 3 2 2" xfId="3165" xr:uid="{00000000-0005-0000-0000-0000951B0000}"/>
    <cellStyle name="Notas 3 2 3" xfId="4748" xr:uid="{00000000-0005-0000-0000-0000961B0000}"/>
    <cellStyle name="Notas 3 2 4" xfId="6454" xr:uid="{00000000-0005-0000-0000-0000971B0000}"/>
    <cellStyle name="Notas 3 2 5" xfId="7644" xr:uid="{00000000-0005-0000-0000-0000981B0000}"/>
    <cellStyle name="Notas 3 2 6" xfId="8380" xr:uid="{00000000-0005-0000-0000-0000991B0000}"/>
    <cellStyle name="Notas 3 2 7" xfId="10728" xr:uid="{00000000-0005-0000-0000-00009A1B0000}"/>
    <cellStyle name="Notas 3 2 8" xfId="11631" xr:uid="{00000000-0005-0000-0000-00009B1B0000}"/>
    <cellStyle name="Notas 3 3" xfId="2449" xr:uid="{00000000-0005-0000-0000-00009C1B0000}"/>
    <cellStyle name="Notas 3 4" xfId="3991" xr:uid="{00000000-0005-0000-0000-00009D1B0000}"/>
    <cellStyle name="Notas 3 5" xfId="5348" xr:uid="{00000000-0005-0000-0000-00009E1B0000}"/>
    <cellStyle name="Notas 3 6" xfId="6596" xr:uid="{00000000-0005-0000-0000-00009F1B0000}"/>
    <cellStyle name="Notas 3 7" xfId="7062" xr:uid="{00000000-0005-0000-0000-0000A01B0000}"/>
    <cellStyle name="Notas 3 8" xfId="8280" xr:uid="{00000000-0005-0000-0000-0000A11B0000}"/>
    <cellStyle name="Notas 3 9" xfId="9178" xr:uid="{00000000-0005-0000-0000-0000A21B0000}"/>
    <cellStyle name="Note 10" xfId="9597" xr:uid="{00000000-0005-0000-0000-0000A31B0000}"/>
    <cellStyle name="Note 2" xfId="2171" xr:uid="{00000000-0005-0000-0000-0000A41B0000}"/>
    <cellStyle name="Note 3" xfId="3222" xr:uid="{00000000-0005-0000-0000-0000A51B0000}"/>
    <cellStyle name="Note 4" xfId="3458" xr:uid="{00000000-0005-0000-0000-0000A61B0000}"/>
    <cellStyle name="Note 5" xfId="6007" xr:uid="{00000000-0005-0000-0000-0000A71B0000}"/>
    <cellStyle name="Note 6" xfId="6586" xr:uid="{00000000-0005-0000-0000-0000A81B0000}"/>
    <cellStyle name="Note 7" xfId="7496" xr:uid="{00000000-0005-0000-0000-0000A91B0000}"/>
    <cellStyle name="Note 8" xfId="9137" xr:uid="{00000000-0005-0000-0000-0000AA1B0000}"/>
    <cellStyle name="Note 9" xfId="9408" xr:uid="{00000000-0005-0000-0000-0000AB1B0000}"/>
    <cellStyle name="Ocultar" xfId="101" xr:uid="{00000000-0005-0000-0000-0000AC1B0000}"/>
    <cellStyle name="Ocultar 10" xfId="772" xr:uid="{00000000-0005-0000-0000-0000AD1B0000}"/>
    <cellStyle name="Ocultar 10 10" xfId="10989" xr:uid="{00000000-0005-0000-0000-0000AE1B0000}"/>
    <cellStyle name="Ocultar 10 2" xfId="1391" xr:uid="{00000000-0005-0000-0000-0000AF1B0000}"/>
    <cellStyle name="Ocultar 10 2 2" xfId="2509" xr:uid="{00000000-0005-0000-0000-0000B01B0000}"/>
    <cellStyle name="Ocultar 10 2 3" xfId="4750" xr:uid="{00000000-0005-0000-0000-0000B11B0000}"/>
    <cellStyle name="Ocultar 10 2 4" xfId="5101" xr:uid="{00000000-0005-0000-0000-0000B21B0000}"/>
    <cellStyle name="Ocultar 10 2 5" xfId="2569" xr:uid="{00000000-0005-0000-0000-0000B31B0000}"/>
    <cellStyle name="Ocultar 10 2 6" xfId="7312" xr:uid="{00000000-0005-0000-0000-0000B41B0000}"/>
    <cellStyle name="Ocultar 10 2 7" xfId="9752" xr:uid="{00000000-0005-0000-0000-0000B51B0000}"/>
    <cellStyle name="Ocultar 10 2 8" xfId="10730" xr:uid="{00000000-0005-0000-0000-0000B61B0000}"/>
    <cellStyle name="Ocultar 10 2 9" xfId="11633" xr:uid="{00000000-0005-0000-0000-0000B71B0000}"/>
    <cellStyle name="Ocultar 10 3" xfId="3330" xr:uid="{00000000-0005-0000-0000-0000B81B0000}"/>
    <cellStyle name="Ocultar 10 4" xfId="3235" xr:uid="{00000000-0005-0000-0000-0000B91B0000}"/>
    <cellStyle name="Ocultar 10 5" xfId="5841" xr:uid="{00000000-0005-0000-0000-0000BA1B0000}"/>
    <cellStyle name="Ocultar 10 6" xfId="6789" xr:uid="{00000000-0005-0000-0000-0000BB1B0000}"/>
    <cellStyle name="Ocultar 10 7" xfId="7212" xr:uid="{00000000-0005-0000-0000-0000BC1B0000}"/>
    <cellStyle name="Ocultar 10 8" xfId="8279" xr:uid="{00000000-0005-0000-0000-0000BD1B0000}"/>
    <cellStyle name="Ocultar 10 9" xfId="10244" xr:uid="{00000000-0005-0000-0000-0000BE1B0000}"/>
    <cellStyle name="Ocultar 11" xfId="773" xr:uid="{00000000-0005-0000-0000-0000BF1B0000}"/>
    <cellStyle name="Ocultar 11 10" xfId="11143" xr:uid="{00000000-0005-0000-0000-0000C01B0000}"/>
    <cellStyle name="Ocultar 11 2" xfId="1392" xr:uid="{00000000-0005-0000-0000-0000C11B0000}"/>
    <cellStyle name="Ocultar 11 2 2" xfId="3439" xr:uid="{00000000-0005-0000-0000-0000C21B0000}"/>
    <cellStyle name="Ocultar 11 2 3" xfId="4751" xr:uid="{00000000-0005-0000-0000-0000C31B0000}"/>
    <cellStyle name="Ocultar 11 2 4" xfId="3198" xr:uid="{00000000-0005-0000-0000-0000C41B0000}"/>
    <cellStyle name="Ocultar 11 2 5" xfId="2339" xr:uid="{00000000-0005-0000-0000-0000C51B0000}"/>
    <cellStyle name="Ocultar 11 2 6" xfId="7100" xr:uid="{00000000-0005-0000-0000-0000C61B0000}"/>
    <cellStyle name="Ocultar 11 2 7" xfId="10043" xr:uid="{00000000-0005-0000-0000-0000C71B0000}"/>
    <cellStyle name="Ocultar 11 2 8" xfId="10731" xr:uid="{00000000-0005-0000-0000-0000C81B0000}"/>
    <cellStyle name="Ocultar 11 2 9" xfId="11634" xr:uid="{00000000-0005-0000-0000-0000C91B0000}"/>
    <cellStyle name="Ocultar 11 3" xfId="3592" xr:uid="{00000000-0005-0000-0000-0000CA1B0000}"/>
    <cellStyle name="Ocultar 11 4" xfId="2332" xr:uid="{00000000-0005-0000-0000-0000CB1B0000}"/>
    <cellStyle name="Ocultar 11 5" xfId="5810" xr:uid="{00000000-0005-0000-0000-0000CC1B0000}"/>
    <cellStyle name="Ocultar 11 6" xfId="6810" xr:uid="{00000000-0005-0000-0000-0000CD1B0000}"/>
    <cellStyle name="Ocultar 11 7" xfId="7407" xr:uid="{00000000-0005-0000-0000-0000CE1B0000}"/>
    <cellStyle name="Ocultar 11 8" xfId="10078" xr:uid="{00000000-0005-0000-0000-0000CF1B0000}"/>
    <cellStyle name="Ocultar 11 9" xfId="8515" xr:uid="{00000000-0005-0000-0000-0000D01B0000}"/>
    <cellStyle name="Ocultar 12" xfId="774" xr:uid="{00000000-0005-0000-0000-0000D11B0000}"/>
    <cellStyle name="Ocultar 12 10" xfId="11035" xr:uid="{00000000-0005-0000-0000-0000D21B0000}"/>
    <cellStyle name="Ocultar 12 2" xfId="1393" xr:uid="{00000000-0005-0000-0000-0000D31B0000}"/>
    <cellStyle name="Ocultar 12 2 2" xfId="3166" xr:uid="{00000000-0005-0000-0000-0000D41B0000}"/>
    <cellStyle name="Ocultar 12 2 3" xfId="4752" xr:uid="{00000000-0005-0000-0000-0000D51B0000}"/>
    <cellStyle name="Ocultar 12 2 4" xfId="5102" xr:uid="{00000000-0005-0000-0000-0000D61B0000}"/>
    <cellStyle name="Ocultar 12 2 5" xfId="6453" xr:uid="{00000000-0005-0000-0000-0000D71B0000}"/>
    <cellStyle name="Ocultar 12 2 6" xfId="7645" xr:uid="{00000000-0005-0000-0000-0000D81B0000}"/>
    <cellStyle name="Ocultar 12 2 7" xfId="9830" xr:uid="{00000000-0005-0000-0000-0000D91B0000}"/>
    <cellStyle name="Ocultar 12 2 8" xfId="10732" xr:uid="{00000000-0005-0000-0000-0000DA1B0000}"/>
    <cellStyle name="Ocultar 12 2 9" xfId="11635" xr:uid="{00000000-0005-0000-0000-0000DB1B0000}"/>
    <cellStyle name="Ocultar 12 3" xfId="3045" xr:uid="{00000000-0005-0000-0000-0000DC1B0000}"/>
    <cellStyle name="Ocultar 12 4" xfId="3231" xr:uid="{00000000-0005-0000-0000-0000DD1B0000}"/>
    <cellStyle name="Ocultar 12 5" xfId="5765" xr:uid="{00000000-0005-0000-0000-0000DE1B0000}"/>
    <cellStyle name="Ocultar 12 6" xfId="6499" xr:uid="{00000000-0005-0000-0000-0000DF1B0000}"/>
    <cellStyle name="Ocultar 12 7" xfId="7710" xr:uid="{00000000-0005-0000-0000-0000E01B0000}"/>
    <cellStyle name="Ocultar 12 8" xfId="9866" xr:uid="{00000000-0005-0000-0000-0000E11B0000}"/>
    <cellStyle name="Ocultar 12 9" xfId="9582" xr:uid="{00000000-0005-0000-0000-0000E21B0000}"/>
    <cellStyle name="Ocultar 13" xfId="775" xr:uid="{00000000-0005-0000-0000-0000E31B0000}"/>
    <cellStyle name="Ocultar 13 10" xfId="9089" xr:uid="{00000000-0005-0000-0000-0000E41B0000}"/>
    <cellStyle name="Ocultar 13 2" xfId="1394" xr:uid="{00000000-0005-0000-0000-0000E51B0000}"/>
    <cellStyle name="Ocultar 13 2 2" xfId="2855" xr:uid="{00000000-0005-0000-0000-0000E61B0000}"/>
    <cellStyle name="Ocultar 13 2 3" xfId="4753" xr:uid="{00000000-0005-0000-0000-0000E71B0000}"/>
    <cellStyle name="Ocultar 13 2 4" xfId="5204" xr:uid="{00000000-0005-0000-0000-0000E81B0000}"/>
    <cellStyle name="Ocultar 13 2 5" xfId="6367" xr:uid="{00000000-0005-0000-0000-0000E91B0000}"/>
    <cellStyle name="Ocultar 13 2 6" xfId="7476" xr:uid="{00000000-0005-0000-0000-0000EA1B0000}"/>
    <cellStyle name="Ocultar 13 2 7" xfId="8484" xr:uid="{00000000-0005-0000-0000-0000EB1B0000}"/>
    <cellStyle name="Ocultar 13 2 8" xfId="10733" xr:uid="{00000000-0005-0000-0000-0000EC1B0000}"/>
    <cellStyle name="Ocultar 13 2 9" xfId="11636" xr:uid="{00000000-0005-0000-0000-0000ED1B0000}"/>
    <cellStyle name="Ocultar 13 3" xfId="3593" xr:uid="{00000000-0005-0000-0000-0000EE1B0000}"/>
    <cellStyle name="Ocultar 13 4" xfId="2532" xr:uid="{00000000-0005-0000-0000-0000EF1B0000}"/>
    <cellStyle name="Ocultar 13 5" xfId="4261" xr:uid="{00000000-0005-0000-0000-0000F01B0000}"/>
    <cellStyle name="Ocultar 13 6" xfId="6158" xr:uid="{00000000-0005-0000-0000-0000F11B0000}"/>
    <cellStyle name="Ocultar 13 7" xfId="7408" xr:uid="{00000000-0005-0000-0000-0000F21B0000}"/>
    <cellStyle name="Ocultar 13 8" xfId="8820" xr:uid="{00000000-0005-0000-0000-0000F31B0000}"/>
    <cellStyle name="Ocultar 13 9" xfId="9612" xr:uid="{00000000-0005-0000-0000-0000F41B0000}"/>
    <cellStyle name="Ocultar 14" xfId="776" xr:uid="{00000000-0005-0000-0000-0000F51B0000}"/>
    <cellStyle name="Ocultar 14 10" xfId="11113" xr:uid="{00000000-0005-0000-0000-0000F61B0000}"/>
    <cellStyle name="Ocultar 14 2" xfId="1395" xr:uid="{00000000-0005-0000-0000-0000F71B0000}"/>
    <cellStyle name="Ocultar 14 2 2" xfId="2510" xr:uid="{00000000-0005-0000-0000-0000F81B0000}"/>
    <cellStyle name="Ocultar 14 2 3" xfId="4754" xr:uid="{00000000-0005-0000-0000-0000F91B0000}"/>
    <cellStyle name="Ocultar 14 2 4" xfId="5800" xr:uid="{00000000-0005-0000-0000-0000FA1B0000}"/>
    <cellStyle name="Ocultar 14 2 5" xfId="5166" xr:uid="{00000000-0005-0000-0000-0000FB1B0000}"/>
    <cellStyle name="Ocultar 14 2 6" xfId="7313" xr:uid="{00000000-0005-0000-0000-0000FC1B0000}"/>
    <cellStyle name="Ocultar 14 2 7" xfId="8406" xr:uid="{00000000-0005-0000-0000-0000FD1B0000}"/>
    <cellStyle name="Ocultar 14 2 8" xfId="10734" xr:uid="{00000000-0005-0000-0000-0000FE1B0000}"/>
    <cellStyle name="Ocultar 14 2 9" xfId="11637" xr:uid="{00000000-0005-0000-0000-0000FF1B0000}"/>
    <cellStyle name="Ocultar 14 3" xfId="4103" xr:uid="{00000000-0005-0000-0000-0000001C0000}"/>
    <cellStyle name="Ocultar 14 4" xfId="4178" xr:uid="{00000000-0005-0000-0000-0000011C0000}"/>
    <cellStyle name="Ocultar 14 5" xfId="5308" xr:uid="{00000000-0005-0000-0000-0000021C0000}"/>
    <cellStyle name="Ocultar 14 6" xfId="6309" xr:uid="{00000000-0005-0000-0000-0000031C0000}"/>
    <cellStyle name="Ocultar 14 7" xfId="8101" xr:uid="{00000000-0005-0000-0000-0000041C0000}"/>
    <cellStyle name="Ocultar 14 8" xfId="10077" xr:uid="{00000000-0005-0000-0000-0000051C0000}"/>
    <cellStyle name="Ocultar 14 9" xfId="10153" xr:uid="{00000000-0005-0000-0000-0000061C0000}"/>
    <cellStyle name="Ocultar 15" xfId="777" xr:uid="{00000000-0005-0000-0000-0000071C0000}"/>
    <cellStyle name="Ocultar 15 10" xfId="11006" xr:uid="{00000000-0005-0000-0000-0000081C0000}"/>
    <cellStyle name="Ocultar 15 2" xfId="1396" xr:uid="{00000000-0005-0000-0000-0000091C0000}"/>
    <cellStyle name="Ocultar 15 2 2" xfId="3440" xr:uid="{00000000-0005-0000-0000-00000A1C0000}"/>
    <cellStyle name="Ocultar 15 2 3" xfId="4755" xr:uid="{00000000-0005-0000-0000-00000B1C0000}"/>
    <cellStyle name="Ocultar 15 2 4" xfId="5107" xr:uid="{00000000-0005-0000-0000-00000C1C0000}"/>
    <cellStyle name="Ocultar 15 2 5" xfId="5484" xr:uid="{00000000-0005-0000-0000-00000D1C0000}"/>
    <cellStyle name="Ocultar 15 2 6" xfId="7101" xr:uid="{00000000-0005-0000-0000-00000E1C0000}"/>
    <cellStyle name="Ocultar 15 2 7" xfId="9926" xr:uid="{00000000-0005-0000-0000-00000F1C0000}"/>
    <cellStyle name="Ocultar 15 2 8" xfId="10735" xr:uid="{00000000-0005-0000-0000-0000101C0000}"/>
    <cellStyle name="Ocultar 15 2 9" xfId="11638" xr:uid="{00000000-0005-0000-0000-0000111C0000}"/>
    <cellStyle name="Ocultar 15 3" xfId="2451" xr:uid="{00000000-0005-0000-0000-0000121C0000}"/>
    <cellStyle name="Ocultar 15 4" xfId="3205" xr:uid="{00000000-0005-0000-0000-0000131C0000}"/>
    <cellStyle name="Ocultar 15 5" xfId="5322" xr:uid="{00000000-0005-0000-0000-0000141C0000}"/>
    <cellStyle name="Ocultar 15 6" xfId="6411" xr:uid="{00000000-0005-0000-0000-0000151C0000}"/>
    <cellStyle name="Ocultar 15 7" xfId="7064" xr:uid="{00000000-0005-0000-0000-0000161C0000}"/>
    <cellStyle name="Ocultar 15 8" xfId="9865" xr:uid="{00000000-0005-0000-0000-0000171C0000}"/>
    <cellStyle name="Ocultar 15 9" xfId="8564" xr:uid="{00000000-0005-0000-0000-0000181C0000}"/>
    <cellStyle name="Ocultar 16" xfId="778" xr:uid="{00000000-0005-0000-0000-0000191C0000}"/>
    <cellStyle name="Ocultar 16 10" xfId="11160" xr:uid="{00000000-0005-0000-0000-00001A1C0000}"/>
    <cellStyle name="Ocultar 16 2" xfId="1397" xr:uid="{00000000-0005-0000-0000-00001B1C0000}"/>
    <cellStyle name="Ocultar 16 2 2" xfId="3167" xr:uid="{00000000-0005-0000-0000-00001C1C0000}"/>
    <cellStyle name="Ocultar 16 2 3" xfId="4756" xr:uid="{00000000-0005-0000-0000-00001D1C0000}"/>
    <cellStyle name="Ocultar 16 2 4" xfId="5366" xr:uid="{00000000-0005-0000-0000-00001E1C0000}"/>
    <cellStyle name="Ocultar 16 2 5" xfId="6452" xr:uid="{00000000-0005-0000-0000-00001F1C0000}"/>
    <cellStyle name="Ocultar 16 2 6" xfId="7646" xr:uid="{00000000-0005-0000-0000-0000201C0000}"/>
    <cellStyle name="Ocultar 16 2 7" xfId="9713" xr:uid="{00000000-0005-0000-0000-0000211C0000}"/>
    <cellStyle name="Ocultar 16 2 8" xfId="10736" xr:uid="{00000000-0005-0000-0000-0000221C0000}"/>
    <cellStyle name="Ocultar 16 2 9" xfId="11639" xr:uid="{00000000-0005-0000-0000-0000231C0000}"/>
    <cellStyle name="Ocultar 16 3" xfId="2752" xr:uid="{00000000-0005-0000-0000-0000241C0000}"/>
    <cellStyle name="Ocultar 16 4" xfId="3014" xr:uid="{00000000-0005-0000-0000-0000251C0000}"/>
    <cellStyle name="Ocultar 16 5" xfId="2381" xr:uid="{00000000-0005-0000-0000-0000261C0000}"/>
    <cellStyle name="Ocultar 16 6" xfId="6537" xr:uid="{00000000-0005-0000-0000-0000271C0000}"/>
    <cellStyle name="Ocultar 16 7" xfId="7547" xr:uid="{00000000-0005-0000-0000-0000281C0000}"/>
    <cellStyle name="Ocultar 16 8" xfId="8819" xr:uid="{00000000-0005-0000-0000-0000291C0000}"/>
    <cellStyle name="Ocultar 16 9" xfId="10213" xr:uid="{00000000-0005-0000-0000-00002A1C0000}"/>
    <cellStyle name="Ocultar 17" xfId="779" xr:uid="{00000000-0005-0000-0000-00002B1C0000}"/>
    <cellStyle name="Ocultar 17 10" xfId="11051" xr:uid="{00000000-0005-0000-0000-00002C1C0000}"/>
    <cellStyle name="Ocultar 17 2" xfId="1398" xr:uid="{00000000-0005-0000-0000-00002D1C0000}"/>
    <cellStyle name="Ocultar 17 2 2" xfId="2856" xr:uid="{00000000-0005-0000-0000-00002E1C0000}"/>
    <cellStyle name="Ocultar 17 2 3" xfId="4757" xr:uid="{00000000-0005-0000-0000-00002F1C0000}"/>
    <cellStyle name="Ocultar 17 2 4" xfId="5261" xr:uid="{00000000-0005-0000-0000-0000301C0000}"/>
    <cellStyle name="Ocultar 17 2 5" xfId="6366" xr:uid="{00000000-0005-0000-0000-0000311C0000}"/>
    <cellStyle name="Ocultar 17 2 6" xfId="7477" xr:uid="{00000000-0005-0000-0000-0000321C0000}"/>
    <cellStyle name="Ocultar 17 2 7" xfId="10004" xr:uid="{00000000-0005-0000-0000-0000331C0000}"/>
    <cellStyle name="Ocultar 17 2 8" xfId="10737" xr:uid="{00000000-0005-0000-0000-0000341C0000}"/>
    <cellStyle name="Ocultar 17 2 9" xfId="11640" xr:uid="{00000000-0005-0000-0000-0000351C0000}"/>
    <cellStyle name="Ocultar 17 3" xfId="4105" xr:uid="{00000000-0005-0000-0000-0000361C0000}"/>
    <cellStyle name="Ocultar 17 4" xfId="2251" xr:uid="{00000000-0005-0000-0000-0000371C0000}"/>
    <cellStyle name="Ocultar 17 5" xfId="5405" xr:uid="{00000000-0005-0000-0000-0000381C0000}"/>
    <cellStyle name="Ocultar 17 6" xfId="6669" xr:uid="{00000000-0005-0000-0000-0000391C0000}"/>
    <cellStyle name="Ocultar 17 7" xfId="8103" xr:uid="{00000000-0005-0000-0000-00003A1C0000}"/>
    <cellStyle name="Ocultar 17 8" xfId="10076" xr:uid="{00000000-0005-0000-0000-00003B1C0000}"/>
    <cellStyle name="Ocultar 17 9" xfId="8243" xr:uid="{00000000-0005-0000-0000-00003C1C0000}"/>
    <cellStyle name="Ocultar 18" xfId="780" xr:uid="{00000000-0005-0000-0000-00003D1C0000}"/>
    <cellStyle name="Ocultar 18 10" xfId="9613" xr:uid="{00000000-0005-0000-0000-00003E1C0000}"/>
    <cellStyle name="Ocultar 18 2" xfId="1399" xr:uid="{00000000-0005-0000-0000-00003F1C0000}"/>
    <cellStyle name="Ocultar 18 2 2" xfId="2511" xr:uid="{00000000-0005-0000-0000-0000401C0000}"/>
    <cellStyle name="Ocultar 18 2 3" xfId="4758" xr:uid="{00000000-0005-0000-0000-0000411C0000}"/>
    <cellStyle name="Ocultar 18 2 4" xfId="6060" xr:uid="{00000000-0005-0000-0000-0000421C0000}"/>
    <cellStyle name="Ocultar 18 2 5" xfId="5835" xr:uid="{00000000-0005-0000-0000-0000431C0000}"/>
    <cellStyle name="Ocultar 18 2 6" xfId="7314" xr:uid="{00000000-0005-0000-0000-0000441C0000}"/>
    <cellStyle name="Ocultar 18 2 7" xfId="9791" xr:uid="{00000000-0005-0000-0000-0000451C0000}"/>
    <cellStyle name="Ocultar 18 2 8" xfId="10738" xr:uid="{00000000-0005-0000-0000-0000461C0000}"/>
    <cellStyle name="Ocultar 18 2 9" xfId="11641" xr:uid="{00000000-0005-0000-0000-0000471C0000}"/>
    <cellStyle name="Ocultar 18 3" xfId="2450" xr:uid="{00000000-0005-0000-0000-0000481C0000}"/>
    <cellStyle name="Ocultar 18 4" xfId="3192" xr:uid="{00000000-0005-0000-0000-0000491C0000}"/>
    <cellStyle name="Ocultar 18 5" xfId="5466" xr:uid="{00000000-0005-0000-0000-00004A1C0000}"/>
    <cellStyle name="Ocultar 18 6" xfId="5781" xr:uid="{00000000-0005-0000-0000-00004B1C0000}"/>
    <cellStyle name="Ocultar 18 7" xfId="7063" xr:uid="{00000000-0005-0000-0000-00004C1C0000}"/>
    <cellStyle name="Ocultar 18 8" xfId="9864" xr:uid="{00000000-0005-0000-0000-00004D1C0000}"/>
    <cellStyle name="Ocultar 18 9" xfId="9088" xr:uid="{00000000-0005-0000-0000-00004E1C0000}"/>
    <cellStyle name="Ocultar 19" xfId="781" xr:uid="{00000000-0005-0000-0000-00004F1C0000}"/>
    <cellStyle name="Ocultar 19 10" xfId="9139" xr:uid="{00000000-0005-0000-0000-0000501C0000}"/>
    <cellStyle name="Ocultar 19 2" xfId="1400" xr:uid="{00000000-0005-0000-0000-0000511C0000}"/>
    <cellStyle name="Ocultar 19 2 2" xfId="3441" xr:uid="{00000000-0005-0000-0000-0000521C0000}"/>
    <cellStyle name="Ocultar 19 2 3" xfId="4759" xr:uid="{00000000-0005-0000-0000-0000531C0000}"/>
    <cellStyle name="Ocultar 19 2 4" xfId="6027" xr:uid="{00000000-0005-0000-0000-0000541C0000}"/>
    <cellStyle name="Ocultar 19 2 5" xfId="5764" xr:uid="{00000000-0005-0000-0000-0000551C0000}"/>
    <cellStyle name="Ocultar 19 2 6" xfId="7102" xr:uid="{00000000-0005-0000-0000-0000561C0000}"/>
    <cellStyle name="Ocultar 19 2 7" xfId="8445" xr:uid="{00000000-0005-0000-0000-0000571C0000}"/>
    <cellStyle name="Ocultar 19 2 8" xfId="10739" xr:uid="{00000000-0005-0000-0000-0000581C0000}"/>
    <cellStyle name="Ocultar 19 2 9" xfId="11642" xr:uid="{00000000-0005-0000-0000-0000591C0000}"/>
    <cellStyle name="Ocultar 19 3" xfId="3046" xr:uid="{00000000-0005-0000-0000-00005A1C0000}"/>
    <cellStyle name="Ocultar 19 4" xfId="4210" xr:uid="{00000000-0005-0000-0000-00005B1C0000}"/>
    <cellStyle name="Ocultar 19 5" xfId="6009" xr:uid="{00000000-0005-0000-0000-00005C1C0000}"/>
    <cellStyle name="Ocultar 19 6" xfId="3068" xr:uid="{00000000-0005-0000-0000-00005D1C0000}"/>
    <cellStyle name="Ocultar 19 7" xfId="7711" xr:uid="{00000000-0005-0000-0000-00005E1C0000}"/>
    <cellStyle name="Ocultar 19 8" xfId="8818" xr:uid="{00000000-0005-0000-0000-00005F1C0000}"/>
    <cellStyle name="Ocultar 19 9" xfId="10172" xr:uid="{00000000-0005-0000-0000-0000601C0000}"/>
    <cellStyle name="Ocultar 2" xfId="782" xr:uid="{00000000-0005-0000-0000-0000611C0000}"/>
    <cellStyle name="Ocultar 2 10" xfId="11129" xr:uid="{00000000-0005-0000-0000-0000621C0000}"/>
    <cellStyle name="Ocultar 2 2" xfId="1401" xr:uid="{00000000-0005-0000-0000-0000631C0000}"/>
    <cellStyle name="Ocultar 2 2 2" xfId="3168" xr:uid="{00000000-0005-0000-0000-0000641C0000}"/>
    <cellStyle name="Ocultar 2 2 3" xfId="4760" xr:uid="{00000000-0005-0000-0000-0000651C0000}"/>
    <cellStyle name="Ocultar 2 2 4" xfId="6017" xr:uid="{00000000-0005-0000-0000-0000661C0000}"/>
    <cellStyle name="Ocultar 2 2 5" xfId="6755" xr:uid="{00000000-0005-0000-0000-0000671C0000}"/>
    <cellStyle name="Ocultar 2 2 6" xfId="7647" xr:uid="{00000000-0005-0000-0000-0000681C0000}"/>
    <cellStyle name="Ocultar 2 2 7" xfId="9952" xr:uid="{00000000-0005-0000-0000-0000691C0000}"/>
    <cellStyle name="Ocultar 2 2 8" xfId="10740" xr:uid="{00000000-0005-0000-0000-00006A1C0000}"/>
    <cellStyle name="Ocultar 2 2 9" xfId="11643" xr:uid="{00000000-0005-0000-0000-00006B1C0000}"/>
    <cellStyle name="Ocultar 2 3" xfId="4104" xr:uid="{00000000-0005-0000-0000-00006C1C0000}"/>
    <cellStyle name="Ocultar 2 4" xfId="2921" xr:uid="{00000000-0005-0000-0000-00006D1C0000}"/>
    <cellStyle name="Ocultar 2 5" xfId="6095" xr:uid="{00000000-0005-0000-0000-00006E1C0000}"/>
    <cellStyle name="Ocultar 2 6" xfId="5299" xr:uid="{00000000-0005-0000-0000-00006F1C0000}"/>
    <cellStyle name="Ocultar 2 7" xfId="8102" xr:uid="{00000000-0005-0000-0000-0000701C0000}"/>
    <cellStyle name="Ocultar 2 8" xfId="8278" xr:uid="{00000000-0005-0000-0000-0000711C0000}"/>
    <cellStyle name="Ocultar 2 9" xfId="8556" xr:uid="{00000000-0005-0000-0000-0000721C0000}"/>
    <cellStyle name="Ocultar 20" xfId="783" xr:uid="{00000000-0005-0000-0000-0000731C0000}"/>
    <cellStyle name="Ocultar 20 10" xfId="11021" xr:uid="{00000000-0005-0000-0000-0000741C0000}"/>
    <cellStyle name="Ocultar 20 2" xfId="1402" xr:uid="{00000000-0005-0000-0000-0000751C0000}"/>
    <cellStyle name="Ocultar 20 2 2" xfId="2857" xr:uid="{00000000-0005-0000-0000-0000761C0000}"/>
    <cellStyle name="Ocultar 20 2 3" xfId="4761" xr:uid="{00000000-0005-0000-0000-0000771C0000}"/>
    <cellStyle name="Ocultar 20 2 4" xfId="5755" xr:uid="{00000000-0005-0000-0000-0000781C0000}"/>
    <cellStyle name="Ocultar 20 2 5" xfId="6644" xr:uid="{00000000-0005-0000-0000-0000791C0000}"/>
    <cellStyle name="Ocultar 20 2 6" xfId="7478" xr:uid="{00000000-0005-0000-0000-00007A1C0000}"/>
    <cellStyle name="Ocultar 20 2 7" xfId="9739" xr:uid="{00000000-0005-0000-0000-00007B1C0000}"/>
    <cellStyle name="Ocultar 20 2 8" xfId="10741" xr:uid="{00000000-0005-0000-0000-00007C1C0000}"/>
    <cellStyle name="Ocultar 20 2 9" xfId="11644" xr:uid="{00000000-0005-0000-0000-00007D1C0000}"/>
    <cellStyle name="Ocultar 20 3" xfId="3126" xr:uid="{00000000-0005-0000-0000-00007E1C0000}"/>
    <cellStyle name="Ocultar 20 4" xfId="2376" xr:uid="{00000000-0005-0000-0000-00007F1C0000}"/>
    <cellStyle name="Ocultar 20 5" xfId="5121" xr:uid="{00000000-0005-0000-0000-0000801C0000}"/>
    <cellStyle name="Ocultar 20 6" xfId="6696" xr:uid="{00000000-0005-0000-0000-0000811C0000}"/>
    <cellStyle name="Ocultar 20 7" xfId="7456" xr:uid="{00000000-0005-0000-0000-0000821C0000}"/>
    <cellStyle name="Ocultar 20 8" xfId="8277" xr:uid="{00000000-0005-0000-0000-0000831C0000}"/>
    <cellStyle name="Ocultar 20 9" xfId="10232" xr:uid="{00000000-0005-0000-0000-0000841C0000}"/>
    <cellStyle name="Ocultar 21" xfId="784" xr:uid="{00000000-0005-0000-0000-0000851C0000}"/>
    <cellStyle name="Ocultar 21 10" xfId="11174" xr:uid="{00000000-0005-0000-0000-0000861C0000}"/>
    <cellStyle name="Ocultar 21 2" xfId="1403" xr:uid="{00000000-0005-0000-0000-0000871C0000}"/>
    <cellStyle name="Ocultar 21 2 2" xfId="2512" xr:uid="{00000000-0005-0000-0000-0000881C0000}"/>
    <cellStyle name="Ocultar 21 2 3" xfId="4762" xr:uid="{00000000-0005-0000-0000-0000891C0000}"/>
    <cellStyle name="Ocultar 21 2 4" xfId="4235" xr:uid="{00000000-0005-0000-0000-00008A1C0000}"/>
    <cellStyle name="Ocultar 21 2 5" xfId="5048" xr:uid="{00000000-0005-0000-0000-00008B1C0000}"/>
    <cellStyle name="Ocultar 21 2 6" xfId="7315" xr:uid="{00000000-0005-0000-0000-00008C1C0000}"/>
    <cellStyle name="Ocultar 21 2 7" xfId="10030" xr:uid="{00000000-0005-0000-0000-00008D1C0000}"/>
    <cellStyle name="Ocultar 21 2 8" xfId="10742" xr:uid="{00000000-0005-0000-0000-00008E1C0000}"/>
    <cellStyle name="Ocultar 21 2 9" xfId="11645" xr:uid="{00000000-0005-0000-0000-00008F1C0000}"/>
    <cellStyle name="Ocultar 21 3" xfId="3331" xr:uid="{00000000-0005-0000-0000-0000901C0000}"/>
    <cellStyle name="Ocultar 21 4" xfId="3773" xr:uid="{00000000-0005-0000-0000-0000911C0000}"/>
    <cellStyle name="Ocultar 21 5" xfId="5995" xr:uid="{00000000-0005-0000-0000-0000921C0000}"/>
    <cellStyle name="Ocultar 21 6" xfId="5253" xr:uid="{00000000-0005-0000-0000-0000931C0000}"/>
    <cellStyle name="Ocultar 21 7" xfId="7213" xr:uid="{00000000-0005-0000-0000-0000941C0000}"/>
    <cellStyle name="Ocultar 21 8" xfId="8276" xr:uid="{00000000-0005-0000-0000-0000951C0000}"/>
    <cellStyle name="Ocultar 21 9" xfId="8237" xr:uid="{00000000-0005-0000-0000-0000961C0000}"/>
    <cellStyle name="Ocultar 22" xfId="785" xr:uid="{00000000-0005-0000-0000-0000971C0000}"/>
    <cellStyle name="Ocultar 22 10" xfId="11065" xr:uid="{00000000-0005-0000-0000-0000981C0000}"/>
    <cellStyle name="Ocultar 22 2" xfId="1404" xr:uid="{00000000-0005-0000-0000-0000991C0000}"/>
    <cellStyle name="Ocultar 22 2 2" xfId="3442" xr:uid="{00000000-0005-0000-0000-00009A1C0000}"/>
    <cellStyle name="Ocultar 22 2 3" xfId="4763" xr:uid="{00000000-0005-0000-0000-00009B1C0000}"/>
    <cellStyle name="Ocultar 22 2 4" xfId="5903" xr:uid="{00000000-0005-0000-0000-00009C1C0000}"/>
    <cellStyle name="Ocultar 22 2 5" xfId="5990" xr:uid="{00000000-0005-0000-0000-00009D1C0000}"/>
    <cellStyle name="Ocultar 22 2 6" xfId="7103" xr:uid="{00000000-0005-0000-0000-00009E1C0000}"/>
    <cellStyle name="Ocultar 22 2 7" xfId="9817" xr:uid="{00000000-0005-0000-0000-00009F1C0000}"/>
    <cellStyle name="Ocultar 22 2 8" xfId="10743" xr:uid="{00000000-0005-0000-0000-0000A01C0000}"/>
    <cellStyle name="Ocultar 22 2 9" xfId="11646" xr:uid="{00000000-0005-0000-0000-0000A11C0000}"/>
    <cellStyle name="Ocultar 22 3" xfId="3594" xr:uid="{00000000-0005-0000-0000-0000A21C0000}"/>
    <cellStyle name="Ocultar 22 4" xfId="3667" xr:uid="{00000000-0005-0000-0000-0000A31C0000}"/>
    <cellStyle name="Ocultar 22 5" xfId="5957" xr:uid="{00000000-0005-0000-0000-0000A41C0000}"/>
    <cellStyle name="Ocultar 22 6" xfId="6184" xr:uid="{00000000-0005-0000-0000-0000A51C0000}"/>
    <cellStyle name="Ocultar 22 7" xfId="7409" xr:uid="{00000000-0005-0000-0000-0000A61C0000}"/>
    <cellStyle name="Ocultar 22 8" xfId="8275" xr:uid="{00000000-0005-0000-0000-0000A71C0000}"/>
    <cellStyle name="Ocultar 22 9" xfId="9078" xr:uid="{00000000-0005-0000-0000-0000A81C0000}"/>
    <cellStyle name="Ocultar 23" xfId="786" xr:uid="{00000000-0005-0000-0000-0000A91C0000}"/>
    <cellStyle name="Ocultar 23 10" xfId="9061" xr:uid="{00000000-0005-0000-0000-0000AA1C0000}"/>
    <cellStyle name="Ocultar 23 2" xfId="1405" xr:uid="{00000000-0005-0000-0000-0000AB1C0000}"/>
    <cellStyle name="Ocultar 23 2 2" xfId="3169" xr:uid="{00000000-0005-0000-0000-0000AC1C0000}"/>
    <cellStyle name="Ocultar 23 2 3" xfId="4764" xr:uid="{00000000-0005-0000-0000-0000AD1C0000}"/>
    <cellStyle name="Ocultar 23 2 4" xfId="5785" xr:uid="{00000000-0005-0000-0000-0000AE1C0000}"/>
    <cellStyle name="Ocultar 23 2 5" xfId="5399" xr:uid="{00000000-0005-0000-0000-0000AF1C0000}"/>
    <cellStyle name="Ocultar 23 2 6" xfId="7648" xr:uid="{00000000-0005-0000-0000-0000B01C0000}"/>
    <cellStyle name="Ocultar 23 2 7" xfId="8471" xr:uid="{00000000-0005-0000-0000-0000B11C0000}"/>
    <cellStyle name="Ocultar 23 2 8" xfId="10744" xr:uid="{00000000-0005-0000-0000-0000B21C0000}"/>
    <cellStyle name="Ocultar 23 2 9" xfId="11647" xr:uid="{00000000-0005-0000-0000-0000B31C0000}"/>
    <cellStyle name="Ocultar 23 3" xfId="3047" xr:uid="{00000000-0005-0000-0000-0000B41C0000}"/>
    <cellStyle name="Ocultar 23 4" xfId="2545" xr:uid="{00000000-0005-0000-0000-0000B51C0000}"/>
    <cellStyle name="Ocultar 23 5" xfId="6052" xr:uid="{00000000-0005-0000-0000-0000B61C0000}"/>
    <cellStyle name="Ocultar 23 6" xfId="6410" xr:uid="{00000000-0005-0000-0000-0000B71C0000}"/>
    <cellStyle name="Ocultar 23 7" xfId="7712" xr:uid="{00000000-0005-0000-0000-0000B81C0000}"/>
    <cellStyle name="Ocultar 23 8" xfId="9893" xr:uid="{00000000-0005-0000-0000-0000B91C0000}"/>
    <cellStyle name="Ocultar 23 9" xfId="9107" xr:uid="{00000000-0005-0000-0000-0000BA1C0000}"/>
    <cellStyle name="Ocultar 24" xfId="787" xr:uid="{00000000-0005-0000-0000-0000BB1C0000}"/>
    <cellStyle name="Ocultar 24 10" xfId="10128" xr:uid="{00000000-0005-0000-0000-0000BC1C0000}"/>
    <cellStyle name="Ocultar 24 2" xfId="1406" xr:uid="{00000000-0005-0000-0000-0000BD1C0000}"/>
    <cellStyle name="Ocultar 24 2 2" xfId="2858" xr:uid="{00000000-0005-0000-0000-0000BE1C0000}"/>
    <cellStyle name="Ocultar 24 2 3" xfId="4765" xr:uid="{00000000-0005-0000-0000-0000BF1C0000}"/>
    <cellStyle name="Ocultar 24 2 4" xfId="6025" xr:uid="{00000000-0005-0000-0000-0000C01C0000}"/>
    <cellStyle name="Ocultar 24 2 5" xfId="6574" xr:uid="{00000000-0005-0000-0000-0000C11C0000}"/>
    <cellStyle name="Ocultar 24 2 6" xfId="7479" xr:uid="{00000000-0005-0000-0000-0000C21C0000}"/>
    <cellStyle name="Ocultar 24 2 7" xfId="8393" xr:uid="{00000000-0005-0000-0000-0000C31C0000}"/>
    <cellStyle name="Ocultar 24 2 8" xfId="10745" xr:uid="{00000000-0005-0000-0000-0000C41C0000}"/>
    <cellStyle name="Ocultar 24 2 9" xfId="11648" xr:uid="{00000000-0005-0000-0000-0000C51C0000}"/>
    <cellStyle name="Ocultar 24 3" xfId="3595" xr:uid="{00000000-0005-0000-0000-0000C61C0000}"/>
    <cellStyle name="Ocultar 24 4" xfId="2386" xr:uid="{00000000-0005-0000-0000-0000C71C0000}"/>
    <cellStyle name="Ocultar 24 5" xfId="3023" xr:uid="{00000000-0005-0000-0000-0000C81C0000}"/>
    <cellStyle name="Ocultar 24 6" xfId="6559" xr:uid="{00000000-0005-0000-0000-0000C91C0000}"/>
    <cellStyle name="Ocultar 24 7" xfId="7410" xr:uid="{00000000-0005-0000-0000-0000CA1C0000}"/>
    <cellStyle name="Ocultar 24 8" xfId="9675" xr:uid="{00000000-0005-0000-0000-0000CB1C0000}"/>
    <cellStyle name="Ocultar 24 9" xfId="10192" xr:uid="{00000000-0005-0000-0000-0000CC1C0000}"/>
    <cellStyle name="Ocultar 25" xfId="788" xr:uid="{00000000-0005-0000-0000-0000CD1C0000}"/>
    <cellStyle name="Ocultar 25 10" xfId="11104" xr:uid="{00000000-0005-0000-0000-0000CE1C0000}"/>
    <cellStyle name="Ocultar 25 2" xfId="1407" xr:uid="{00000000-0005-0000-0000-0000CF1C0000}"/>
    <cellStyle name="Ocultar 25 2 2" xfId="2513" xr:uid="{00000000-0005-0000-0000-0000D01C0000}"/>
    <cellStyle name="Ocultar 25 2 3" xfId="4766" xr:uid="{00000000-0005-0000-0000-0000D11C0000}"/>
    <cellStyle name="Ocultar 25 2 4" xfId="5066" xr:uid="{00000000-0005-0000-0000-0000D21C0000}"/>
    <cellStyle name="Ocultar 25 2 5" xfId="5139" xr:uid="{00000000-0005-0000-0000-0000D31C0000}"/>
    <cellStyle name="Ocultar 25 2 6" xfId="7316" xr:uid="{00000000-0005-0000-0000-0000D41C0000}"/>
    <cellStyle name="Ocultar 25 2 7" xfId="9978" xr:uid="{00000000-0005-0000-0000-0000D51C0000}"/>
    <cellStyle name="Ocultar 25 2 8" xfId="10746" xr:uid="{00000000-0005-0000-0000-0000D61C0000}"/>
    <cellStyle name="Ocultar 25 2 9" xfId="11649" xr:uid="{00000000-0005-0000-0000-0000D71C0000}"/>
    <cellStyle name="Ocultar 25 3" xfId="4100" xr:uid="{00000000-0005-0000-0000-0000D81C0000}"/>
    <cellStyle name="Ocultar 25 4" xfId="3487" xr:uid="{00000000-0005-0000-0000-0000D91C0000}"/>
    <cellStyle name="Ocultar 25 5" xfId="5029" xr:uid="{00000000-0005-0000-0000-0000DA1C0000}"/>
    <cellStyle name="Ocultar 25 6" xfId="6438" xr:uid="{00000000-0005-0000-0000-0000DB1C0000}"/>
    <cellStyle name="Ocultar 25 7" xfId="8098" xr:uid="{00000000-0005-0000-0000-0000DC1C0000}"/>
    <cellStyle name="Ocultar 25 8" xfId="8812" xr:uid="{00000000-0005-0000-0000-0000DD1C0000}"/>
    <cellStyle name="Ocultar 25 9" xfId="8262" xr:uid="{00000000-0005-0000-0000-0000DE1C0000}"/>
    <cellStyle name="Ocultar 26" xfId="789" xr:uid="{00000000-0005-0000-0000-0000DF1C0000}"/>
    <cellStyle name="Ocultar 26 10" xfId="10997" xr:uid="{00000000-0005-0000-0000-0000E01C0000}"/>
    <cellStyle name="Ocultar 26 2" xfId="1408" xr:uid="{00000000-0005-0000-0000-0000E11C0000}"/>
    <cellStyle name="Ocultar 26 2 2" xfId="3443" xr:uid="{00000000-0005-0000-0000-0000E21C0000}"/>
    <cellStyle name="Ocultar 26 2 3" xfId="4767" xr:uid="{00000000-0005-0000-0000-0000E31C0000}"/>
    <cellStyle name="Ocultar 26 2 4" xfId="2582" xr:uid="{00000000-0005-0000-0000-0000E41C0000}"/>
    <cellStyle name="Ocultar 26 2 5" xfId="5028" xr:uid="{00000000-0005-0000-0000-0000E51C0000}"/>
    <cellStyle name="Ocultar 26 2 6" xfId="7104" xr:uid="{00000000-0005-0000-0000-0000E61C0000}"/>
    <cellStyle name="Ocultar 26 2 7" xfId="9765" xr:uid="{00000000-0005-0000-0000-0000E71C0000}"/>
    <cellStyle name="Ocultar 26 2 8" xfId="10747" xr:uid="{00000000-0005-0000-0000-0000E81C0000}"/>
    <cellStyle name="Ocultar 26 2 9" xfId="11650" xr:uid="{00000000-0005-0000-0000-0000E91C0000}"/>
    <cellStyle name="Ocultar 26 3" xfId="3128" xr:uid="{00000000-0005-0000-0000-0000EA1C0000}"/>
    <cellStyle name="Ocultar 26 4" xfId="2370" xr:uid="{00000000-0005-0000-0000-0000EB1C0000}"/>
    <cellStyle name="Ocultar 26 5" xfId="5368" xr:uid="{00000000-0005-0000-0000-0000EC1C0000}"/>
    <cellStyle name="Ocultar 26 6" xfId="6429" xr:uid="{00000000-0005-0000-0000-0000ED1C0000}"/>
    <cellStyle name="Ocultar 26 7" xfId="7458" xr:uid="{00000000-0005-0000-0000-0000EE1C0000}"/>
    <cellStyle name="Ocultar 26 8" xfId="10069" xr:uid="{00000000-0005-0000-0000-0000EF1C0000}"/>
    <cellStyle name="Ocultar 26 9" xfId="10253" xr:uid="{00000000-0005-0000-0000-0000F01C0000}"/>
    <cellStyle name="Ocultar 27" xfId="790" xr:uid="{00000000-0005-0000-0000-0000F11C0000}"/>
    <cellStyle name="Ocultar 27 10" xfId="11151" xr:uid="{00000000-0005-0000-0000-0000F21C0000}"/>
    <cellStyle name="Ocultar 27 2" xfId="1409" xr:uid="{00000000-0005-0000-0000-0000F31C0000}"/>
    <cellStyle name="Ocultar 27 2 2" xfId="3170" xr:uid="{00000000-0005-0000-0000-0000F41C0000}"/>
    <cellStyle name="Ocultar 27 2 3" xfId="4768" xr:uid="{00000000-0005-0000-0000-0000F51C0000}"/>
    <cellStyle name="Ocultar 27 2 4" xfId="5182" xr:uid="{00000000-0005-0000-0000-0000F61C0000}"/>
    <cellStyle name="Ocultar 27 2 5" xfId="6106" xr:uid="{00000000-0005-0000-0000-0000F71C0000}"/>
    <cellStyle name="Ocultar 27 2 6" xfId="7649" xr:uid="{00000000-0005-0000-0000-0000F81C0000}"/>
    <cellStyle name="Ocultar 27 2 7" xfId="10056" xr:uid="{00000000-0005-0000-0000-0000F91C0000}"/>
    <cellStyle name="Ocultar 27 2 8" xfId="10748" xr:uid="{00000000-0005-0000-0000-0000FA1C0000}"/>
    <cellStyle name="Ocultar 27 2 9" xfId="11651" xr:uid="{00000000-0005-0000-0000-0000FB1C0000}"/>
    <cellStyle name="Ocultar 27 3" xfId="3332" xr:uid="{00000000-0005-0000-0000-0000FC1C0000}"/>
    <cellStyle name="Ocultar 27 4" xfId="3649" xr:uid="{00000000-0005-0000-0000-0000FD1C0000}"/>
    <cellStyle name="Ocultar 27 5" xfId="5033" xr:uid="{00000000-0005-0000-0000-0000FE1C0000}"/>
    <cellStyle name="Ocultar 27 6" xfId="5975" xr:uid="{00000000-0005-0000-0000-0000FF1C0000}"/>
    <cellStyle name="Ocultar 27 7" xfId="7214" xr:uid="{00000000-0005-0000-0000-0000001D0000}"/>
    <cellStyle name="Ocultar 27 8" xfId="9857" xr:uid="{00000000-0005-0000-0000-0000011D0000}"/>
    <cellStyle name="Ocultar 27 9" xfId="8229" xr:uid="{00000000-0005-0000-0000-0000021D0000}"/>
    <cellStyle name="Ocultar 28" xfId="791" xr:uid="{00000000-0005-0000-0000-0000031D0000}"/>
    <cellStyle name="Ocultar 28 10" xfId="11043" xr:uid="{00000000-0005-0000-0000-0000041D0000}"/>
    <cellStyle name="Ocultar 28 2" xfId="1410" xr:uid="{00000000-0005-0000-0000-0000051D0000}"/>
    <cellStyle name="Ocultar 28 2 2" xfId="2859" xr:uid="{00000000-0005-0000-0000-0000061D0000}"/>
    <cellStyle name="Ocultar 28 2 3" xfId="4769" xr:uid="{00000000-0005-0000-0000-0000071D0000}"/>
    <cellStyle name="Ocultar 28 2 4" xfId="6131" xr:uid="{00000000-0005-0000-0000-0000081D0000}"/>
    <cellStyle name="Ocultar 28 2 5" xfId="5606" xr:uid="{00000000-0005-0000-0000-0000091D0000}"/>
    <cellStyle name="Ocultar 28 2 6" xfId="7480" xr:uid="{00000000-0005-0000-0000-00000A1D0000}"/>
    <cellStyle name="Ocultar 28 2 7" xfId="9843" xr:uid="{00000000-0005-0000-0000-00000B1D0000}"/>
    <cellStyle name="Ocultar 28 2 8" xfId="10749" xr:uid="{00000000-0005-0000-0000-00000C1D0000}"/>
    <cellStyle name="Ocultar 28 2 9" xfId="11652" xr:uid="{00000000-0005-0000-0000-00000D1D0000}"/>
    <cellStyle name="Ocultar 28 3" xfId="4201" xr:uid="{00000000-0005-0000-0000-00000E1D0000}"/>
    <cellStyle name="Ocultar 28 4" xfId="3887" xr:uid="{00000000-0005-0000-0000-00000F1D0000}"/>
    <cellStyle name="Ocultar 28 5" xfId="6217" xr:uid="{00000000-0005-0000-0000-0000101D0000}"/>
    <cellStyle name="Ocultar 28 6" xfId="6670" xr:uid="{00000000-0005-0000-0000-0000111D0000}"/>
    <cellStyle name="Ocultar 28 7" xfId="8159" xr:uid="{00000000-0005-0000-0000-0000121D0000}"/>
    <cellStyle name="Ocultar 28 8" xfId="8809" xr:uid="{00000000-0005-0000-0000-0000131D0000}"/>
    <cellStyle name="Ocultar 28 9" xfId="9067" xr:uid="{00000000-0005-0000-0000-0000141D0000}"/>
    <cellStyle name="Ocultar 29" xfId="792" xr:uid="{00000000-0005-0000-0000-0000151D0000}"/>
    <cellStyle name="Ocultar 29 10" xfId="8231" xr:uid="{00000000-0005-0000-0000-0000161D0000}"/>
    <cellStyle name="Ocultar 29 2" xfId="1411" xr:uid="{00000000-0005-0000-0000-0000171D0000}"/>
    <cellStyle name="Ocultar 29 2 2" xfId="2514" xr:uid="{00000000-0005-0000-0000-0000181D0000}"/>
    <cellStyle name="Ocultar 29 2 3" xfId="4770" xr:uid="{00000000-0005-0000-0000-0000191D0000}"/>
    <cellStyle name="Ocultar 29 2 4" xfId="5906" xr:uid="{00000000-0005-0000-0000-00001A1D0000}"/>
    <cellStyle name="Ocultar 29 2 5" xfId="6599" xr:uid="{00000000-0005-0000-0000-00001B1D0000}"/>
    <cellStyle name="Ocultar 29 2 6" xfId="7317" xr:uid="{00000000-0005-0000-0000-00001C1D0000}"/>
    <cellStyle name="Ocultar 29 2 7" xfId="8497" xr:uid="{00000000-0005-0000-0000-00001D1D0000}"/>
    <cellStyle name="Ocultar 29 2 8" xfId="10750" xr:uid="{00000000-0005-0000-0000-00001E1D0000}"/>
    <cellStyle name="Ocultar 29 2 9" xfId="11653" xr:uid="{00000000-0005-0000-0000-00001F1D0000}"/>
    <cellStyle name="Ocultar 29 3" xfId="2089" xr:uid="{00000000-0005-0000-0000-0000201D0000}"/>
    <cellStyle name="Ocultar 29 4" xfId="2900" xr:uid="{00000000-0005-0000-0000-0000211D0000}"/>
    <cellStyle name="Ocultar 29 5" xfId="5899" xr:uid="{00000000-0005-0000-0000-0000221D0000}"/>
    <cellStyle name="Ocultar 29 6" xfId="5558" xr:uid="{00000000-0005-0000-0000-0000231D0000}"/>
    <cellStyle name="Ocultar 29 7" xfId="6843" xr:uid="{00000000-0005-0000-0000-0000241D0000}"/>
    <cellStyle name="Ocultar 29 8" xfId="8810" xr:uid="{00000000-0005-0000-0000-0000251D0000}"/>
    <cellStyle name="Ocultar 29 9" xfId="9098" xr:uid="{00000000-0005-0000-0000-0000261D0000}"/>
    <cellStyle name="Ocultar 3" xfId="793" xr:uid="{00000000-0005-0000-0000-0000271D0000}"/>
    <cellStyle name="Ocultar 3 10" xfId="11121" xr:uid="{00000000-0005-0000-0000-0000281D0000}"/>
    <cellStyle name="Ocultar 3 2" xfId="1412" xr:uid="{00000000-0005-0000-0000-0000291D0000}"/>
    <cellStyle name="Ocultar 3 2 2" xfId="3444" xr:uid="{00000000-0005-0000-0000-00002A1D0000}"/>
    <cellStyle name="Ocultar 3 2 3" xfId="4771" xr:uid="{00000000-0005-0000-0000-00002B1D0000}"/>
    <cellStyle name="Ocultar 3 2 4" xfId="6160" xr:uid="{00000000-0005-0000-0000-00002C1D0000}"/>
    <cellStyle name="Ocultar 3 2 5" xfId="3019" xr:uid="{00000000-0005-0000-0000-00002D1D0000}"/>
    <cellStyle name="Ocultar 3 2 6" xfId="7105" xr:uid="{00000000-0005-0000-0000-00002E1D0000}"/>
    <cellStyle name="Ocultar 3 2 7" xfId="8419" xr:uid="{00000000-0005-0000-0000-00002F1D0000}"/>
    <cellStyle name="Ocultar 3 2 8" xfId="10751" xr:uid="{00000000-0005-0000-0000-0000301D0000}"/>
    <cellStyle name="Ocultar 3 2 9" xfId="11654" xr:uid="{00000000-0005-0000-0000-0000311D0000}"/>
    <cellStyle name="Ocultar 3 3" xfId="2979" xr:uid="{00000000-0005-0000-0000-0000321D0000}"/>
    <cellStyle name="Ocultar 3 4" xfId="3103" xr:uid="{00000000-0005-0000-0000-0000331D0000}"/>
    <cellStyle name="Ocultar 3 5" xfId="5187" xr:uid="{00000000-0005-0000-0000-0000341D0000}"/>
    <cellStyle name="Ocultar 3 6" xfId="5279" xr:uid="{00000000-0005-0000-0000-0000351D0000}"/>
    <cellStyle name="Ocultar 3 7" xfId="7674" xr:uid="{00000000-0005-0000-0000-0000361D0000}"/>
    <cellStyle name="Ocultar 3 8" xfId="8247" xr:uid="{00000000-0005-0000-0000-0000371D0000}"/>
    <cellStyle name="Ocultar 3 9" xfId="9690" xr:uid="{00000000-0005-0000-0000-0000381D0000}"/>
    <cellStyle name="Ocultar 30" xfId="794" xr:uid="{00000000-0005-0000-0000-0000391D0000}"/>
    <cellStyle name="Ocultar 30 10" xfId="11014" xr:uid="{00000000-0005-0000-0000-00003A1D0000}"/>
    <cellStyle name="Ocultar 30 2" xfId="1413" xr:uid="{00000000-0005-0000-0000-00003B1D0000}"/>
    <cellStyle name="Ocultar 30 2 2" xfId="3171" xr:uid="{00000000-0005-0000-0000-00003C1D0000}"/>
    <cellStyle name="Ocultar 30 2 3" xfId="4772" xr:uid="{00000000-0005-0000-0000-00003D1D0000}"/>
    <cellStyle name="Ocultar 30 2 4" xfId="5589" xr:uid="{00000000-0005-0000-0000-00003E1D0000}"/>
    <cellStyle name="Ocultar 30 2 5" xfId="6824" xr:uid="{00000000-0005-0000-0000-00003F1D0000}"/>
    <cellStyle name="Ocultar 30 2 6" xfId="7650" xr:uid="{00000000-0005-0000-0000-0000401D0000}"/>
    <cellStyle name="Ocultar 30 2 7" xfId="8367" xr:uid="{00000000-0005-0000-0000-0000411D0000}"/>
    <cellStyle name="Ocultar 30 2 8" xfId="10752" xr:uid="{00000000-0005-0000-0000-0000421D0000}"/>
    <cellStyle name="Ocultar 30 2 9" xfId="11655" xr:uid="{00000000-0005-0000-0000-0000431D0000}"/>
    <cellStyle name="Ocultar 30 3" xfId="4125" xr:uid="{00000000-0005-0000-0000-0000441D0000}"/>
    <cellStyle name="Ocultar 30 4" xfId="3480" xr:uid="{00000000-0005-0000-0000-0000451D0000}"/>
    <cellStyle name="Ocultar 30 5" xfId="5927" xr:uid="{00000000-0005-0000-0000-0000461D0000}"/>
    <cellStyle name="Ocultar 30 6" xfId="2571" xr:uid="{00000000-0005-0000-0000-0000471D0000}"/>
    <cellStyle name="Ocultar 30 7" xfId="8119" xr:uid="{00000000-0005-0000-0000-0000481D0000}"/>
    <cellStyle name="Ocultar 30 8" xfId="8808" xr:uid="{00000000-0005-0000-0000-0000491D0000}"/>
    <cellStyle name="Ocultar 30 9" xfId="10148" xr:uid="{00000000-0005-0000-0000-00004A1D0000}"/>
    <cellStyle name="Ocultar 31" xfId="795" xr:uid="{00000000-0005-0000-0000-00004B1D0000}"/>
    <cellStyle name="Ocultar 31 10" xfId="11168" xr:uid="{00000000-0005-0000-0000-00004C1D0000}"/>
    <cellStyle name="Ocultar 31 2" xfId="1414" xr:uid="{00000000-0005-0000-0000-00004D1D0000}"/>
    <cellStyle name="Ocultar 31 2 2" xfId="3387" xr:uid="{00000000-0005-0000-0000-00004E1D0000}"/>
    <cellStyle name="Ocultar 31 2 3" xfId="4773" xr:uid="{00000000-0005-0000-0000-00004F1D0000}"/>
    <cellStyle name="Ocultar 31 2 4" xfId="3686" xr:uid="{00000000-0005-0000-0000-0000501D0000}"/>
    <cellStyle name="Ocultar 31 2 5" xfId="6312" xr:uid="{00000000-0005-0000-0000-0000511D0000}"/>
    <cellStyle name="Ocultar 31 2 6" xfId="7481" xr:uid="{00000000-0005-0000-0000-0000521D0000}"/>
    <cellStyle name="Ocultar 31 2 7" xfId="9919" xr:uid="{00000000-0005-0000-0000-0000531D0000}"/>
    <cellStyle name="Ocultar 31 2 8" xfId="10753" xr:uid="{00000000-0005-0000-0000-0000541D0000}"/>
    <cellStyle name="Ocultar 31 2 9" xfId="11656" xr:uid="{00000000-0005-0000-0000-0000551D0000}"/>
    <cellStyle name="Ocultar 31 3" xfId="3113" xr:uid="{00000000-0005-0000-0000-0000561D0000}"/>
    <cellStyle name="Ocultar 31 4" xfId="2095" xr:uid="{00000000-0005-0000-0000-0000571D0000}"/>
    <cellStyle name="Ocultar 31 5" xfId="2579" xr:uid="{00000000-0005-0000-0000-0000581D0000}"/>
    <cellStyle name="Ocultar 31 6" xfId="6420" xr:uid="{00000000-0005-0000-0000-0000591D0000}"/>
    <cellStyle name="Ocultar 31 7" xfId="7447" xr:uid="{00000000-0005-0000-0000-00005A1D0000}"/>
    <cellStyle name="Ocultar 31 8" xfId="8273" xr:uid="{00000000-0005-0000-0000-00005B1D0000}"/>
    <cellStyle name="Ocultar 31 9" xfId="9196" xr:uid="{00000000-0005-0000-0000-00005C1D0000}"/>
    <cellStyle name="Ocultar 32" xfId="796" xr:uid="{00000000-0005-0000-0000-00005D1D0000}"/>
    <cellStyle name="Ocultar 32 10" xfId="11059" xr:uid="{00000000-0005-0000-0000-00005E1D0000}"/>
    <cellStyle name="Ocultar 32 2" xfId="1415" xr:uid="{00000000-0005-0000-0000-00005F1D0000}"/>
    <cellStyle name="Ocultar 32 2 2" xfId="2515" xr:uid="{00000000-0005-0000-0000-0000601D0000}"/>
    <cellStyle name="Ocultar 32 2 3" xfId="4774" xr:uid="{00000000-0005-0000-0000-0000611D0000}"/>
    <cellStyle name="Ocultar 32 2 4" xfId="5214" xr:uid="{00000000-0005-0000-0000-0000621D0000}"/>
    <cellStyle name="Ocultar 32 2 5" xfId="6435" xr:uid="{00000000-0005-0000-0000-0000631D0000}"/>
    <cellStyle name="Ocultar 32 2 6" xfId="7593" xr:uid="{00000000-0005-0000-0000-0000641D0000}"/>
    <cellStyle name="Ocultar 32 2 7" xfId="9706" xr:uid="{00000000-0005-0000-0000-0000651D0000}"/>
    <cellStyle name="Ocultar 32 2 8" xfId="10754" xr:uid="{00000000-0005-0000-0000-0000661D0000}"/>
    <cellStyle name="Ocultar 32 2 9" xfId="11657" xr:uid="{00000000-0005-0000-0000-0000671D0000}"/>
    <cellStyle name="Ocultar 32 3" xfId="3641" xr:uid="{00000000-0005-0000-0000-0000681D0000}"/>
    <cellStyle name="Ocultar 32 4" xfId="2609" xr:uid="{00000000-0005-0000-0000-0000691D0000}"/>
    <cellStyle name="Ocultar 32 5" xfId="2528" xr:uid="{00000000-0005-0000-0000-00006A1D0000}"/>
    <cellStyle name="Ocultar 32 6" xfId="6728" xr:uid="{00000000-0005-0000-0000-00006B1D0000}"/>
    <cellStyle name="Ocultar 32 7" xfId="7691" xr:uid="{00000000-0005-0000-0000-00006C1D0000}"/>
    <cellStyle name="Ocultar 32 8" xfId="8807" xr:uid="{00000000-0005-0000-0000-00006D1D0000}"/>
    <cellStyle name="Ocultar 32 9" xfId="10208" xr:uid="{00000000-0005-0000-0000-00006E1D0000}"/>
    <cellStyle name="Ocultar 33" xfId="797" xr:uid="{00000000-0005-0000-0000-00006F1D0000}"/>
    <cellStyle name="Ocultar 33 10" xfId="8877" xr:uid="{00000000-0005-0000-0000-0000701D0000}"/>
    <cellStyle name="Ocultar 33 2" xfId="1416" xr:uid="{00000000-0005-0000-0000-0000711D0000}"/>
    <cellStyle name="Ocultar 33 2 2" xfId="2860" xr:uid="{00000000-0005-0000-0000-0000721D0000}"/>
    <cellStyle name="Ocultar 33 2 3" xfId="4775" xr:uid="{00000000-0005-0000-0000-0000731D0000}"/>
    <cellStyle name="Ocultar 33 2 4" xfId="5772" xr:uid="{00000000-0005-0000-0000-0000741D0000}"/>
    <cellStyle name="Ocultar 33 2 5" xfId="2931" xr:uid="{00000000-0005-0000-0000-0000751D0000}"/>
    <cellStyle name="Ocultar 33 2 6" xfId="7106" xr:uid="{00000000-0005-0000-0000-0000761D0000}"/>
    <cellStyle name="Ocultar 33 2 7" xfId="9997" xr:uid="{00000000-0005-0000-0000-0000771D0000}"/>
    <cellStyle name="Ocultar 33 2 8" xfId="10755" xr:uid="{00000000-0005-0000-0000-0000781D0000}"/>
    <cellStyle name="Ocultar 33 2 9" xfId="11658" xr:uid="{00000000-0005-0000-0000-0000791D0000}"/>
    <cellStyle name="Ocultar 33 3" xfId="4151" xr:uid="{00000000-0005-0000-0000-00007A1D0000}"/>
    <cellStyle name="Ocultar 33 4" xfId="3469" xr:uid="{00000000-0005-0000-0000-00007B1D0000}"/>
    <cellStyle name="Ocultar 33 5" xfId="5188" xr:uid="{00000000-0005-0000-0000-00007C1D0000}"/>
    <cellStyle name="Ocultar 33 6" xfId="5473" xr:uid="{00000000-0005-0000-0000-00007D1D0000}"/>
    <cellStyle name="Ocultar 33 7" xfId="8132" xr:uid="{00000000-0005-0000-0000-00007E1D0000}"/>
    <cellStyle name="Ocultar 33 8" xfId="8272" xr:uid="{00000000-0005-0000-0000-00007F1D0000}"/>
    <cellStyle name="Ocultar 33 9" xfId="8539" xr:uid="{00000000-0005-0000-0000-0000801D0000}"/>
    <cellStyle name="Ocultar 34" xfId="798" xr:uid="{00000000-0005-0000-0000-0000811D0000}"/>
    <cellStyle name="Ocultar 34 10" xfId="8526" xr:uid="{00000000-0005-0000-0000-0000821D0000}"/>
    <cellStyle name="Ocultar 34 2" xfId="1417" xr:uid="{00000000-0005-0000-0000-0000831D0000}"/>
    <cellStyle name="Ocultar 34 2 2" xfId="3172" xr:uid="{00000000-0005-0000-0000-0000841D0000}"/>
    <cellStyle name="Ocultar 34 2 3" xfId="4776" xr:uid="{00000000-0005-0000-0000-0000851D0000}"/>
    <cellStyle name="Ocultar 34 2 4" xfId="6195" xr:uid="{00000000-0005-0000-0000-0000861D0000}"/>
    <cellStyle name="Ocultar 34 2 5" xfId="5642" xr:uid="{00000000-0005-0000-0000-0000871D0000}"/>
    <cellStyle name="Ocultar 34 2 6" xfId="7318" xr:uid="{00000000-0005-0000-0000-0000881D0000}"/>
    <cellStyle name="Ocultar 34 2 7" xfId="9784" xr:uid="{00000000-0005-0000-0000-0000891D0000}"/>
    <cellStyle name="Ocultar 34 2 8" xfId="10756" xr:uid="{00000000-0005-0000-0000-00008A1D0000}"/>
    <cellStyle name="Ocultar 34 2 9" xfId="11659" xr:uid="{00000000-0005-0000-0000-00008B1D0000}"/>
    <cellStyle name="Ocultar 34 3" xfId="3101" xr:uid="{00000000-0005-0000-0000-00008C1D0000}"/>
    <cellStyle name="Ocultar 34 4" xfId="2192" xr:uid="{00000000-0005-0000-0000-00008D1D0000}"/>
    <cellStyle name="Ocultar 34 5" xfId="2435" xr:uid="{00000000-0005-0000-0000-00008E1D0000}"/>
    <cellStyle name="Ocultar 34 6" xfId="6303" xr:uid="{00000000-0005-0000-0000-00008F1D0000}"/>
    <cellStyle name="Ocultar 34 7" xfId="7439" xr:uid="{00000000-0005-0000-0000-0000901D0000}"/>
    <cellStyle name="Ocultar 34 8" xfId="9403" xr:uid="{00000000-0005-0000-0000-0000911D0000}"/>
    <cellStyle name="Ocultar 34 9" xfId="9599" xr:uid="{00000000-0005-0000-0000-0000921D0000}"/>
    <cellStyle name="Ocultar 35" xfId="799" xr:uid="{00000000-0005-0000-0000-0000931D0000}"/>
    <cellStyle name="Ocultar 35 10" xfId="11138" xr:uid="{00000000-0005-0000-0000-0000941D0000}"/>
    <cellStyle name="Ocultar 35 2" xfId="1418" xr:uid="{00000000-0005-0000-0000-0000951D0000}"/>
    <cellStyle name="Ocultar 35 2 2" xfId="3445" xr:uid="{00000000-0005-0000-0000-0000961D0000}"/>
    <cellStyle name="Ocultar 35 2 3" xfId="4777" xr:uid="{00000000-0005-0000-0000-0000971D0000}"/>
    <cellStyle name="Ocultar 35 2 4" xfId="6145" xr:uid="{00000000-0005-0000-0000-0000981D0000}"/>
    <cellStyle name="Ocultar 35 2 5" xfId="5482" xr:uid="{00000000-0005-0000-0000-0000991D0000}"/>
    <cellStyle name="Ocultar 35 2 6" xfId="7482" xr:uid="{00000000-0005-0000-0000-00009A1D0000}"/>
    <cellStyle name="Ocultar 35 2 7" xfId="8438" xr:uid="{00000000-0005-0000-0000-00009B1D0000}"/>
    <cellStyle name="Ocultar 35 2 8" xfId="10757" xr:uid="{00000000-0005-0000-0000-00009C1D0000}"/>
    <cellStyle name="Ocultar 35 2 9" xfId="11660" xr:uid="{00000000-0005-0000-0000-00009D1D0000}"/>
    <cellStyle name="Ocultar 35 3" xfId="4227" xr:uid="{00000000-0005-0000-0000-00009E1D0000}"/>
    <cellStyle name="Ocultar 35 4" xfId="3015" xr:uid="{00000000-0005-0000-0000-00009F1D0000}"/>
    <cellStyle name="Ocultar 35 5" xfId="6238" xr:uid="{00000000-0005-0000-0000-0000A01D0000}"/>
    <cellStyle name="Ocultar 35 6" xfId="6801" xr:uid="{00000000-0005-0000-0000-0000A11D0000}"/>
    <cellStyle name="Ocultar 35 7" xfId="8173" xr:uid="{00000000-0005-0000-0000-0000A21D0000}"/>
    <cellStyle name="Ocultar 35 8" xfId="8806" xr:uid="{00000000-0005-0000-0000-0000A31D0000}"/>
    <cellStyle name="Ocultar 35 9" xfId="10167" xr:uid="{00000000-0005-0000-0000-0000A41D0000}"/>
    <cellStyle name="Ocultar 36" xfId="800" xr:uid="{00000000-0005-0000-0000-0000A51D0000}"/>
    <cellStyle name="Ocultar 36 10" xfId="11030" xr:uid="{00000000-0005-0000-0000-0000A61D0000}"/>
    <cellStyle name="Ocultar 36 2" xfId="1419" xr:uid="{00000000-0005-0000-0000-0000A71D0000}"/>
    <cellStyle name="Ocultar 36 2 2" xfId="2516" xr:uid="{00000000-0005-0000-0000-0000A81D0000}"/>
    <cellStyle name="Ocultar 36 2 3" xfId="4778" xr:uid="{00000000-0005-0000-0000-0000A91D0000}"/>
    <cellStyle name="Ocultar 36 2 4" xfId="5433" xr:uid="{00000000-0005-0000-0000-0000AA1D0000}"/>
    <cellStyle name="Ocultar 36 2 5" xfId="6705" xr:uid="{00000000-0005-0000-0000-0000AB1D0000}"/>
    <cellStyle name="Ocultar 36 2 6" xfId="7651" xr:uid="{00000000-0005-0000-0000-0000AC1D0000}"/>
    <cellStyle name="Ocultar 36 2 7" xfId="9945" xr:uid="{00000000-0005-0000-0000-0000AD1D0000}"/>
    <cellStyle name="Ocultar 36 2 8" xfId="10758" xr:uid="{00000000-0005-0000-0000-0000AE1D0000}"/>
    <cellStyle name="Ocultar 36 2 9" xfId="11661" xr:uid="{00000000-0005-0000-0000-0000AF1D0000}"/>
    <cellStyle name="Ocultar 36 3" xfId="2382" xr:uid="{00000000-0005-0000-0000-0000B01D0000}"/>
    <cellStyle name="Ocultar 36 4" xfId="3119" xr:uid="{00000000-0005-0000-0000-0000B11D0000}"/>
    <cellStyle name="Ocultar 36 5" xfId="5361" xr:uid="{00000000-0005-0000-0000-0000B21D0000}"/>
    <cellStyle name="Ocultar 36 6" xfId="3930" xr:uid="{00000000-0005-0000-0000-0000B31D0000}"/>
    <cellStyle name="Ocultar 36 7" xfId="6837" xr:uid="{00000000-0005-0000-0000-0000B41D0000}"/>
    <cellStyle name="Ocultar 36 8" xfId="9402" xr:uid="{00000000-0005-0000-0000-0000B51D0000}"/>
    <cellStyle name="Ocultar 36 9" xfId="9185" xr:uid="{00000000-0005-0000-0000-0000B61D0000}"/>
    <cellStyle name="Ocultar 37" xfId="801" xr:uid="{00000000-0005-0000-0000-0000B71D0000}"/>
    <cellStyle name="Ocultar 37 10" xfId="11183" xr:uid="{00000000-0005-0000-0000-0000B81D0000}"/>
    <cellStyle name="Ocultar 37 2" xfId="1420" xr:uid="{00000000-0005-0000-0000-0000B91D0000}"/>
    <cellStyle name="Ocultar 37 2 2" xfId="2861" xr:uid="{00000000-0005-0000-0000-0000BA1D0000}"/>
    <cellStyle name="Ocultar 37 2 3" xfId="4779" xr:uid="{00000000-0005-0000-0000-0000BB1D0000}"/>
    <cellStyle name="Ocultar 37 2 4" xfId="3544" xr:uid="{00000000-0005-0000-0000-0000BC1D0000}"/>
    <cellStyle name="Ocultar 37 2 5" xfId="5806" xr:uid="{00000000-0005-0000-0000-0000BD1D0000}"/>
    <cellStyle name="Ocultar 37 2 6" xfId="7107" xr:uid="{00000000-0005-0000-0000-0000BE1D0000}"/>
    <cellStyle name="Ocultar 37 2 7" xfId="9732" xr:uid="{00000000-0005-0000-0000-0000BF1D0000}"/>
    <cellStyle name="Ocultar 37 2 8" xfId="10759" xr:uid="{00000000-0005-0000-0000-0000C01D0000}"/>
    <cellStyle name="Ocultar 37 2 9" xfId="11662" xr:uid="{00000000-0005-0000-0000-0000C11D0000}"/>
    <cellStyle name="Ocultar 37 3" xfId="2966" xr:uid="{00000000-0005-0000-0000-0000C21D0000}"/>
    <cellStyle name="Ocultar 37 4" xfId="3258" xr:uid="{00000000-0005-0000-0000-0000C31D0000}"/>
    <cellStyle name="Ocultar 37 5" xfId="5475" xr:uid="{00000000-0005-0000-0000-0000C41D0000}"/>
    <cellStyle name="Ocultar 37 6" xfId="5523" xr:uid="{00000000-0005-0000-0000-0000C51D0000}"/>
    <cellStyle name="Ocultar 37 7" xfId="7667" xr:uid="{00000000-0005-0000-0000-0000C61D0000}"/>
    <cellStyle name="Ocultar 37 8" xfId="8805" xr:uid="{00000000-0005-0000-0000-0000C71D0000}"/>
    <cellStyle name="Ocultar 37 9" xfId="10227" xr:uid="{00000000-0005-0000-0000-0000C81D0000}"/>
    <cellStyle name="Ocultar 38" xfId="802" xr:uid="{00000000-0005-0000-0000-0000C91D0000}"/>
    <cellStyle name="Ocultar 38 10" xfId="11074" xr:uid="{00000000-0005-0000-0000-0000CA1D0000}"/>
    <cellStyle name="Ocultar 38 2" xfId="1421" xr:uid="{00000000-0005-0000-0000-0000CB1D0000}"/>
    <cellStyle name="Ocultar 38 2 2" xfId="3173" xr:uid="{00000000-0005-0000-0000-0000CC1D0000}"/>
    <cellStyle name="Ocultar 38 2 3" xfId="4780" xr:uid="{00000000-0005-0000-0000-0000CD1D0000}"/>
    <cellStyle name="Ocultar 38 2 4" xfId="6087" xr:uid="{00000000-0005-0000-0000-0000CE1D0000}"/>
    <cellStyle name="Ocultar 38 2 5" xfId="5511" xr:uid="{00000000-0005-0000-0000-0000CF1D0000}"/>
    <cellStyle name="Ocultar 38 2 6" xfId="7319" xr:uid="{00000000-0005-0000-0000-0000D01D0000}"/>
    <cellStyle name="Ocultar 38 2 7" xfId="10023" xr:uid="{00000000-0005-0000-0000-0000D11D0000}"/>
    <cellStyle name="Ocultar 38 2 8" xfId="10760" xr:uid="{00000000-0005-0000-0000-0000D21D0000}"/>
    <cellStyle name="Ocultar 38 2 9" xfId="11663" xr:uid="{00000000-0005-0000-0000-0000D31D0000}"/>
    <cellStyle name="Ocultar 38 3" xfId="3003" xr:uid="{00000000-0005-0000-0000-0000D41D0000}"/>
    <cellStyle name="Ocultar 38 4" xfId="2599" xr:uid="{00000000-0005-0000-0000-0000D51D0000}"/>
    <cellStyle name="Ocultar 38 5" xfId="5155" xr:uid="{00000000-0005-0000-0000-0000D61D0000}"/>
    <cellStyle name="Ocultar 38 6" xfId="5087" xr:uid="{00000000-0005-0000-0000-0000D71D0000}"/>
    <cellStyle name="Ocultar 38 7" xfId="7687" xr:uid="{00000000-0005-0000-0000-0000D81D0000}"/>
    <cellStyle name="Ocultar 38 8" xfId="9401" xr:uid="{00000000-0005-0000-0000-0000D91D0000}"/>
    <cellStyle name="Ocultar 38 9" xfId="8525" xr:uid="{00000000-0005-0000-0000-0000DA1D0000}"/>
    <cellStyle name="Ocultar 39" xfId="803" xr:uid="{00000000-0005-0000-0000-0000DB1D0000}"/>
    <cellStyle name="Ocultar 39 10" xfId="8879" xr:uid="{00000000-0005-0000-0000-0000DC1D0000}"/>
    <cellStyle name="Ocultar 39 2" xfId="1422" xr:uid="{00000000-0005-0000-0000-0000DD1D0000}"/>
    <cellStyle name="Ocultar 39 2 2" xfId="3446" xr:uid="{00000000-0005-0000-0000-0000DE1D0000}"/>
    <cellStyle name="Ocultar 39 2 3" xfId="4781" xr:uid="{00000000-0005-0000-0000-0000DF1D0000}"/>
    <cellStyle name="Ocultar 39 2 4" xfId="5498" xr:uid="{00000000-0005-0000-0000-0000E01D0000}"/>
    <cellStyle name="Ocultar 39 2 5" xfId="6434" xr:uid="{00000000-0005-0000-0000-0000E11D0000}"/>
    <cellStyle name="Ocultar 39 2 6" xfId="7483" xr:uid="{00000000-0005-0000-0000-0000E21D0000}"/>
    <cellStyle name="Ocultar 39 2 7" xfId="9810" xr:uid="{00000000-0005-0000-0000-0000E31D0000}"/>
    <cellStyle name="Ocultar 39 2 8" xfId="10761" xr:uid="{00000000-0005-0000-0000-0000E41D0000}"/>
    <cellStyle name="Ocultar 39 2 9" xfId="11664" xr:uid="{00000000-0005-0000-0000-0000E51D0000}"/>
    <cellStyle name="Ocultar 39 3" xfId="4102" xr:uid="{00000000-0005-0000-0000-0000E61D0000}"/>
    <cellStyle name="Ocultar 39 4" xfId="2911" xr:uid="{00000000-0005-0000-0000-0000E71D0000}"/>
    <cellStyle name="Ocultar 39 5" xfId="2319" xr:uid="{00000000-0005-0000-0000-0000E81D0000}"/>
    <cellStyle name="Ocultar 39 6" xfId="5601" xr:uid="{00000000-0005-0000-0000-0000E91D0000}"/>
    <cellStyle name="Ocultar 39 7" xfId="8100" xr:uid="{00000000-0005-0000-0000-0000EA1D0000}"/>
    <cellStyle name="Ocultar 39 8" xfId="8804" xr:uid="{00000000-0005-0000-0000-0000EB1D0000}"/>
    <cellStyle name="Ocultar 39 9" xfId="9588" xr:uid="{00000000-0005-0000-0000-0000EC1D0000}"/>
    <cellStyle name="Ocultar 4" xfId="804" xr:uid="{00000000-0005-0000-0000-0000ED1D0000}"/>
    <cellStyle name="Ocultar 4 10" xfId="9616" xr:uid="{00000000-0005-0000-0000-0000EE1D0000}"/>
    <cellStyle name="Ocultar 4 2" xfId="1423" xr:uid="{00000000-0005-0000-0000-0000EF1D0000}"/>
    <cellStyle name="Ocultar 4 2 2" xfId="2517" xr:uid="{00000000-0005-0000-0000-0000F01D0000}"/>
    <cellStyle name="Ocultar 4 2 3" xfId="4782" xr:uid="{00000000-0005-0000-0000-0000F11D0000}"/>
    <cellStyle name="Ocultar 4 2 4" xfId="5085" xr:uid="{00000000-0005-0000-0000-0000F21D0000}"/>
    <cellStyle name="Ocultar 4 2 5" xfId="5055" xr:uid="{00000000-0005-0000-0000-0000F31D0000}"/>
    <cellStyle name="Ocultar 4 2 6" xfId="7652" xr:uid="{00000000-0005-0000-0000-0000F41D0000}"/>
    <cellStyle name="Ocultar 4 2 7" xfId="8464" xr:uid="{00000000-0005-0000-0000-0000F51D0000}"/>
    <cellStyle name="Ocultar 4 2 8" xfId="10762" xr:uid="{00000000-0005-0000-0000-0000F61D0000}"/>
    <cellStyle name="Ocultar 4 2 9" xfId="11665" xr:uid="{00000000-0005-0000-0000-0000F71D0000}"/>
    <cellStyle name="Ocultar 4 3" xfId="3127" xr:uid="{00000000-0005-0000-0000-0000F81D0000}"/>
    <cellStyle name="Ocultar 4 4" xfId="2978" xr:uid="{00000000-0005-0000-0000-0000F91D0000}"/>
    <cellStyle name="Ocultar 4 5" xfId="6142" xr:uid="{00000000-0005-0000-0000-0000FA1D0000}"/>
    <cellStyle name="Ocultar 4 6" xfId="5522" xr:uid="{00000000-0005-0000-0000-0000FB1D0000}"/>
    <cellStyle name="Ocultar 4 7" xfId="7457" xr:uid="{00000000-0005-0000-0000-0000FC1D0000}"/>
    <cellStyle name="Ocultar 4 8" xfId="9349" xr:uid="{00000000-0005-0000-0000-0000FD1D0000}"/>
    <cellStyle name="Ocultar 4 9" xfId="9621" xr:uid="{00000000-0005-0000-0000-0000FE1D0000}"/>
    <cellStyle name="Ocultar 40" xfId="805" xr:uid="{00000000-0005-0000-0000-0000FF1D0000}"/>
    <cellStyle name="Ocultar 40 10" xfId="9578" xr:uid="{00000000-0005-0000-0000-0000001E0000}"/>
    <cellStyle name="Ocultar 40 2" xfId="1424" xr:uid="{00000000-0005-0000-0000-0000011E0000}"/>
    <cellStyle name="Ocultar 40 2 2" xfId="2862" xr:uid="{00000000-0005-0000-0000-0000021E0000}"/>
    <cellStyle name="Ocultar 40 2 3" xfId="4783" xr:uid="{00000000-0005-0000-0000-0000031E0000}"/>
    <cellStyle name="Ocultar 40 2 4" xfId="5426" xr:uid="{00000000-0005-0000-0000-0000041E0000}"/>
    <cellStyle name="Ocultar 40 2 5" xfId="5246" xr:uid="{00000000-0005-0000-0000-0000051E0000}"/>
    <cellStyle name="Ocultar 40 2 6" xfId="7108" xr:uid="{00000000-0005-0000-0000-0000061E0000}"/>
    <cellStyle name="Ocultar 40 2 7" xfId="8386" xr:uid="{00000000-0005-0000-0000-0000071E0000}"/>
    <cellStyle name="Ocultar 40 2 8" xfId="10763" xr:uid="{00000000-0005-0000-0000-0000081E0000}"/>
    <cellStyle name="Ocultar 40 2 9" xfId="11666" xr:uid="{00000000-0005-0000-0000-0000091E0000}"/>
    <cellStyle name="Ocultar 40 3" xfId="4253" xr:uid="{00000000-0005-0000-0000-00000A1E0000}"/>
    <cellStyle name="Ocultar 40 4" xfId="3084" xr:uid="{00000000-0005-0000-0000-00000B1E0000}"/>
    <cellStyle name="Ocultar 40 5" xfId="6256" xr:uid="{00000000-0005-0000-0000-00000C1E0000}"/>
    <cellStyle name="Ocultar 40 6" xfId="6569" xr:uid="{00000000-0005-0000-0000-00000D1E0000}"/>
    <cellStyle name="Ocultar 40 7" xfId="8186" xr:uid="{00000000-0005-0000-0000-00000E1E0000}"/>
    <cellStyle name="Ocultar 40 8" xfId="9400" xr:uid="{00000000-0005-0000-0000-00000F1E0000}"/>
    <cellStyle name="Ocultar 40 9" xfId="10187" xr:uid="{00000000-0005-0000-0000-0000101E0000}"/>
    <cellStyle name="Ocultar 41" xfId="806" xr:uid="{00000000-0005-0000-0000-0000111E0000}"/>
    <cellStyle name="Ocultar 41 10" xfId="11100" xr:uid="{00000000-0005-0000-0000-0000121E0000}"/>
    <cellStyle name="Ocultar 41 2" xfId="1425" xr:uid="{00000000-0005-0000-0000-0000131E0000}"/>
    <cellStyle name="Ocultar 41 2 2" xfId="3174" xr:uid="{00000000-0005-0000-0000-0000141E0000}"/>
    <cellStyle name="Ocultar 41 2 3" xfId="4784" xr:uid="{00000000-0005-0000-0000-0000151E0000}"/>
    <cellStyle name="Ocultar 41 2 4" xfId="5479" xr:uid="{00000000-0005-0000-0000-0000161E0000}"/>
    <cellStyle name="Ocultar 41 2 5" xfId="6564" xr:uid="{00000000-0005-0000-0000-0000171E0000}"/>
    <cellStyle name="Ocultar 41 2 6" xfId="7320" xr:uid="{00000000-0005-0000-0000-0000181E0000}"/>
    <cellStyle name="Ocultar 41 2 7" xfId="9971" xr:uid="{00000000-0005-0000-0000-0000191E0000}"/>
    <cellStyle name="Ocultar 41 2 8" xfId="10764" xr:uid="{00000000-0005-0000-0000-00001A1E0000}"/>
    <cellStyle name="Ocultar 41 2 9" xfId="11667" xr:uid="{00000000-0005-0000-0000-00001B1E0000}"/>
    <cellStyle name="Ocultar 41 3" xfId="4044" xr:uid="{00000000-0005-0000-0000-00001C1E0000}"/>
    <cellStyle name="Ocultar 41 4" xfId="3551" xr:uid="{00000000-0005-0000-0000-00001D1E0000}"/>
    <cellStyle name="Ocultar 41 5" xfId="4217" xr:uid="{00000000-0005-0000-0000-00001E1E0000}"/>
    <cellStyle name="Ocultar 41 6" xfId="6139" xr:uid="{00000000-0005-0000-0000-00001F1E0000}"/>
    <cellStyle name="Ocultar 41 7" xfId="6833" xr:uid="{00000000-0005-0000-0000-0000201E0000}"/>
    <cellStyle name="Ocultar 41 8" xfId="8803" xr:uid="{00000000-0005-0000-0000-0000211E0000}"/>
    <cellStyle name="Ocultar 41 9" xfId="8549" xr:uid="{00000000-0005-0000-0000-0000221E0000}"/>
    <cellStyle name="Ocultar 42" xfId="807" xr:uid="{00000000-0005-0000-0000-0000231E0000}"/>
    <cellStyle name="Ocultar 42 10" xfId="10993" xr:uid="{00000000-0005-0000-0000-0000241E0000}"/>
    <cellStyle name="Ocultar 42 2" xfId="1426" xr:uid="{00000000-0005-0000-0000-0000251E0000}"/>
    <cellStyle name="Ocultar 42 2 2" xfId="3447" xr:uid="{00000000-0005-0000-0000-0000261E0000}"/>
    <cellStyle name="Ocultar 42 2 3" xfId="4785" xr:uid="{00000000-0005-0000-0000-0000271E0000}"/>
    <cellStyle name="Ocultar 42 2 4" xfId="2589" xr:uid="{00000000-0005-0000-0000-0000281E0000}"/>
    <cellStyle name="Ocultar 42 2 5" xfId="6365" xr:uid="{00000000-0005-0000-0000-0000291E0000}"/>
    <cellStyle name="Ocultar 42 2 6" xfId="7484" xr:uid="{00000000-0005-0000-0000-00002A1E0000}"/>
    <cellStyle name="Ocultar 42 2 7" xfId="9758" xr:uid="{00000000-0005-0000-0000-00002B1E0000}"/>
    <cellStyle name="Ocultar 42 2 8" xfId="10765" xr:uid="{00000000-0005-0000-0000-00002C1E0000}"/>
    <cellStyle name="Ocultar 42 2 9" xfId="11668" xr:uid="{00000000-0005-0000-0000-00002D1E0000}"/>
    <cellStyle name="Ocultar 42 3" xfId="2953" xr:uid="{00000000-0005-0000-0000-00002E1E0000}"/>
    <cellStyle name="Ocultar 42 4" xfId="2131" xr:uid="{00000000-0005-0000-0000-00002F1E0000}"/>
    <cellStyle name="Ocultar 42 5" xfId="3631" xr:uid="{00000000-0005-0000-0000-0000301E0000}"/>
    <cellStyle name="Ocultar 42 6" xfId="6798" xr:uid="{00000000-0005-0000-0000-0000311E0000}"/>
    <cellStyle name="Ocultar 42 7" xfId="7356" xr:uid="{00000000-0005-0000-0000-0000321E0000}"/>
    <cellStyle name="Ocultar 42 8" xfId="9399" xr:uid="{00000000-0005-0000-0000-0000331E0000}"/>
    <cellStyle name="Ocultar 42 9" xfId="10248" xr:uid="{00000000-0005-0000-0000-0000341E0000}"/>
    <cellStyle name="Ocultar 43" xfId="808" xr:uid="{00000000-0005-0000-0000-0000351E0000}"/>
    <cellStyle name="Ocultar 43 10" xfId="11147" xr:uid="{00000000-0005-0000-0000-0000361E0000}"/>
    <cellStyle name="Ocultar 43 2" xfId="1427" xr:uid="{00000000-0005-0000-0000-0000371E0000}"/>
    <cellStyle name="Ocultar 43 2 2" xfId="2518" xr:uid="{00000000-0005-0000-0000-0000381E0000}"/>
    <cellStyle name="Ocultar 43 2 3" xfId="4786" xr:uid="{00000000-0005-0000-0000-0000391E0000}"/>
    <cellStyle name="Ocultar 43 2 4" xfId="5413" xr:uid="{00000000-0005-0000-0000-00003A1E0000}"/>
    <cellStyle name="Ocultar 43 2 5" xfId="6528" xr:uid="{00000000-0005-0000-0000-00003B1E0000}"/>
    <cellStyle name="Ocultar 43 2 6" xfId="7653" xr:uid="{00000000-0005-0000-0000-00003C1E0000}"/>
    <cellStyle name="Ocultar 43 2 7" xfId="10049" xr:uid="{00000000-0005-0000-0000-00003D1E0000}"/>
    <cellStyle name="Ocultar 43 2 8" xfId="10766" xr:uid="{00000000-0005-0000-0000-00003E1E0000}"/>
    <cellStyle name="Ocultar 43 2 9" xfId="11669" xr:uid="{00000000-0005-0000-0000-00003F1E0000}"/>
    <cellStyle name="Ocultar 43 3" xfId="4175" xr:uid="{00000000-0005-0000-0000-0000401E0000}"/>
    <cellStyle name="Ocultar 43 4" xfId="3246" xr:uid="{00000000-0005-0000-0000-0000411E0000}"/>
    <cellStyle name="Ocultar 43 5" xfId="5876" xr:uid="{00000000-0005-0000-0000-0000421E0000}"/>
    <cellStyle name="Ocultar 43 6" xfId="5044" xr:uid="{00000000-0005-0000-0000-0000431E0000}"/>
    <cellStyle name="Ocultar 43 7" xfId="8145" xr:uid="{00000000-0005-0000-0000-0000441E0000}"/>
    <cellStyle name="Ocultar 43 8" xfId="8802" xr:uid="{00000000-0005-0000-0000-0000451E0000}"/>
    <cellStyle name="Ocultar 43 9" xfId="8511" xr:uid="{00000000-0005-0000-0000-0000461E0000}"/>
    <cellStyle name="Ocultar 44" xfId="809" xr:uid="{00000000-0005-0000-0000-0000471E0000}"/>
    <cellStyle name="Ocultar 44 10" xfId="11039" xr:uid="{00000000-0005-0000-0000-0000481E0000}"/>
    <cellStyle name="Ocultar 44 2" xfId="1428" xr:uid="{00000000-0005-0000-0000-0000491E0000}"/>
    <cellStyle name="Ocultar 44 2 2" xfId="2180" xr:uid="{00000000-0005-0000-0000-00004A1E0000}"/>
    <cellStyle name="Ocultar 44 2 3" xfId="4787" xr:uid="{00000000-0005-0000-0000-00004B1E0000}"/>
    <cellStyle name="Ocultar 44 2 4" xfId="5275" xr:uid="{00000000-0005-0000-0000-00004C1E0000}"/>
    <cellStyle name="Ocultar 44 2 5" xfId="6677" xr:uid="{00000000-0005-0000-0000-00004D1E0000}"/>
    <cellStyle name="Ocultar 44 2 6" xfId="7109" xr:uid="{00000000-0005-0000-0000-00004E1E0000}"/>
    <cellStyle name="Ocultar 44 2 7" xfId="9836" xr:uid="{00000000-0005-0000-0000-00004F1E0000}"/>
    <cellStyle name="Ocultar 44 2 8" xfId="10767" xr:uid="{00000000-0005-0000-0000-0000501E0000}"/>
    <cellStyle name="Ocultar 44 2 9" xfId="11670" xr:uid="{00000000-0005-0000-0000-0000511E0000}"/>
    <cellStyle name="Ocultar 44 3" xfId="2114" xr:uid="{00000000-0005-0000-0000-0000521E0000}"/>
    <cellStyle name="Ocultar 44 4" xfId="3123" xr:uid="{00000000-0005-0000-0000-0000531E0000}"/>
    <cellStyle name="Ocultar 44 5" xfId="2754" xr:uid="{00000000-0005-0000-0000-0000541E0000}"/>
    <cellStyle name="Ocultar 44 6" xfId="6147" xr:uid="{00000000-0005-0000-0000-0000551E0000}"/>
    <cellStyle name="Ocultar 44 7" xfId="6860" xr:uid="{00000000-0005-0000-0000-0000561E0000}"/>
    <cellStyle name="Ocultar 44 8" xfId="9398" xr:uid="{00000000-0005-0000-0000-0000571E0000}"/>
    <cellStyle name="Ocultar 44 9" xfId="9579" xr:uid="{00000000-0005-0000-0000-0000581E0000}"/>
    <cellStyle name="Ocultar 45" xfId="810" xr:uid="{00000000-0005-0000-0000-0000591E0000}"/>
    <cellStyle name="Ocultar 45 10" xfId="10231" xr:uid="{00000000-0005-0000-0000-00005A1E0000}"/>
    <cellStyle name="Ocultar 45 2" xfId="1429" xr:uid="{00000000-0005-0000-0000-00005B1E0000}"/>
    <cellStyle name="Ocultar 45 2 2" xfId="3175" xr:uid="{00000000-0005-0000-0000-00005C1E0000}"/>
    <cellStyle name="Ocultar 45 2 3" xfId="4788" xr:uid="{00000000-0005-0000-0000-00005D1E0000}"/>
    <cellStyle name="Ocultar 45 2 4" xfId="5719" xr:uid="{00000000-0005-0000-0000-00005E1E0000}"/>
    <cellStyle name="Ocultar 45 2 5" xfId="6311" xr:uid="{00000000-0005-0000-0000-00005F1E0000}"/>
    <cellStyle name="Ocultar 45 2 6" xfId="6902" xr:uid="{00000000-0005-0000-0000-0000601E0000}"/>
    <cellStyle name="Ocultar 45 2 7" xfId="8490" xr:uid="{00000000-0005-0000-0000-0000611E0000}"/>
    <cellStyle name="Ocultar 45 2 8" xfId="10768" xr:uid="{00000000-0005-0000-0000-0000621E0000}"/>
    <cellStyle name="Ocultar 45 2 9" xfId="11671" xr:uid="{00000000-0005-0000-0000-0000631E0000}"/>
    <cellStyle name="Ocultar 45 3" xfId="2991" xr:uid="{00000000-0005-0000-0000-0000641E0000}"/>
    <cellStyle name="Ocultar 45 4" xfId="3187" xr:uid="{00000000-0005-0000-0000-0000651E0000}"/>
    <cellStyle name="Ocultar 45 5" xfId="5629" xr:uid="{00000000-0005-0000-0000-0000661E0000}"/>
    <cellStyle name="Ocultar 45 6" xfId="5883" xr:uid="{00000000-0005-0000-0000-0000671E0000}"/>
    <cellStyle name="Ocultar 45 7" xfId="7680" xr:uid="{00000000-0005-0000-0000-0000681E0000}"/>
    <cellStyle name="Ocultar 45 8" xfId="8801" xr:uid="{00000000-0005-0000-0000-0000691E0000}"/>
    <cellStyle name="Ocultar 45 9" xfId="9609" xr:uid="{00000000-0005-0000-0000-00006A1E0000}"/>
    <cellStyle name="Ocultar 46" xfId="811" xr:uid="{00000000-0005-0000-0000-00006B1E0000}"/>
    <cellStyle name="Ocultar 46 10" xfId="11117" xr:uid="{00000000-0005-0000-0000-00006C1E0000}"/>
    <cellStyle name="Ocultar 46 2" xfId="1430" xr:uid="{00000000-0005-0000-0000-00006D1E0000}"/>
    <cellStyle name="Ocultar 46 2 2" xfId="2173" xr:uid="{00000000-0005-0000-0000-00006E1E0000}"/>
    <cellStyle name="Ocultar 46 2 3" xfId="4789" xr:uid="{00000000-0005-0000-0000-00006F1E0000}"/>
    <cellStyle name="Ocultar 46 2 4" xfId="6199" xr:uid="{00000000-0005-0000-0000-0000701E0000}"/>
    <cellStyle name="Ocultar 46 2 5" xfId="5861" xr:uid="{00000000-0005-0000-0000-0000711E0000}"/>
    <cellStyle name="Ocultar 46 2 6" xfId="7485" xr:uid="{00000000-0005-0000-0000-0000721E0000}"/>
    <cellStyle name="Ocultar 46 2 7" xfId="8412" xr:uid="{00000000-0005-0000-0000-0000731E0000}"/>
    <cellStyle name="Ocultar 46 2 8" xfId="10769" xr:uid="{00000000-0005-0000-0000-0000741E0000}"/>
    <cellStyle name="Ocultar 46 2 9" xfId="11672" xr:uid="{00000000-0005-0000-0000-0000751E0000}"/>
    <cellStyle name="Ocultar 46 3" xfId="3048" xr:uid="{00000000-0005-0000-0000-0000761E0000}"/>
    <cellStyle name="Ocultar 46 4" xfId="3560" xr:uid="{00000000-0005-0000-0000-0000771E0000}"/>
    <cellStyle name="Ocultar 46 5" xfId="5398" xr:uid="{00000000-0005-0000-0000-0000781E0000}"/>
    <cellStyle name="Ocultar 46 6" xfId="5787" xr:uid="{00000000-0005-0000-0000-0000791E0000}"/>
    <cellStyle name="Ocultar 46 7" xfId="7713" xr:uid="{00000000-0005-0000-0000-00007A1E0000}"/>
    <cellStyle name="Ocultar 46 8" xfId="9397" xr:uid="{00000000-0005-0000-0000-00007B1E0000}"/>
    <cellStyle name="Ocultar 46 9" xfId="10157" xr:uid="{00000000-0005-0000-0000-00007C1E0000}"/>
    <cellStyle name="Ocultar 47" xfId="812" xr:uid="{00000000-0005-0000-0000-00007D1E0000}"/>
    <cellStyle name="Ocultar 47 10" xfId="11010" xr:uid="{00000000-0005-0000-0000-00007E1E0000}"/>
    <cellStyle name="Ocultar 47 2" xfId="1431" xr:uid="{00000000-0005-0000-0000-00007F1E0000}"/>
    <cellStyle name="Ocultar 47 2 2" xfId="2519" xr:uid="{00000000-0005-0000-0000-0000801E0000}"/>
    <cellStyle name="Ocultar 47 2 3" xfId="4790" xr:uid="{00000000-0005-0000-0000-0000811E0000}"/>
    <cellStyle name="Ocultar 47 2 4" xfId="5985" xr:uid="{00000000-0005-0000-0000-0000821E0000}"/>
    <cellStyle name="Ocultar 47 2 5" xfId="6433" xr:uid="{00000000-0005-0000-0000-0000831E0000}"/>
    <cellStyle name="Ocultar 47 2 6" xfId="6898" xr:uid="{00000000-0005-0000-0000-0000841E0000}"/>
    <cellStyle name="Ocultar 47 2 7" xfId="9932" xr:uid="{00000000-0005-0000-0000-0000851E0000}"/>
    <cellStyle name="Ocultar 47 2 8" xfId="10770" xr:uid="{00000000-0005-0000-0000-0000861E0000}"/>
    <cellStyle name="Ocultar 47 2 9" xfId="11673" xr:uid="{00000000-0005-0000-0000-0000871E0000}"/>
    <cellStyle name="Ocultar 47 3" xfId="4101" xr:uid="{00000000-0005-0000-0000-0000881E0000}"/>
    <cellStyle name="Ocultar 47 4" xfId="2553" xr:uid="{00000000-0005-0000-0000-0000891E0000}"/>
    <cellStyle name="Ocultar 47 5" xfId="5878" xr:uid="{00000000-0005-0000-0000-00008A1E0000}"/>
    <cellStyle name="Ocultar 47 6" xfId="5353" xr:uid="{00000000-0005-0000-0000-00008B1E0000}"/>
    <cellStyle name="Ocultar 47 7" xfId="8099" xr:uid="{00000000-0005-0000-0000-00008C1E0000}"/>
    <cellStyle name="Ocultar 47 8" xfId="8800" xr:uid="{00000000-0005-0000-0000-00008D1E0000}"/>
    <cellStyle name="Ocultar 47 9" xfId="8561" xr:uid="{00000000-0005-0000-0000-00008E1E0000}"/>
    <cellStyle name="Ocultar 48" xfId="813" xr:uid="{00000000-0005-0000-0000-00008F1E0000}"/>
    <cellStyle name="Ocultar 48 10" xfId="11164" xr:uid="{00000000-0005-0000-0000-0000901E0000}"/>
    <cellStyle name="Ocultar 48 2" xfId="1432" xr:uid="{00000000-0005-0000-0000-0000911E0000}"/>
    <cellStyle name="Ocultar 48 2 2" xfId="2865" xr:uid="{00000000-0005-0000-0000-0000921E0000}"/>
    <cellStyle name="Ocultar 48 2 3" xfId="4791" xr:uid="{00000000-0005-0000-0000-0000931E0000}"/>
    <cellStyle name="Ocultar 48 2 4" xfId="5791" xr:uid="{00000000-0005-0000-0000-0000941E0000}"/>
    <cellStyle name="Ocultar 48 2 5" xfId="6777" xr:uid="{00000000-0005-0000-0000-0000951E0000}"/>
    <cellStyle name="Ocultar 48 2 6" xfId="7110" xr:uid="{00000000-0005-0000-0000-0000961E0000}"/>
    <cellStyle name="Ocultar 48 2 7" xfId="9719" xr:uid="{00000000-0005-0000-0000-0000971E0000}"/>
    <cellStyle name="Ocultar 48 2 8" xfId="10771" xr:uid="{00000000-0005-0000-0000-0000981E0000}"/>
    <cellStyle name="Ocultar 48 2 9" xfId="11674" xr:uid="{00000000-0005-0000-0000-0000991E0000}"/>
    <cellStyle name="Ocultar 48 3" xfId="2452" xr:uid="{00000000-0005-0000-0000-00009A1E0000}"/>
    <cellStyle name="Ocultar 48 4" xfId="4146" xr:uid="{00000000-0005-0000-0000-00009B1E0000}"/>
    <cellStyle name="Ocultar 48 5" xfId="3503" xr:uid="{00000000-0005-0000-0000-00009C1E0000}"/>
    <cellStyle name="Ocultar 48 6" xfId="4241" xr:uid="{00000000-0005-0000-0000-00009D1E0000}"/>
    <cellStyle name="Ocultar 48 7" xfId="7065" xr:uid="{00000000-0005-0000-0000-00009E1E0000}"/>
    <cellStyle name="Ocultar 48 8" xfId="9396" xr:uid="{00000000-0005-0000-0000-00009F1E0000}"/>
    <cellStyle name="Ocultar 48 9" xfId="10218" xr:uid="{00000000-0005-0000-0000-0000A01E0000}"/>
    <cellStyle name="Ocultar 49" xfId="814" xr:uid="{00000000-0005-0000-0000-0000A11E0000}"/>
    <cellStyle name="Ocultar 49 10" xfId="11055" xr:uid="{00000000-0005-0000-0000-0000A21E0000}"/>
    <cellStyle name="Ocultar 49 2" xfId="1433" xr:uid="{00000000-0005-0000-0000-0000A31E0000}"/>
    <cellStyle name="Ocultar 49 2 2" xfId="3176" xr:uid="{00000000-0005-0000-0000-0000A41E0000}"/>
    <cellStyle name="Ocultar 49 2 3" xfId="4792" xr:uid="{00000000-0005-0000-0000-0000A51E0000}"/>
    <cellStyle name="Ocultar 49 2 4" xfId="5197" xr:uid="{00000000-0005-0000-0000-0000A61E0000}"/>
    <cellStyle name="Ocultar 49 2 5" xfId="5912" xr:uid="{00000000-0005-0000-0000-0000A71E0000}"/>
    <cellStyle name="Ocultar 49 2 6" xfId="6892" xr:uid="{00000000-0005-0000-0000-0000A81E0000}"/>
    <cellStyle name="Ocultar 49 2 7" xfId="10010" xr:uid="{00000000-0005-0000-0000-0000A91E0000}"/>
    <cellStyle name="Ocultar 49 2 8" xfId="10772" xr:uid="{00000000-0005-0000-0000-0000AA1E0000}"/>
    <cellStyle name="Ocultar 49 2 9" xfId="11675" xr:uid="{00000000-0005-0000-0000-0000AB1E0000}"/>
    <cellStyle name="Ocultar 49 3" xfId="4214" xr:uid="{00000000-0005-0000-0000-0000AC1E0000}"/>
    <cellStyle name="Ocultar 49 4" xfId="3967" xr:uid="{00000000-0005-0000-0000-0000AD1E0000}"/>
    <cellStyle name="Ocultar 49 5" xfId="6228" xr:uid="{00000000-0005-0000-0000-0000AE1E0000}"/>
    <cellStyle name="Ocultar 49 6" xfId="6699" xr:uid="{00000000-0005-0000-0000-0000AF1E0000}"/>
    <cellStyle name="Ocultar 49 7" xfId="8167" xr:uid="{00000000-0005-0000-0000-0000B01E0000}"/>
    <cellStyle name="Ocultar 49 8" xfId="8799" xr:uid="{00000000-0005-0000-0000-0000B11E0000}"/>
    <cellStyle name="Ocultar 49 9" xfId="8535" xr:uid="{00000000-0005-0000-0000-0000B21E0000}"/>
    <cellStyle name="Ocultar 5" xfId="815" xr:uid="{00000000-0005-0000-0000-0000B31E0000}"/>
    <cellStyle name="Ocultar 5 10" xfId="9603" xr:uid="{00000000-0005-0000-0000-0000B41E0000}"/>
    <cellStyle name="Ocultar 5 2" xfId="1434" xr:uid="{00000000-0005-0000-0000-0000B51E0000}"/>
    <cellStyle name="Ocultar 5 2 2" xfId="2864" xr:uid="{00000000-0005-0000-0000-0000B61E0000}"/>
    <cellStyle name="Ocultar 5 2 3" xfId="4793" xr:uid="{00000000-0005-0000-0000-0000B71E0000}"/>
    <cellStyle name="Ocultar 5 2 4" xfId="2394" xr:uid="{00000000-0005-0000-0000-0000B81E0000}"/>
    <cellStyle name="Ocultar 5 2 5" xfId="2247" xr:uid="{00000000-0005-0000-0000-0000B91E0000}"/>
    <cellStyle name="Ocultar 5 2 6" xfId="7486" xr:uid="{00000000-0005-0000-0000-0000BA1E0000}"/>
    <cellStyle name="Ocultar 5 2 7" xfId="9797" xr:uid="{00000000-0005-0000-0000-0000BB1E0000}"/>
    <cellStyle name="Ocultar 5 2 8" xfId="10773" xr:uid="{00000000-0005-0000-0000-0000BC1E0000}"/>
    <cellStyle name="Ocultar 5 2 9" xfId="11676" xr:uid="{00000000-0005-0000-0000-0000BD1E0000}"/>
    <cellStyle name="Ocultar 5 3" xfId="2388" xr:uid="{00000000-0005-0000-0000-0000BE1E0000}"/>
    <cellStyle name="Ocultar 5 4" xfId="2540" xr:uid="{00000000-0005-0000-0000-0000BF1E0000}"/>
    <cellStyle name="Ocultar 5 5" xfId="5374" xr:uid="{00000000-0005-0000-0000-0000C01E0000}"/>
    <cellStyle name="Ocultar 5 6" xfId="6503" xr:uid="{00000000-0005-0000-0000-0000C11E0000}"/>
    <cellStyle name="Ocultar 5 7" xfId="7029" xr:uid="{00000000-0005-0000-0000-0000C21E0000}"/>
    <cellStyle name="Ocultar 5 8" xfId="9395" xr:uid="{00000000-0005-0000-0000-0000C31E0000}"/>
    <cellStyle name="Ocultar 5 9" xfId="9085" xr:uid="{00000000-0005-0000-0000-0000C41E0000}"/>
    <cellStyle name="Ocultar 50" xfId="816" xr:uid="{00000000-0005-0000-0000-0000C51E0000}"/>
    <cellStyle name="Ocultar 50 10" xfId="9092" xr:uid="{00000000-0005-0000-0000-0000C61E0000}"/>
    <cellStyle name="Ocultar 50 2" xfId="1435" xr:uid="{00000000-0005-0000-0000-0000C71E0000}"/>
    <cellStyle name="Ocultar 50 2 2" xfId="2520" xr:uid="{00000000-0005-0000-0000-0000C81E0000}"/>
    <cellStyle name="Ocultar 50 2 3" xfId="4794" xr:uid="{00000000-0005-0000-0000-0000C91E0000}"/>
    <cellStyle name="Ocultar 50 2 4" xfId="5706" xr:uid="{00000000-0005-0000-0000-0000CA1E0000}"/>
    <cellStyle name="Ocultar 50 2 5" xfId="5553" xr:uid="{00000000-0005-0000-0000-0000CB1E0000}"/>
    <cellStyle name="Ocultar 50 2 6" xfId="7323" xr:uid="{00000000-0005-0000-0000-0000CC1E0000}"/>
    <cellStyle name="Ocultar 50 2 7" xfId="8451" xr:uid="{00000000-0005-0000-0000-0000CD1E0000}"/>
    <cellStyle name="Ocultar 50 2 8" xfId="10774" xr:uid="{00000000-0005-0000-0000-0000CE1E0000}"/>
    <cellStyle name="Ocultar 50 2 9" xfId="11677" xr:uid="{00000000-0005-0000-0000-0000CF1E0000}"/>
    <cellStyle name="Ocultar 50 3" xfId="3522" xr:uid="{00000000-0005-0000-0000-0000D01E0000}"/>
    <cellStyle name="Ocultar 50 4" xfId="2375" xr:uid="{00000000-0005-0000-0000-0000D11E0000}"/>
    <cellStyle name="Ocultar 50 5" xfId="3263" xr:uid="{00000000-0005-0000-0000-0000D21E0000}"/>
    <cellStyle name="Ocultar 50 6" xfId="6685" xr:uid="{00000000-0005-0000-0000-0000D31E0000}"/>
    <cellStyle name="Ocultar 50 7" xfId="7366" xr:uid="{00000000-0005-0000-0000-0000D41E0000}"/>
    <cellStyle name="Ocultar 50 8" xfId="8798" xr:uid="{00000000-0005-0000-0000-0000D51E0000}"/>
    <cellStyle name="Ocultar 50 9" xfId="10177" xr:uid="{00000000-0005-0000-0000-0000D61E0000}"/>
    <cellStyle name="Ocultar 51" xfId="817" xr:uid="{00000000-0005-0000-0000-0000D71E0000}"/>
    <cellStyle name="Ocultar 51 10" xfId="11134" xr:uid="{00000000-0005-0000-0000-0000D81E0000}"/>
    <cellStyle name="Ocultar 51 2" xfId="1436" xr:uid="{00000000-0005-0000-0000-0000D91E0000}"/>
    <cellStyle name="Ocultar 51 2 2" xfId="2174" xr:uid="{00000000-0005-0000-0000-0000DA1E0000}"/>
    <cellStyle name="Ocultar 51 2 3" xfId="4795" xr:uid="{00000000-0005-0000-0000-0000DB1E0000}"/>
    <cellStyle name="Ocultar 51 2 4" xfId="5803" xr:uid="{00000000-0005-0000-0000-0000DC1E0000}"/>
    <cellStyle name="Ocultar 51 2 5" xfId="6427" xr:uid="{00000000-0005-0000-0000-0000DD1E0000}"/>
    <cellStyle name="Ocultar 51 2 6" xfId="7111" xr:uid="{00000000-0005-0000-0000-0000DE1E0000}"/>
    <cellStyle name="Ocultar 51 2 7" xfId="9958" xr:uid="{00000000-0005-0000-0000-0000DF1E0000}"/>
    <cellStyle name="Ocultar 51 2 8" xfId="10775" xr:uid="{00000000-0005-0000-0000-0000E01E0000}"/>
    <cellStyle name="Ocultar 51 2 9" xfId="11678" xr:uid="{00000000-0005-0000-0000-0000E11E0000}"/>
    <cellStyle name="Ocultar 51 3" xfId="4138" xr:uid="{00000000-0005-0000-0000-0000E21E0000}"/>
    <cellStyle name="Ocultar 51 4" xfId="3078" xr:uid="{00000000-0005-0000-0000-0000E31E0000}"/>
    <cellStyle name="Ocultar 51 5" xfId="5974" xr:uid="{00000000-0005-0000-0000-0000E41E0000}"/>
    <cellStyle name="Ocultar 51 6" xfId="6625" xr:uid="{00000000-0005-0000-0000-0000E51E0000}"/>
    <cellStyle name="Ocultar 51 7" xfId="8126" xr:uid="{00000000-0005-0000-0000-0000E61E0000}"/>
    <cellStyle name="Ocultar 51 8" xfId="9394" xr:uid="{00000000-0005-0000-0000-0000E71E0000}"/>
    <cellStyle name="Ocultar 51 9" xfId="8553" xr:uid="{00000000-0005-0000-0000-0000E81E0000}"/>
    <cellStyle name="Ocultar 52" xfId="818" xr:uid="{00000000-0005-0000-0000-0000E91E0000}"/>
    <cellStyle name="Ocultar 52 10" xfId="11026" xr:uid="{00000000-0005-0000-0000-0000EA1E0000}"/>
    <cellStyle name="Ocultar 52 2" xfId="1437" xr:uid="{00000000-0005-0000-0000-0000EB1E0000}"/>
    <cellStyle name="Ocultar 52 2 2" xfId="3177" xr:uid="{00000000-0005-0000-0000-0000EC1E0000}"/>
    <cellStyle name="Ocultar 52 2 3" xfId="4796" xr:uid="{00000000-0005-0000-0000-0000ED1E0000}"/>
    <cellStyle name="Ocultar 52 2 4" xfId="5534" xr:uid="{00000000-0005-0000-0000-0000EE1E0000}"/>
    <cellStyle name="Ocultar 52 2 5" xfId="6633" xr:uid="{00000000-0005-0000-0000-0000EF1E0000}"/>
    <cellStyle name="Ocultar 52 2 6" xfId="7322" xr:uid="{00000000-0005-0000-0000-0000F01E0000}"/>
    <cellStyle name="Ocultar 52 2 7" xfId="9745" xr:uid="{00000000-0005-0000-0000-0000F11E0000}"/>
    <cellStyle name="Ocultar 52 2 8" xfId="10776" xr:uid="{00000000-0005-0000-0000-0000F21E0000}"/>
    <cellStyle name="Ocultar 52 2 9" xfId="11679" xr:uid="{00000000-0005-0000-0000-0000F31E0000}"/>
    <cellStyle name="Ocultar 52 3" xfId="2433" xr:uid="{00000000-0005-0000-0000-0000F41E0000}"/>
    <cellStyle name="Ocultar 52 4" xfId="4052" xr:uid="{00000000-0005-0000-0000-0000F51E0000}"/>
    <cellStyle name="Ocultar 52 5" xfId="2925" xr:uid="{00000000-0005-0000-0000-0000F61E0000}"/>
    <cellStyle name="Ocultar 52 6" xfId="5337" xr:uid="{00000000-0005-0000-0000-0000F71E0000}"/>
    <cellStyle name="Ocultar 52 7" xfId="7052" xr:uid="{00000000-0005-0000-0000-0000F81E0000}"/>
    <cellStyle name="Ocultar 52 8" xfId="8797" xr:uid="{00000000-0005-0000-0000-0000F91E0000}"/>
    <cellStyle name="Ocultar 52 9" xfId="10238" xr:uid="{00000000-0005-0000-0000-0000FA1E0000}"/>
    <cellStyle name="Ocultar 53" xfId="819" xr:uid="{00000000-0005-0000-0000-0000FB1E0000}"/>
    <cellStyle name="Ocultar 53 10" xfId="11179" xr:uid="{00000000-0005-0000-0000-0000FC1E0000}"/>
    <cellStyle name="Ocultar 53 2" xfId="1438" xr:uid="{00000000-0005-0000-0000-0000FD1E0000}"/>
    <cellStyle name="Ocultar 53 2 2" xfId="2867" xr:uid="{00000000-0005-0000-0000-0000FE1E0000}"/>
    <cellStyle name="Ocultar 53 2 3" xfId="4797" xr:uid="{00000000-0005-0000-0000-0000FF1E0000}"/>
    <cellStyle name="Ocultar 53 2 4" xfId="5344" xr:uid="{00000000-0005-0000-0000-0000001F0000}"/>
    <cellStyle name="Ocultar 53 2 5" xfId="6646" xr:uid="{00000000-0005-0000-0000-0000011F0000}"/>
    <cellStyle name="Ocultar 53 2 6" xfId="7487" xr:uid="{00000000-0005-0000-0000-0000021F0000}"/>
    <cellStyle name="Ocultar 53 2 7" xfId="10036" xr:uid="{00000000-0005-0000-0000-0000031F0000}"/>
    <cellStyle name="Ocultar 53 2 8" xfId="10777" xr:uid="{00000000-0005-0000-0000-0000041F0000}"/>
    <cellStyle name="Ocultar 53 2 9" xfId="11680" xr:uid="{00000000-0005-0000-0000-0000051F0000}"/>
    <cellStyle name="Ocultar 53 3" xfId="3556" xr:uid="{00000000-0005-0000-0000-0000061F0000}"/>
    <cellStyle name="Ocultar 53 4" xfId="3906" xr:uid="{00000000-0005-0000-0000-0000071F0000}"/>
    <cellStyle name="Ocultar 53 5" xfId="2079" xr:uid="{00000000-0005-0000-0000-0000081F0000}"/>
    <cellStyle name="Ocultar 53 6" xfId="4144" xr:uid="{00000000-0005-0000-0000-0000091F0000}"/>
    <cellStyle name="Ocultar 53 7" xfId="7385" xr:uid="{00000000-0005-0000-0000-00000A1F0000}"/>
    <cellStyle name="Ocultar 53 8" xfId="9393" xr:uid="{00000000-0005-0000-0000-00000B1F0000}"/>
    <cellStyle name="Ocultar 53 9" xfId="8520" xr:uid="{00000000-0005-0000-0000-00000C1F0000}"/>
    <cellStyle name="Ocultar 54" xfId="820" xr:uid="{00000000-0005-0000-0000-00000D1F0000}"/>
    <cellStyle name="Ocultar 54 10" xfId="11070" xr:uid="{00000000-0005-0000-0000-00000E1F0000}"/>
    <cellStyle name="Ocultar 54 2" xfId="1439" xr:uid="{00000000-0005-0000-0000-00000F1F0000}"/>
    <cellStyle name="Ocultar 54 2 2" xfId="2521" xr:uid="{00000000-0005-0000-0000-0000101F0000}"/>
    <cellStyle name="Ocultar 54 2 3" xfId="4798" xr:uid="{00000000-0005-0000-0000-0000111F0000}"/>
    <cellStyle name="Ocultar 54 2 4" xfId="5792" xr:uid="{00000000-0005-0000-0000-0000121F0000}"/>
    <cellStyle name="Ocultar 54 2 5" xfId="6418" xr:uid="{00000000-0005-0000-0000-0000131F0000}"/>
    <cellStyle name="Ocultar 54 2 6" xfId="6893" xr:uid="{00000000-0005-0000-0000-0000141F0000}"/>
    <cellStyle name="Ocultar 54 2 7" xfId="9823" xr:uid="{00000000-0005-0000-0000-0000151F0000}"/>
    <cellStyle name="Ocultar 54 2 8" xfId="10778" xr:uid="{00000000-0005-0000-0000-0000161F0000}"/>
    <cellStyle name="Ocultar 54 2 9" xfId="11681" xr:uid="{00000000-0005-0000-0000-0000171F0000}"/>
    <cellStyle name="Ocultar 54 3" xfId="4163" xr:uid="{00000000-0005-0000-0000-0000181F0000}"/>
    <cellStyle name="Ocultar 54 4" xfId="2345" xr:uid="{00000000-0005-0000-0000-0000191F0000}"/>
    <cellStyle name="Ocultar 54 5" xfId="5994" xr:uid="{00000000-0005-0000-0000-00001A1F0000}"/>
    <cellStyle name="Ocultar 54 6" xfId="6521" xr:uid="{00000000-0005-0000-0000-00001B1F0000}"/>
    <cellStyle name="Ocultar 54 7" xfId="8139" xr:uid="{00000000-0005-0000-0000-00001C1F0000}"/>
    <cellStyle name="Ocultar 54 8" xfId="8796" xr:uid="{00000000-0005-0000-0000-00001D1F0000}"/>
    <cellStyle name="Ocultar 54 9" xfId="9075" xr:uid="{00000000-0005-0000-0000-00001E1F0000}"/>
    <cellStyle name="Ocultar 55" xfId="821" xr:uid="{00000000-0005-0000-0000-00001F1F0000}"/>
    <cellStyle name="Ocultar 55 10" xfId="9204" xr:uid="{00000000-0005-0000-0000-0000201F0000}"/>
    <cellStyle name="Ocultar 55 2" xfId="1440" xr:uid="{00000000-0005-0000-0000-0000211F0000}"/>
    <cellStyle name="Ocultar 55 2 2" xfId="2866" xr:uid="{00000000-0005-0000-0000-0000221F0000}"/>
    <cellStyle name="Ocultar 55 2 3" xfId="4799" xr:uid="{00000000-0005-0000-0000-0000231F0000}"/>
    <cellStyle name="Ocultar 55 2 4" xfId="3223" xr:uid="{00000000-0005-0000-0000-0000241F0000}"/>
    <cellStyle name="Ocultar 55 2 5" xfId="6654" xr:uid="{00000000-0005-0000-0000-0000251F0000}"/>
    <cellStyle name="Ocultar 55 2 6" xfId="7112" xr:uid="{00000000-0005-0000-0000-0000261F0000}"/>
    <cellStyle name="Ocultar 55 2 7" xfId="8477" xr:uid="{00000000-0005-0000-0000-0000271F0000}"/>
    <cellStyle name="Ocultar 55 2 8" xfId="10779" xr:uid="{00000000-0005-0000-0000-0000281F0000}"/>
    <cellStyle name="Ocultar 55 2 9" xfId="11682" xr:uid="{00000000-0005-0000-0000-0000291F0000}"/>
    <cellStyle name="Ocultar 55 3" xfId="2421" xr:uid="{00000000-0005-0000-0000-00002A1F0000}"/>
    <cellStyle name="Ocultar 55 4" xfId="3200" xr:uid="{00000000-0005-0000-0000-00002B1F0000}"/>
    <cellStyle name="Ocultar 55 5" xfId="2149" xr:uid="{00000000-0005-0000-0000-00002C1F0000}"/>
    <cellStyle name="Ocultar 55 6" xfId="5343" xr:uid="{00000000-0005-0000-0000-00002D1F0000}"/>
    <cellStyle name="Ocultar 55 7" xfId="7046" xr:uid="{00000000-0005-0000-0000-00002E1F0000}"/>
    <cellStyle name="Ocultar 55 8" xfId="9392" xr:uid="{00000000-0005-0000-0000-00002F1F0000}"/>
    <cellStyle name="Ocultar 55 9" xfId="9104" xr:uid="{00000000-0005-0000-0000-0000301F0000}"/>
    <cellStyle name="Ocultar 56" xfId="822" xr:uid="{00000000-0005-0000-0000-0000311F0000}"/>
    <cellStyle name="Ocultar 56 10" xfId="9192" xr:uid="{00000000-0005-0000-0000-0000321F0000}"/>
    <cellStyle name="Ocultar 56 2" xfId="1441" xr:uid="{00000000-0005-0000-0000-0000331F0000}"/>
    <cellStyle name="Ocultar 56 2 2" xfId="3178" xr:uid="{00000000-0005-0000-0000-0000341F0000}"/>
    <cellStyle name="Ocultar 56 2 3" xfId="4800" xr:uid="{00000000-0005-0000-0000-0000351F0000}"/>
    <cellStyle name="Ocultar 56 2 4" xfId="5968" xr:uid="{00000000-0005-0000-0000-0000361F0000}"/>
    <cellStyle name="Ocultar 56 2 5" xfId="5056" xr:uid="{00000000-0005-0000-0000-0000371F0000}"/>
    <cellStyle name="Ocultar 56 2 6" xfId="7325" xr:uid="{00000000-0005-0000-0000-0000381F0000}"/>
    <cellStyle name="Ocultar 56 2 7" xfId="8399" xr:uid="{00000000-0005-0000-0000-0000391F0000}"/>
    <cellStyle name="Ocultar 56 2 8" xfId="10780" xr:uid="{00000000-0005-0000-0000-00003A1F0000}"/>
    <cellStyle name="Ocultar 56 2 9" xfId="11683" xr:uid="{00000000-0005-0000-0000-00003B1F0000}"/>
    <cellStyle name="Ocultar 56 3" xfId="4240" xr:uid="{00000000-0005-0000-0000-00003C1F0000}"/>
    <cellStyle name="Ocultar 56 4" xfId="2369" xr:uid="{00000000-0005-0000-0000-00003D1F0000}"/>
    <cellStyle name="Ocultar 56 5" xfId="6248" xr:uid="{00000000-0005-0000-0000-00003E1F0000}"/>
    <cellStyle name="Ocultar 56 6" xfId="6700" xr:uid="{00000000-0005-0000-0000-00003F1F0000}"/>
    <cellStyle name="Ocultar 56 7" xfId="8180" xr:uid="{00000000-0005-0000-0000-0000401F0000}"/>
    <cellStyle name="Ocultar 56 8" xfId="8795" xr:uid="{00000000-0005-0000-0000-0000411F0000}"/>
    <cellStyle name="Ocultar 56 9" xfId="10198" xr:uid="{00000000-0005-0000-0000-0000421F0000}"/>
    <cellStyle name="Ocultar 57" xfId="823" xr:uid="{00000000-0005-0000-0000-0000431F0000}"/>
    <cellStyle name="Ocultar 57 10" xfId="11109" xr:uid="{00000000-0005-0000-0000-0000441F0000}"/>
    <cellStyle name="Ocultar 57 2" xfId="1442" xr:uid="{00000000-0005-0000-0000-0000451F0000}"/>
    <cellStyle name="Ocultar 57 2 2" xfId="2175" xr:uid="{00000000-0005-0000-0000-0000461F0000}"/>
    <cellStyle name="Ocultar 57 2 3" xfId="4801" xr:uid="{00000000-0005-0000-0000-0000471F0000}"/>
    <cellStyle name="Ocultar 57 2 4" xfId="5329" xr:uid="{00000000-0005-0000-0000-0000481F0000}"/>
    <cellStyle name="Ocultar 57 2 5" xfId="6760" xr:uid="{00000000-0005-0000-0000-0000491F0000}"/>
    <cellStyle name="Ocultar 57 2 6" xfId="7488" xr:uid="{00000000-0005-0000-0000-00004A1F0000}"/>
    <cellStyle name="Ocultar 57 2 7" xfId="9984" xr:uid="{00000000-0005-0000-0000-00004B1F0000}"/>
    <cellStyle name="Ocultar 57 2 8" xfId="10781" xr:uid="{00000000-0005-0000-0000-00004C1F0000}"/>
    <cellStyle name="Ocultar 57 2 9" xfId="11684" xr:uid="{00000000-0005-0000-0000-00004D1F0000}"/>
    <cellStyle name="Ocultar 57 3" xfId="2371" xr:uid="{00000000-0005-0000-0000-00004E1F0000}"/>
    <cellStyle name="Ocultar 57 4" xfId="3490" xr:uid="{00000000-0005-0000-0000-00004F1F0000}"/>
    <cellStyle name="Ocultar 57 5" xfId="5083" xr:uid="{00000000-0005-0000-0000-0000501F0000}"/>
    <cellStyle name="Ocultar 57 6" xfId="6229" xr:uid="{00000000-0005-0000-0000-0000511F0000}"/>
    <cellStyle name="Ocultar 57 7" xfId="7020" xr:uid="{00000000-0005-0000-0000-0000521F0000}"/>
    <cellStyle name="Ocultar 57 8" xfId="9391" xr:uid="{00000000-0005-0000-0000-0000531F0000}"/>
    <cellStyle name="Ocultar 57 9" xfId="8547" xr:uid="{00000000-0005-0000-0000-0000541F0000}"/>
    <cellStyle name="Ocultar 58" xfId="824" xr:uid="{00000000-0005-0000-0000-0000551F0000}"/>
    <cellStyle name="Ocultar 58 10" xfId="11002" xr:uid="{00000000-0005-0000-0000-0000561F0000}"/>
    <cellStyle name="Ocultar 58 2" xfId="1443" xr:uid="{00000000-0005-0000-0000-0000571F0000}"/>
    <cellStyle name="Ocultar 58 2 2" xfId="2522" xr:uid="{00000000-0005-0000-0000-0000581F0000}"/>
    <cellStyle name="Ocultar 58 2 3" xfId="4802" xr:uid="{00000000-0005-0000-0000-0000591F0000}"/>
    <cellStyle name="Ocultar 58 2 4" xfId="5857" xr:uid="{00000000-0005-0000-0000-00005A1F0000}"/>
    <cellStyle name="Ocultar 58 2 5" xfId="6026" xr:uid="{00000000-0005-0000-0000-00005B1F0000}"/>
    <cellStyle name="Ocultar 58 2 6" xfId="7324" xr:uid="{00000000-0005-0000-0000-00005C1F0000}"/>
    <cellStyle name="Ocultar 58 2 7" xfId="9771" xr:uid="{00000000-0005-0000-0000-00005D1F0000}"/>
    <cellStyle name="Ocultar 58 2 8" xfId="10782" xr:uid="{00000000-0005-0000-0000-00005E1F0000}"/>
    <cellStyle name="Ocultar 58 2 9" xfId="11685" xr:uid="{00000000-0005-0000-0000-00005F1F0000}"/>
    <cellStyle name="Ocultar 58 3" xfId="3510" xr:uid="{00000000-0005-0000-0000-0000601F0000}"/>
    <cellStyle name="Ocultar 58 4" xfId="2088" xr:uid="{00000000-0005-0000-0000-0000611F0000}"/>
    <cellStyle name="Ocultar 58 5" xfId="6124" xr:uid="{00000000-0005-0000-0000-0000621F0000}"/>
    <cellStyle name="Ocultar 58 6" xfId="6512" xr:uid="{00000000-0005-0000-0000-0000631F0000}"/>
    <cellStyle name="Ocultar 58 7" xfId="7360" xr:uid="{00000000-0005-0000-0000-0000641F0000}"/>
    <cellStyle name="Ocultar 58 8" xfId="8794" xr:uid="{00000000-0005-0000-0000-0000651F0000}"/>
    <cellStyle name="Ocultar 58 9" xfId="10259" xr:uid="{00000000-0005-0000-0000-0000661F0000}"/>
    <cellStyle name="Ocultar 59" xfId="825" xr:uid="{00000000-0005-0000-0000-0000671F0000}"/>
    <cellStyle name="Ocultar 59 10" xfId="11156" xr:uid="{00000000-0005-0000-0000-0000681F0000}"/>
    <cellStyle name="Ocultar 59 2" xfId="1444" xr:uid="{00000000-0005-0000-0000-0000691F0000}"/>
    <cellStyle name="Ocultar 59 2 2" xfId="2869" xr:uid="{00000000-0005-0000-0000-00006A1F0000}"/>
    <cellStyle name="Ocultar 59 2 3" xfId="4803" xr:uid="{00000000-0005-0000-0000-00006B1F0000}"/>
    <cellStyle name="Ocultar 59 2 4" xfId="5171" xr:uid="{00000000-0005-0000-0000-00006C1F0000}"/>
    <cellStyle name="Ocultar 59 2 5" xfId="6619" xr:uid="{00000000-0005-0000-0000-00006D1F0000}"/>
    <cellStyle name="Ocultar 59 2 6" xfId="7113" xr:uid="{00000000-0005-0000-0000-00006E1F0000}"/>
    <cellStyle name="Ocultar 59 2 7" xfId="10062" xr:uid="{00000000-0005-0000-0000-00006F1F0000}"/>
    <cellStyle name="Ocultar 59 2 8" xfId="10783" xr:uid="{00000000-0005-0000-0000-0000701F0000}"/>
    <cellStyle name="Ocultar 59 2 9" xfId="11686" xr:uid="{00000000-0005-0000-0000-0000711F0000}"/>
    <cellStyle name="Ocultar 59 3" xfId="3545" xr:uid="{00000000-0005-0000-0000-0000721F0000}"/>
    <cellStyle name="Ocultar 59 4" xfId="2219" xr:uid="{00000000-0005-0000-0000-0000731F0000}"/>
    <cellStyle name="Ocultar 59 5" xfId="5229" xr:uid="{00000000-0005-0000-0000-0000741F0000}"/>
    <cellStyle name="Ocultar 59 6" xfId="6549" xr:uid="{00000000-0005-0000-0000-0000751F0000}"/>
    <cellStyle name="Ocultar 59 7" xfId="7379" xr:uid="{00000000-0005-0000-0000-0000761F0000}"/>
    <cellStyle name="Ocultar 59 8" xfId="9390" xr:uid="{00000000-0005-0000-0000-0000771F0000}"/>
    <cellStyle name="Ocultar 59 9" xfId="10108" xr:uid="{00000000-0005-0000-0000-0000781F0000}"/>
    <cellStyle name="Ocultar 6" xfId="826" xr:uid="{00000000-0005-0000-0000-0000791F0000}"/>
    <cellStyle name="Ocultar 6 10" xfId="11047" xr:uid="{00000000-0005-0000-0000-00007A1F0000}"/>
    <cellStyle name="Ocultar 6 2" xfId="1445" xr:uid="{00000000-0005-0000-0000-00007B1F0000}"/>
    <cellStyle name="Ocultar 6 2 2" xfId="3179" xr:uid="{00000000-0005-0000-0000-00007C1F0000}"/>
    <cellStyle name="Ocultar 6 2 3" xfId="4804" xr:uid="{00000000-0005-0000-0000-00007D1F0000}"/>
    <cellStyle name="Ocultar 6 2 4" xfId="3617" xr:uid="{00000000-0005-0000-0000-00007E1F0000}"/>
    <cellStyle name="Ocultar 6 2 5" xfId="5014" xr:uid="{00000000-0005-0000-0000-00007F1F0000}"/>
    <cellStyle name="Ocultar 6 2 6" xfId="6894" xr:uid="{00000000-0005-0000-0000-0000801F0000}"/>
    <cellStyle name="Ocultar 6 2 7" xfId="9849" xr:uid="{00000000-0005-0000-0000-0000811F0000}"/>
    <cellStyle name="Ocultar 6 2 8" xfId="10784" xr:uid="{00000000-0005-0000-0000-0000821F0000}"/>
    <cellStyle name="Ocultar 6 2 9" xfId="11687" xr:uid="{00000000-0005-0000-0000-0000831F0000}"/>
    <cellStyle name="Ocultar 6 3" xfId="4188" xr:uid="{00000000-0005-0000-0000-0000841F0000}"/>
    <cellStyle name="Ocultar 6 4" xfId="3936" xr:uid="{00000000-0005-0000-0000-0000851F0000}"/>
    <cellStyle name="Ocultar 6 5" xfId="6208" xr:uid="{00000000-0005-0000-0000-0000861F0000}"/>
    <cellStyle name="Ocultar 6 6" xfId="6527" xr:uid="{00000000-0005-0000-0000-0000871F0000}"/>
    <cellStyle name="Ocultar 6 7" xfId="8152" xr:uid="{00000000-0005-0000-0000-0000881F0000}"/>
    <cellStyle name="Ocultar 6 8" xfId="8793" xr:uid="{00000000-0005-0000-0000-0000891F0000}"/>
    <cellStyle name="Ocultar 6 9" xfId="8329" xr:uid="{00000000-0005-0000-0000-00008A1F0000}"/>
    <cellStyle name="Ocultar 60" xfId="827" xr:uid="{00000000-0005-0000-0000-00008B1F0000}"/>
    <cellStyle name="Ocultar 60 10" xfId="8531" xr:uid="{00000000-0005-0000-0000-00008C1F0000}"/>
    <cellStyle name="Ocultar 60 2" xfId="1446" xr:uid="{00000000-0005-0000-0000-00008D1F0000}"/>
    <cellStyle name="Ocultar 60 2 2" xfId="2868" xr:uid="{00000000-0005-0000-0000-00008E1F0000}"/>
    <cellStyle name="Ocultar 60 2 3" xfId="4805" xr:uid="{00000000-0005-0000-0000-00008F1F0000}"/>
    <cellStyle name="Ocultar 60 2 4" xfId="5684" xr:uid="{00000000-0005-0000-0000-0000901F0000}"/>
    <cellStyle name="Ocultar 60 2 5" xfId="5478" xr:uid="{00000000-0005-0000-0000-0000911F0000}"/>
    <cellStyle name="Ocultar 60 2 6" xfId="7489" xr:uid="{00000000-0005-0000-0000-0000921F0000}"/>
    <cellStyle name="Ocultar 60 2 7" xfId="8503" xr:uid="{00000000-0005-0000-0000-0000931F0000}"/>
    <cellStyle name="Ocultar 60 2 8" xfId="10785" xr:uid="{00000000-0005-0000-0000-0000941F0000}"/>
    <cellStyle name="Ocultar 60 2 9" xfId="11688" xr:uid="{00000000-0005-0000-0000-0000951F0000}"/>
    <cellStyle name="Ocultar 60 3" xfId="2407" xr:uid="{00000000-0005-0000-0000-0000961F0000}"/>
    <cellStyle name="Ocultar 60 4" xfId="3464" xr:uid="{00000000-0005-0000-0000-0000971F0000}"/>
    <cellStyle name="Ocultar 60 5" xfId="2207" xr:uid="{00000000-0005-0000-0000-0000981F0000}"/>
    <cellStyle name="Ocultar 60 6" xfId="6546" xr:uid="{00000000-0005-0000-0000-0000991F0000}"/>
    <cellStyle name="Ocultar 60 7" xfId="7040" xr:uid="{00000000-0005-0000-0000-00009A1F0000}"/>
    <cellStyle name="Ocultar 60 8" xfId="9389" xr:uid="{00000000-0005-0000-0000-00009B1F0000}"/>
    <cellStyle name="Ocultar 60 9" xfId="9095" xr:uid="{00000000-0005-0000-0000-00009C1F0000}"/>
    <cellStyle name="Ocultar 61" xfId="828" xr:uid="{00000000-0005-0000-0000-00009D1F0000}"/>
    <cellStyle name="Ocultar 61 10" xfId="11125" xr:uid="{00000000-0005-0000-0000-00009E1F0000}"/>
    <cellStyle name="Ocultar 61 2" xfId="1447" xr:uid="{00000000-0005-0000-0000-00009F1F0000}"/>
    <cellStyle name="Ocultar 61 2 2" xfId="2523" xr:uid="{00000000-0005-0000-0000-0000A01F0000}"/>
    <cellStyle name="Ocultar 61 2 3" xfId="4806" xr:uid="{00000000-0005-0000-0000-0000A11F0000}"/>
    <cellStyle name="Ocultar 61 2 4" xfId="5617" xr:uid="{00000000-0005-0000-0000-0000A21F0000}"/>
    <cellStyle name="Ocultar 61 2 5" xfId="5623" xr:uid="{00000000-0005-0000-0000-0000A31F0000}"/>
    <cellStyle name="Ocultar 61 2 6" xfId="7327" xr:uid="{00000000-0005-0000-0000-0000A41F0000}"/>
    <cellStyle name="Ocultar 61 2 7" xfId="8425" xr:uid="{00000000-0005-0000-0000-0000A51F0000}"/>
    <cellStyle name="Ocultar 61 2 8" xfId="10786" xr:uid="{00000000-0005-0000-0000-0000A61F0000}"/>
    <cellStyle name="Ocultar 61 2 9" xfId="11689" xr:uid="{00000000-0005-0000-0000-0000A71F0000}"/>
    <cellStyle name="Ocultar 61 3" xfId="4265" xr:uid="{00000000-0005-0000-0000-0000A81F0000}"/>
    <cellStyle name="Ocultar 61 4" xfId="2118" xr:uid="{00000000-0005-0000-0000-0000A91F0000}"/>
    <cellStyle name="Ocultar 61 5" xfId="6265" xr:uid="{00000000-0005-0000-0000-0000AA1F0000}"/>
    <cellStyle name="Ocultar 61 6" xfId="6571" xr:uid="{00000000-0005-0000-0000-0000AB1F0000}"/>
    <cellStyle name="Ocultar 61 7" xfId="8193" xr:uid="{00000000-0005-0000-0000-0000AC1F0000}"/>
    <cellStyle name="Ocultar 61 8" xfId="8792" xr:uid="{00000000-0005-0000-0000-0000AD1F0000}"/>
    <cellStyle name="Ocultar 61 9" xfId="9626" xr:uid="{00000000-0005-0000-0000-0000AE1F0000}"/>
    <cellStyle name="Ocultar 62" xfId="1390" xr:uid="{00000000-0005-0000-0000-0000AF1F0000}"/>
    <cellStyle name="Ocultar 62 2" xfId="2854" xr:uid="{00000000-0005-0000-0000-0000B01F0000}"/>
    <cellStyle name="Ocultar 62 3" xfId="4749" xr:uid="{00000000-0005-0000-0000-0000B11F0000}"/>
    <cellStyle name="Ocultar 62 4" xfId="5472" xr:uid="{00000000-0005-0000-0000-0000B21F0000}"/>
    <cellStyle name="Ocultar 62 5" xfId="6368" xr:uid="{00000000-0005-0000-0000-0000B31F0000}"/>
    <cellStyle name="Ocultar 62 6" xfId="7475" xr:uid="{00000000-0005-0000-0000-0000B41F0000}"/>
    <cellStyle name="Ocultar 62 7" xfId="9965" xr:uid="{00000000-0005-0000-0000-0000B51F0000}"/>
    <cellStyle name="Ocultar 62 8" xfId="10729" xr:uid="{00000000-0005-0000-0000-0000B61F0000}"/>
    <cellStyle name="Ocultar 62 9" xfId="11632" xr:uid="{00000000-0005-0000-0000-0000B71F0000}"/>
    <cellStyle name="Ocultar 63" xfId="3095" xr:uid="{00000000-0005-0000-0000-0000B81F0000}"/>
    <cellStyle name="Ocultar 64" xfId="2425" xr:uid="{00000000-0005-0000-0000-0000B91F0000}"/>
    <cellStyle name="Ocultar 65" xfId="5122" xr:uid="{00000000-0005-0000-0000-0000BA1F0000}"/>
    <cellStyle name="Ocultar 66" xfId="6770" xr:uid="{00000000-0005-0000-0000-0000BB1F0000}"/>
    <cellStyle name="Ocultar 67" xfId="7462" xr:uid="{00000000-0005-0000-0000-0000BC1F0000}"/>
    <cellStyle name="Ocultar 68" xfId="9650" xr:uid="{00000000-0005-0000-0000-0000BD1F0000}"/>
    <cellStyle name="Ocultar 69" xfId="8873" xr:uid="{00000000-0005-0000-0000-0000BE1F0000}"/>
    <cellStyle name="Ocultar 7" xfId="829" xr:uid="{00000000-0005-0000-0000-0000BF1F0000}"/>
    <cellStyle name="Ocultar 7 10" xfId="11017" xr:uid="{00000000-0005-0000-0000-0000C01F0000}"/>
    <cellStyle name="Ocultar 7 2" xfId="1448" xr:uid="{00000000-0005-0000-0000-0000C11F0000}"/>
    <cellStyle name="Ocultar 7 2 2" xfId="2176" xr:uid="{00000000-0005-0000-0000-0000C21F0000}"/>
    <cellStyle name="Ocultar 7 2 3" xfId="4807" xr:uid="{00000000-0005-0000-0000-0000C31F0000}"/>
    <cellStyle name="Ocultar 7 2 4" xfId="5668" xr:uid="{00000000-0005-0000-0000-0000C41F0000}"/>
    <cellStyle name="Ocultar 7 2 5" xfId="6634" xr:uid="{00000000-0005-0000-0000-0000C51F0000}"/>
    <cellStyle name="Ocultar 7 2 6" xfId="7114" xr:uid="{00000000-0005-0000-0000-0000C61F0000}"/>
    <cellStyle name="Ocultar 7 2 7" xfId="8373" xr:uid="{00000000-0005-0000-0000-0000C71F0000}"/>
    <cellStyle name="Ocultar 7 2 8" xfId="10787" xr:uid="{00000000-0005-0000-0000-0000C81F0000}"/>
    <cellStyle name="Ocultar 7 2 9" xfId="11690" xr:uid="{00000000-0005-0000-0000-0000C91F0000}"/>
    <cellStyle name="Ocultar 7 3" xfId="4057" xr:uid="{00000000-0005-0000-0000-0000CA1F0000}"/>
    <cellStyle name="Ocultar 7 4" xfId="2919" xr:uid="{00000000-0005-0000-0000-0000CB1F0000}"/>
    <cellStyle name="Ocultar 7 5" xfId="3141" xr:uid="{00000000-0005-0000-0000-0000CC1F0000}"/>
    <cellStyle name="Ocultar 7 6" xfId="5067" xr:uid="{00000000-0005-0000-0000-0000CD1F0000}"/>
    <cellStyle name="Ocultar 7 7" xfId="8059" xr:uid="{00000000-0005-0000-0000-0000CE1F0000}"/>
    <cellStyle name="Ocultar 7 8" xfId="9388" xr:uid="{00000000-0005-0000-0000-0000CF1F0000}"/>
    <cellStyle name="Ocultar 7 9" xfId="9118" xr:uid="{00000000-0005-0000-0000-0000D01F0000}"/>
    <cellStyle name="Ocultar 70" xfId="10212" xr:uid="{00000000-0005-0000-0000-0000D11F0000}"/>
    <cellStyle name="Ocultar 8" xfId="830" xr:uid="{00000000-0005-0000-0000-0000D21F0000}"/>
    <cellStyle name="Ocultar 8 10" xfId="11170" xr:uid="{00000000-0005-0000-0000-0000D31F0000}"/>
    <cellStyle name="Ocultar 8 2" xfId="1449" xr:uid="{00000000-0005-0000-0000-0000D41F0000}"/>
    <cellStyle name="Ocultar 8 2 2" xfId="3180" xr:uid="{00000000-0005-0000-0000-0000D51F0000}"/>
    <cellStyle name="Ocultar 8 2 3" xfId="4808" xr:uid="{00000000-0005-0000-0000-0000D61F0000}"/>
    <cellStyle name="Ocultar 8 2 4" xfId="5340" xr:uid="{00000000-0005-0000-0000-0000D71F0000}"/>
    <cellStyle name="Ocultar 8 2 5" xfId="5744" xr:uid="{00000000-0005-0000-0000-0000D81F0000}"/>
    <cellStyle name="Ocultar 8 2 6" xfId="7326" xr:uid="{00000000-0005-0000-0000-0000D91F0000}"/>
    <cellStyle name="Ocultar 8 2 7" xfId="8360" xr:uid="{00000000-0005-0000-0000-0000DA1F0000}"/>
    <cellStyle name="Ocultar 8 2 8" xfId="10788" xr:uid="{00000000-0005-0000-0000-0000DB1F0000}"/>
    <cellStyle name="Ocultar 8 2 9" xfId="11691" xr:uid="{00000000-0005-0000-0000-0000DC1F0000}"/>
    <cellStyle name="Ocultar 8 3" xfId="2945" xr:uid="{00000000-0005-0000-0000-0000DD1F0000}"/>
    <cellStyle name="Ocultar 8 4" xfId="3109" xr:uid="{00000000-0005-0000-0000-0000DE1F0000}"/>
    <cellStyle name="Ocultar 8 5" xfId="5930" xr:uid="{00000000-0005-0000-0000-0000DF1F0000}"/>
    <cellStyle name="Ocultar 8 6" xfId="6809" xr:uid="{00000000-0005-0000-0000-0000E01F0000}"/>
    <cellStyle name="Ocultar 8 7" xfId="7351" xr:uid="{00000000-0005-0000-0000-0000E11F0000}"/>
    <cellStyle name="Ocultar 8 8" xfId="8791" xr:uid="{00000000-0005-0000-0000-0000E21F0000}"/>
    <cellStyle name="Ocultar 8 9" xfId="9634" xr:uid="{00000000-0005-0000-0000-0000E31F0000}"/>
    <cellStyle name="Ocultar 9" xfId="831" xr:uid="{00000000-0005-0000-0000-0000E41F0000}"/>
    <cellStyle name="Ocultar 9 10" xfId="11061" xr:uid="{00000000-0005-0000-0000-0000E51F0000}"/>
    <cellStyle name="Ocultar 9 2" xfId="1450" xr:uid="{00000000-0005-0000-0000-0000E61F0000}"/>
    <cellStyle name="Ocultar 9 2 2" xfId="2177" xr:uid="{00000000-0005-0000-0000-0000E71F0000}"/>
    <cellStyle name="Ocultar 9 2 3" xfId="4809" xr:uid="{00000000-0005-0000-0000-0000E81F0000}"/>
    <cellStyle name="Ocultar 9 2 4" xfId="5833" xr:uid="{00000000-0005-0000-0000-0000E91F0000}"/>
    <cellStyle name="Ocultar 9 2 5" xfId="6679" xr:uid="{00000000-0005-0000-0000-0000EA1F0000}"/>
    <cellStyle name="Ocultar 9 2 6" xfId="7490" xr:uid="{00000000-0005-0000-0000-0000EB1F0000}"/>
    <cellStyle name="Ocultar 9 2 7" xfId="8351" xr:uid="{00000000-0005-0000-0000-0000EC1F0000}"/>
    <cellStyle name="Ocultar 9 2 8" xfId="10789" xr:uid="{00000000-0005-0000-0000-0000ED1F0000}"/>
    <cellStyle name="Ocultar 9 2 9" xfId="11692" xr:uid="{00000000-0005-0000-0000-0000EE1F0000}"/>
    <cellStyle name="Ocultar 9 3" xfId="3533" xr:uid="{00000000-0005-0000-0000-0000EF1F0000}"/>
    <cellStyle name="Ocultar 9 4" xfId="3253" xr:uid="{00000000-0005-0000-0000-0000F01F0000}"/>
    <cellStyle name="Ocultar 9 5" xfId="5761" xr:uid="{00000000-0005-0000-0000-0000F11F0000}"/>
    <cellStyle name="Ocultar 9 6" xfId="6757" xr:uid="{00000000-0005-0000-0000-0000F21F0000}"/>
    <cellStyle name="Ocultar 9 7" xfId="7372" xr:uid="{00000000-0005-0000-0000-0000F31F0000}"/>
    <cellStyle name="Ocultar 9 8" xfId="9387" xr:uid="{00000000-0005-0000-0000-0000F41F0000}"/>
    <cellStyle name="Ocultar 9 9" xfId="9660" xr:uid="{00000000-0005-0000-0000-0000F51F0000}"/>
    <cellStyle name="Output 10" xfId="9073" xr:uid="{00000000-0005-0000-0000-0000F61F0000}"/>
    <cellStyle name="Output 2" xfId="2184" xr:uid="{00000000-0005-0000-0000-0000F71F0000}"/>
    <cellStyle name="Output 3" xfId="3152" xr:uid="{00000000-0005-0000-0000-0000F81F0000}"/>
    <cellStyle name="Output 4" xfId="2471" xr:uid="{00000000-0005-0000-0000-0000F91F0000}"/>
    <cellStyle name="Output 5" xfId="4289" xr:uid="{00000000-0005-0000-0000-0000FA1F0000}"/>
    <cellStyle name="Output 6" xfId="5071" xr:uid="{00000000-0005-0000-0000-0000FB1F0000}"/>
    <cellStyle name="Output 7" xfId="6915" xr:uid="{00000000-0005-0000-0000-0000FC1F0000}"/>
    <cellStyle name="Output 8" xfId="9646" xr:uid="{00000000-0005-0000-0000-0000FD1F0000}"/>
    <cellStyle name="Output 9" xfId="8874" xr:uid="{00000000-0005-0000-0000-0000FE1F0000}"/>
    <cellStyle name="Percent ()" xfId="102" xr:uid="{00000000-0005-0000-0000-0000FF1F0000}"/>
    <cellStyle name="Percent () 2" xfId="834" xr:uid="{00000000-0005-0000-0000-000000200000}"/>
    <cellStyle name="Percent () 3" xfId="833" xr:uid="{00000000-0005-0000-0000-000001200000}"/>
    <cellStyle name="Percent (0)" xfId="103" xr:uid="{00000000-0005-0000-0000-000002200000}"/>
    <cellStyle name="Percent (0) 2" xfId="836" xr:uid="{00000000-0005-0000-0000-000003200000}"/>
    <cellStyle name="Percent (0) 3" xfId="835" xr:uid="{00000000-0005-0000-0000-000004200000}"/>
    <cellStyle name="Percent (1)" xfId="104" xr:uid="{00000000-0005-0000-0000-000005200000}"/>
    <cellStyle name="Percent (1) 2" xfId="838" xr:uid="{00000000-0005-0000-0000-000006200000}"/>
    <cellStyle name="Percent (1) 3" xfId="837" xr:uid="{00000000-0005-0000-0000-000007200000}"/>
    <cellStyle name="Percent [2]" xfId="105" xr:uid="{00000000-0005-0000-0000-000008200000}"/>
    <cellStyle name="Percent 1" xfId="106" xr:uid="{00000000-0005-0000-0000-000009200000}"/>
    <cellStyle name="Percent 1 2" xfId="840" xr:uid="{00000000-0005-0000-0000-00000A200000}"/>
    <cellStyle name="Percent 1 3" xfId="839" xr:uid="{00000000-0005-0000-0000-00000B200000}"/>
    <cellStyle name="Percent 2" xfId="107" xr:uid="{00000000-0005-0000-0000-00000C200000}"/>
    <cellStyle name="Percent 2 2" xfId="842" xr:uid="{00000000-0005-0000-0000-00000D200000}"/>
    <cellStyle name="Percent 2 3" xfId="841" xr:uid="{00000000-0005-0000-0000-00000E200000}"/>
    <cellStyle name="Percent 3" xfId="843" xr:uid="{00000000-0005-0000-0000-00000F200000}"/>
    <cellStyle name="Percent 4" xfId="844" xr:uid="{00000000-0005-0000-0000-000010200000}"/>
    <cellStyle name="Percent 5" xfId="832" xr:uid="{00000000-0005-0000-0000-000011200000}"/>
    <cellStyle name="Percent 5 2" xfId="1856" xr:uid="{00000000-0005-0000-0000-000012200000}"/>
    <cellStyle name="Percent 5 2 2" xfId="3829" xr:uid="{00000000-0005-0000-0000-000013200000}"/>
    <cellStyle name="Percent 5 2 3" xfId="7884" xr:uid="{00000000-0005-0000-0000-000014200000}"/>
    <cellStyle name="Percent 5 2 4" xfId="9885" xr:uid="{00000000-0005-0000-0000-000015200000}"/>
    <cellStyle name="Percent 5 3" xfId="2069" xr:uid="{00000000-0005-0000-0000-000016200000}"/>
    <cellStyle name="Percent 5 3 2" xfId="4034" xr:uid="{00000000-0005-0000-0000-000017200000}"/>
    <cellStyle name="Percent 5 3 3" xfId="8045" xr:uid="{00000000-0005-0000-0000-000018200000}"/>
    <cellStyle name="Percent 5 3 4" xfId="10097" xr:uid="{00000000-0005-0000-0000-000019200000}"/>
    <cellStyle name="Percent 5 4" xfId="2863" xr:uid="{00000000-0005-0000-0000-00001A200000}"/>
    <cellStyle name="Percent 5 5" xfId="7321" xr:uid="{00000000-0005-0000-0000-00001B200000}"/>
    <cellStyle name="Percent 5 6" xfId="8980" xr:uid="{00000000-0005-0000-0000-00001C200000}"/>
    <cellStyle name="Percent 6" xfId="1451" xr:uid="{00000000-0005-0000-0000-00001D200000}"/>
    <cellStyle name="Percent 6 2" xfId="1864" xr:uid="{00000000-0005-0000-0000-00001E200000}"/>
    <cellStyle name="Percent 6 2 2" xfId="3837" xr:uid="{00000000-0005-0000-0000-00001F200000}"/>
    <cellStyle name="Percent 6 2 3" xfId="7892" xr:uid="{00000000-0005-0000-0000-000020200000}"/>
    <cellStyle name="Percent 6 2 4" xfId="9892" xr:uid="{00000000-0005-0000-0000-000021200000}"/>
    <cellStyle name="Percent 6 3" xfId="2076" xr:uid="{00000000-0005-0000-0000-000022200000}"/>
    <cellStyle name="Percent 6 3 2" xfId="4041" xr:uid="{00000000-0005-0000-0000-000023200000}"/>
    <cellStyle name="Percent 6 3 3" xfId="8052" xr:uid="{00000000-0005-0000-0000-000024200000}"/>
    <cellStyle name="Percent 6 3 4" xfId="10104" xr:uid="{00000000-0005-0000-0000-000025200000}"/>
    <cellStyle name="Percent 6 4" xfId="3448" xr:uid="{00000000-0005-0000-0000-000026200000}"/>
    <cellStyle name="Percent 6 5" xfId="7654" xr:uid="{00000000-0005-0000-0000-000027200000}"/>
    <cellStyle name="Percent 6 6" xfId="9517" xr:uid="{00000000-0005-0000-0000-000028200000}"/>
    <cellStyle name="Porcentagem_PLDT" xfId="108" xr:uid="{00000000-0005-0000-0000-000029200000}"/>
    <cellStyle name="Porcentaje" xfId="109" builtinId="5"/>
    <cellStyle name="Porcentaje 2" xfId="11895" xr:uid="{54CAA191-62DF-4724-ADEF-AEFF49CD1FC0}"/>
    <cellStyle name="Porcentual 10" xfId="845" xr:uid="{00000000-0005-0000-0000-00002B200000}"/>
    <cellStyle name="Porcentual 10 2" xfId="1857" xr:uid="{00000000-0005-0000-0000-00002C200000}"/>
    <cellStyle name="Porcentual 10 2 2" xfId="3830" xr:uid="{00000000-0005-0000-0000-00002D200000}"/>
    <cellStyle name="Porcentual 10 2 3" xfId="7885" xr:uid="{00000000-0005-0000-0000-00002E200000}"/>
    <cellStyle name="Porcentual 10 2 4" xfId="9886" xr:uid="{00000000-0005-0000-0000-00002F200000}"/>
    <cellStyle name="Porcentual 10 3" xfId="2070" xr:uid="{00000000-0005-0000-0000-000030200000}"/>
    <cellStyle name="Porcentual 10 3 2" xfId="4035" xr:uid="{00000000-0005-0000-0000-000031200000}"/>
    <cellStyle name="Porcentual 10 3 3" xfId="8046" xr:uid="{00000000-0005-0000-0000-000032200000}"/>
    <cellStyle name="Porcentual 10 3 4" xfId="10098" xr:uid="{00000000-0005-0000-0000-000033200000}"/>
    <cellStyle name="Porcentual 10 4" xfId="2876" xr:uid="{00000000-0005-0000-0000-000034200000}"/>
    <cellStyle name="Porcentual 10 5" xfId="7334" xr:uid="{00000000-0005-0000-0000-000035200000}"/>
    <cellStyle name="Porcentual 10 6" xfId="8993" xr:uid="{00000000-0005-0000-0000-000036200000}"/>
    <cellStyle name="Porcentual 2" xfId="134" xr:uid="{00000000-0005-0000-0000-000037200000}"/>
    <cellStyle name="Porcentual 2 2" xfId="847" xr:uid="{00000000-0005-0000-0000-000038200000}"/>
    <cellStyle name="Porcentual 2 2 2" xfId="1858" xr:uid="{00000000-0005-0000-0000-000039200000}"/>
    <cellStyle name="Porcentual 2 2 2 2" xfId="3831" xr:uid="{00000000-0005-0000-0000-00003A200000}"/>
    <cellStyle name="Porcentual 2 2 2 3" xfId="7886" xr:uid="{00000000-0005-0000-0000-00003B200000}"/>
    <cellStyle name="Porcentual 2 2 2 4" xfId="9887" xr:uid="{00000000-0005-0000-0000-00003C200000}"/>
    <cellStyle name="Porcentual 2 2 3" xfId="2071" xr:uid="{00000000-0005-0000-0000-00003D200000}"/>
    <cellStyle name="Porcentual 2 2 3 2" xfId="4036" xr:uid="{00000000-0005-0000-0000-00003E200000}"/>
    <cellStyle name="Porcentual 2 2 3 3" xfId="8047" xr:uid="{00000000-0005-0000-0000-00003F200000}"/>
    <cellStyle name="Porcentual 2 2 3 4" xfId="10099" xr:uid="{00000000-0005-0000-0000-000040200000}"/>
    <cellStyle name="Porcentual 2 2 4" xfId="2878" xr:uid="{00000000-0005-0000-0000-000041200000}"/>
    <cellStyle name="Porcentual 2 2 5" xfId="7336" xr:uid="{00000000-0005-0000-0000-000042200000}"/>
    <cellStyle name="Porcentual 2 2 6" xfId="8995" xr:uid="{00000000-0005-0000-0000-000043200000}"/>
    <cellStyle name="Porcentual 2 3" xfId="846" xr:uid="{00000000-0005-0000-0000-000044200000}"/>
    <cellStyle name="Porcentual 2 4" xfId="1666" xr:uid="{00000000-0005-0000-0000-000045200000}"/>
    <cellStyle name="Porcentual 2 4 2" xfId="3646" xr:uid="{00000000-0005-0000-0000-000046200000}"/>
    <cellStyle name="Porcentual 2 4 3" xfId="7749" xr:uid="{00000000-0005-0000-0000-000047200000}"/>
    <cellStyle name="Porcentual 2 4 4" xfId="9695" xr:uid="{00000000-0005-0000-0000-000048200000}"/>
    <cellStyle name="Porcentual 2 5" xfId="1880" xr:uid="{00000000-0005-0000-0000-000049200000}"/>
    <cellStyle name="Porcentual 2 5 2" xfId="3853" xr:uid="{00000000-0005-0000-0000-00004A200000}"/>
    <cellStyle name="Porcentual 2 5 3" xfId="7908" xr:uid="{00000000-0005-0000-0000-00004B200000}"/>
    <cellStyle name="Porcentual 2 5 4" xfId="9908" xr:uid="{00000000-0005-0000-0000-00004C200000}"/>
    <cellStyle name="Porcentual 2 6" xfId="2203" xr:uid="{00000000-0005-0000-0000-00004D200000}"/>
    <cellStyle name="Porcentual 2 7" xfId="6912" xr:uid="{00000000-0005-0000-0000-00004E200000}"/>
    <cellStyle name="Porcentual 2 8" xfId="8340" xr:uid="{00000000-0005-0000-0000-00004F200000}"/>
    <cellStyle name="Porcentual 3" xfId="848" xr:uid="{00000000-0005-0000-0000-000050200000}"/>
    <cellStyle name="Porcentual 3 2" xfId="1859" xr:uid="{00000000-0005-0000-0000-000051200000}"/>
    <cellStyle name="Porcentual 3 2 2" xfId="3832" xr:uid="{00000000-0005-0000-0000-000052200000}"/>
    <cellStyle name="Porcentual 3 2 3" xfId="7887" xr:uid="{00000000-0005-0000-0000-000053200000}"/>
    <cellStyle name="Porcentual 3 2 4" xfId="9888" xr:uid="{00000000-0005-0000-0000-000054200000}"/>
    <cellStyle name="Porcentual 3 3" xfId="2072" xr:uid="{00000000-0005-0000-0000-000055200000}"/>
    <cellStyle name="Porcentual 3 3 2" xfId="4037" xr:uid="{00000000-0005-0000-0000-000056200000}"/>
    <cellStyle name="Porcentual 3 3 3" xfId="8048" xr:uid="{00000000-0005-0000-0000-000057200000}"/>
    <cellStyle name="Porcentual 3 3 4" xfId="10100" xr:uid="{00000000-0005-0000-0000-000058200000}"/>
    <cellStyle name="Porcentual 3 4" xfId="2879" xr:uid="{00000000-0005-0000-0000-000059200000}"/>
    <cellStyle name="Porcentual 3 5" xfId="7337" xr:uid="{00000000-0005-0000-0000-00005A200000}"/>
    <cellStyle name="Porcentual 3 6" xfId="8996" xr:uid="{00000000-0005-0000-0000-00005B200000}"/>
    <cellStyle name="Porcentual 4" xfId="849" xr:uid="{00000000-0005-0000-0000-00005C200000}"/>
    <cellStyle name="Porcentual 5" xfId="850" xr:uid="{00000000-0005-0000-0000-00005D200000}"/>
    <cellStyle name="Porcentual 5 2" xfId="1860" xr:uid="{00000000-0005-0000-0000-00005E200000}"/>
    <cellStyle name="Porcentual 5 2 2" xfId="3833" xr:uid="{00000000-0005-0000-0000-00005F200000}"/>
    <cellStyle name="Porcentual 5 2 3" xfId="7888" xr:uid="{00000000-0005-0000-0000-000060200000}"/>
    <cellStyle name="Porcentual 5 2 4" xfId="9889" xr:uid="{00000000-0005-0000-0000-000061200000}"/>
    <cellStyle name="Porcentual 5 3" xfId="2073" xr:uid="{00000000-0005-0000-0000-000062200000}"/>
    <cellStyle name="Porcentual 5 3 2" xfId="4038" xr:uid="{00000000-0005-0000-0000-000063200000}"/>
    <cellStyle name="Porcentual 5 3 3" xfId="8049" xr:uid="{00000000-0005-0000-0000-000064200000}"/>
    <cellStyle name="Porcentual 5 3 4" xfId="10101" xr:uid="{00000000-0005-0000-0000-000065200000}"/>
    <cellStyle name="Porcentual 5 4" xfId="2881" xr:uid="{00000000-0005-0000-0000-000066200000}"/>
    <cellStyle name="Porcentual 5 5" xfId="7339" xr:uid="{00000000-0005-0000-0000-000067200000}"/>
    <cellStyle name="Porcentual 5 6" xfId="8998" xr:uid="{00000000-0005-0000-0000-000068200000}"/>
    <cellStyle name="Porcentual 6" xfId="851" xr:uid="{00000000-0005-0000-0000-000069200000}"/>
    <cellStyle name="Porcentual 7" xfId="852" xr:uid="{00000000-0005-0000-0000-00006A200000}"/>
    <cellStyle name="Porcentual 9" xfId="853" xr:uid="{00000000-0005-0000-0000-00006B200000}"/>
    <cellStyle name="Porcentual 9 2" xfId="1861" xr:uid="{00000000-0005-0000-0000-00006C200000}"/>
    <cellStyle name="Porcentual 9 2 2" xfId="3834" xr:uid="{00000000-0005-0000-0000-00006D200000}"/>
    <cellStyle name="Porcentual 9 2 3" xfId="7889" xr:uid="{00000000-0005-0000-0000-00006E200000}"/>
    <cellStyle name="Porcentual 9 2 4" xfId="9890" xr:uid="{00000000-0005-0000-0000-00006F200000}"/>
    <cellStyle name="Porcentual 9 3" xfId="2074" xr:uid="{00000000-0005-0000-0000-000070200000}"/>
    <cellStyle name="Porcentual 9 3 2" xfId="4039" xr:uid="{00000000-0005-0000-0000-000071200000}"/>
    <cellStyle name="Porcentual 9 3 3" xfId="8050" xr:uid="{00000000-0005-0000-0000-000072200000}"/>
    <cellStyle name="Porcentual 9 3 4" xfId="10102" xr:uid="{00000000-0005-0000-0000-000073200000}"/>
    <cellStyle name="Porcentual 9 4" xfId="2884" xr:uid="{00000000-0005-0000-0000-000074200000}"/>
    <cellStyle name="Porcentual 9 5" xfId="7342" xr:uid="{00000000-0005-0000-0000-000075200000}"/>
    <cellStyle name="Porcentual 9 6" xfId="9001" xr:uid="{00000000-0005-0000-0000-000076200000}"/>
    <cellStyle name="RAMEY" xfId="110" xr:uid="{00000000-0005-0000-0000-000077200000}"/>
    <cellStyle name="Ramey $k" xfId="111" xr:uid="{00000000-0005-0000-0000-000078200000}"/>
    <cellStyle name="RAMEY_P&amp;O BKUP" xfId="112" xr:uid="{00000000-0005-0000-0000-000079200000}"/>
    <cellStyle name="Saída" xfId="854" xr:uid="{00000000-0005-0000-0000-00007A200000}"/>
    <cellStyle name="Saída 10" xfId="10135" xr:uid="{00000000-0005-0000-0000-00007B200000}"/>
    <cellStyle name="Saída 2" xfId="1452" xr:uid="{00000000-0005-0000-0000-00007C200000}"/>
    <cellStyle name="Saída 2 2" xfId="2871" xr:uid="{00000000-0005-0000-0000-00007D200000}"/>
    <cellStyle name="Saída 2 3" xfId="4811" xr:uid="{00000000-0005-0000-0000-00007E200000}"/>
    <cellStyle name="Saída 2 4" xfId="2686" xr:uid="{00000000-0005-0000-0000-00007F200000}"/>
    <cellStyle name="Saída 2 5" xfId="6557" xr:uid="{00000000-0005-0000-0000-000080200000}"/>
    <cellStyle name="Saída 2 6" xfId="7115" xr:uid="{00000000-0005-0000-0000-000081200000}"/>
    <cellStyle name="Saída 2 7" xfId="9699" xr:uid="{00000000-0005-0000-0000-000082200000}"/>
    <cellStyle name="Saída 2 8" xfId="10790" xr:uid="{00000000-0005-0000-0000-000083200000}"/>
    <cellStyle name="Saída 2 9" xfId="11693" xr:uid="{00000000-0005-0000-0000-000084200000}"/>
    <cellStyle name="Saída 3" xfId="3542" xr:uid="{00000000-0005-0000-0000-000085200000}"/>
    <cellStyle name="Saída 4" xfId="2281" xr:uid="{00000000-0005-0000-0000-000086200000}"/>
    <cellStyle name="Saída 5" xfId="4247" xr:uid="{00000000-0005-0000-0000-000087200000}"/>
    <cellStyle name="Saída 6" xfId="2238" xr:uid="{00000000-0005-0000-0000-000088200000}"/>
    <cellStyle name="Saída 7" xfId="7377" xr:uid="{00000000-0005-0000-0000-000089200000}"/>
    <cellStyle name="Saída 8" xfId="8783" xr:uid="{00000000-0005-0000-0000-00008A200000}"/>
    <cellStyle name="Saída 9" xfId="9555" xr:uid="{00000000-0005-0000-0000-00008B200000}"/>
    <cellStyle name="Salida" xfId="113" builtinId="21" customBuiltin="1"/>
    <cellStyle name="Salida 2" xfId="855" xr:uid="{00000000-0005-0000-0000-00008D200000}"/>
    <cellStyle name="Salida 2 10" xfId="856" xr:uid="{00000000-0005-0000-0000-00008E200000}"/>
    <cellStyle name="Salida 2 10 10" xfId="8271" xr:uid="{00000000-0005-0000-0000-00008F200000}"/>
    <cellStyle name="Salida 2 10 2" xfId="1454" xr:uid="{00000000-0005-0000-0000-000090200000}"/>
    <cellStyle name="Salida 2 10 2 2" xfId="2870" xr:uid="{00000000-0005-0000-0000-000091200000}"/>
    <cellStyle name="Salida 2 10 2 3" xfId="4813" xr:uid="{00000000-0005-0000-0000-000092200000}"/>
    <cellStyle name="Salida 2 10 2 4" xfId="6065" xr:uid="{00000000-0005-0000-0000-000093200000}"/>
    <cellStyle name="Salida 2 10 2 5" xfId="5319" xr:uid="{00000000-0005-0000-0000-000094200000}"/>
    <cellStyle name="Salida 2 10 2 6" xfId="7491" xr:uid="{00000000-0005-0000-0000-000095200000}"/>
    <cellStyle name="Salida 2 10 2 7" xfId="9777" xr:uid="{00000000-0005-0000-0000-000096200000}"/>
    <cellStyle name="Salida 2 10 2 8" xfId="10792" xr:uid="{00000000-0005-0000-0000-000097200000}"/>
    <cellStyle name="Salida 2 10 2 9" xfId="11695" xr:uid="{00000000-0005-0000-0000-000098200000}"/>
    <cellStyle name="Salida 2 10 3" xfId="3129" xr:uid="{00000000-0005-0000-0000-000099200000}"/>
    <cellStyle name="Salida 2 10 4" xfId="2320" xr:uid="{00000000-0005-0000-0000-00009A200000}"/>
    <cellStyle name="Salida 2 10 5" xfId="2959" xr:uid="{00000000-0005-0000-0000-00009B200000}"/>
    <cellStyle name="Salida 2 10 6" xfId="5566" xr:uid="{00000000-0005-0000-0000-00009C200000}"/>
    <cellStyle name="Salida 2 10 7" xfId="7459" xr:uid="{00000000-0005-0000-0000-00009D200000}"/>
    <cellStyle name="Salida 2 10 8" xfId="8782" xr:uid="{00000000-0005-0000-0000-00009E200000}"/>
    <cellStyle name="Salida 2 10 9" xfId="9556" xr:uid="{00000000-0005-0000-0000-00009F200000}"/>
    <cellStyle name="Salida 2 11" xfId="857" xr:uid="{00000000-0005-0000-0000-0000A0200000}"/>
    <cellStyle name="Salida 2 11 10" xfId="8751" xr:uid="{00000000-0005-0000-0000-0000A1200000}"/>
    <cellStyle name="Salida 2 11 2" xfId="1455" xr:uid="{00000000-0005-0000-0000-0000A2200000}"/>
    <cellStyle name="Salida 2 11 2 2" xfId="2525" xr:uid="{00000000-0005-0000-0000-0000A3200000}"/>
    <cellStyle name="Salida 2 11 2 3" xfId="4814" xr:uid="{00000000-0005-0000-0000-0000A4200000}"/>
    <cellStyle name="Salida 2 11 2 4" xfId="5512" xr:uid="{00000000-0005-0000-0000-0000A5200000}"/>
    <cellStyle name="Salida 2 11 2 5" xfId="5964" xr:uid="{00000000-0005-0000-0000-0000A6200000}"/>
    <cellStyle name="Salida 2 11 2 6" xfId="7329" xr:uid="{00000000-0005-0000-0000-0000A7200000}"/>
    <cellStyle name="Salida 2 11 2 7" xfId="8431" xr:uid="{00000000-0005-0000-0000-0000A8200000}"/>
    <cellStyle name="Salida 2 11 2 8" xfId="10793" xr:uid="{00000000-0005-0000-0000-0000A9200000}"/>
    <cellStyle name="Salida 2 11 2 9" xfId="11696" xr:uid="{00000000-0005-0000-0000-0000AA200000}"/>
    <cellStyle name="Salida 2 11 3" xfId="4292" xr:uid="{00000000-0005-0000-0000-0000AB200000}"/>
    <cellStyle name="Salida 2 11 4" xfId="2563" xr:uid="{00000000-0005-0000-0000-0000AC200000}"/>
    <cellStyle name="Salida 2 11 5" xfId="6292" xr:uid="{00000000-0005-0000-0000-0000AD200000}"/>
    <cellStyle name="Salida 2 11 6" xfId="6360" xr:uid="{00000000-0005-0000-0000-0000AE200000}"/>
    <cellStyle name="Salida 2 11 7" xfId="8217" xr:uid="{00000000-0005-0000-0000-0000AF200000}"/>
    <cellStyle name="Salida 2 11 8" xfId="9380" xr:uid="{00000000-0005-0000-0000-0000B0200000}"/>
    <cellStyle name="Salida 2 11 9" xfId="9040" xr:uid="{00000000-0005-0000-0000-0000B1200000}"/>
    <cellStyle name="Salida 2 12" xfId="858" xr:uid="{00000000-0005-0000-0000-0000B2200000}"/>
    <cellStyle name="Salida 2 12 10" xfId="10130" xr:uid="{00000000-0005-0000-0000-0000B3200000}"/>
    <cellStyle name="Salida 2 12 2" xfId="1456" xr:uid="{00000000-0005-0000-0000-0000B4200000}"/>
    <cellStyle name="Salida 2 12 2 2" xfId="2178" xr:uid="{00000000-0005-0000-0000-0000B5200000}"/>
    <cellStyle name="Salida 2 12 2 3" xfId="4815" xr:uid="{00000000-0005-0000-0000-0000B6200000}"/>
    <cellStyle name="Salida 2 12 2 4" xfId="2476" xr:uid="{00000000-0005-0000-0000-0000B7200000}"/>
    <cellStyle name="Salida 2 12 2 5" xfId="2902" xr:uid="{00000000-0005-0000-0000-0000B8200000}"/>
    <cellStyle name="Salida 2 12 2 6" xfId="7116" xr:uid="{00000000-0005-0000-0000-0000B9200000}"/>
    <cellStyle name="Salida 2 12 2 7" xfId="9938" xr:uid="{00000000-0005-0000-0000-0000BA200000}"/>
    <cellStyle name="Salida 2 12 2 8" xfId="10794" xr:uid="{00000000-0005-0000-0000-0000BB200000}"/>
    <cellStyle name="Salida 2 12 2 9" xfId="11697" xr:uid="{00000000-0005-0000-0000-0000BC200000}"/>
    <cellStyle name="Salida 2 12 3" xfId="4085" xr:uid="{00000000-0005-0000-0000-0000BD200000}"/>
    <cellStyle name="Salida 2 12 4" xfId="2463" xr:uid="{00000000-0005-0000-0000-0000BE200000}"/>
    <cellStyle name="Salida 2 12 5" xfId="6078" xr:uid="{00000000-0005-0000-0000-0000BF200000}"/>
    <cellStyle name="Salida 2 12 6" xfId="5887" xr:uid="{00000000-0005-0000-0000-0000C0200000}"/>
    <cellStyle name="Salida 2 12 7" xfId="8085" xr:uid="{00000000-0005-0000-0000-0000C1200000}"/>
    <cellStyle name="Salida 2 12 8" xfId="8781" xr:uid="{00000000-0005-0000-0000-0000C2200000}"/>
    <cellStyle name="Salida 2 12 9" xfId="9557" xr:uid="{00000000-0005-0000-0000-0000C3200000}"/>
    <cellStyle name="Salida 2 13" xfId="859" xr:uid="{00000000-0005-0000-0000-0000C4200000}"/>
    <cellStyle name="Salida 2 13 10" xfId="10284" xr:uid="{00000000-0005-0000-0000-0000C5200000}"/>
    <cellStyle name="Salida 2 13 2" xfId="1457" xr:uid="{00000000-0005-0000-0000-0000C6200000}"/>
    <cellStyle name="Salida 2 13 2 2" xfId="3182" xr:uid="{00000000-0005-0000-0000-0000C7200000}"/>
    <cellStyle name="Salida 2 13 2 3" xfId="4816" xr:uid="{00000000-0005-0000-0000-0000C8200000}"/>
    <cellStyle name="Salida 2 13 2 4" xfId="5815" xr:uid="{00000000-0005-0000-0000-0000C9200000}"/>
    <cellStyle name="Salida 2 13 2 5" xfId="6566" xr:uid="{00000000-0005-0000-0000-0000CA200000}"/>
    <cellStyle name="Salida 2 13 2 6" xfId="7328" xr:uid="{00000000-0005-0000-0000-0000CB200000}"/>
    <cellStyle name="Salida 2 13 2 7" xfId="9725" xr:uid="{00000000-0005-0000-0000-0000CC200000}"/>
    <cellStyle name="Salida 2 13 2 8" xfId="10795" xr:uid="{00000000-0005-0000-0000-0000CD200000}"/>
    <cellStyle name="Salida 2 13 2 9" xfId="11698" xr:uid="{00000000-0005-0000-0000-0000CE200000}"/>
    <cellStyle name="Salida 2 13 3" xfId="2753" xr:uid="{00000000-0005-0000-0000-0000CF200000}"/>
    <cellStyle name="Salida 2 13 4" xfId="2458" xr:uid="{00000000-0005-0000-0000-0000D0200000}"/>
    <cellStyle name="Salida 2 13 5" xfId="5543" xr:uid="{00000000-0005-0000-0000-0000D1200000}"/>
    <cellStyle name="Salida 2 13 6" xfId="5952" xr:uid="{00000000-0005-0000-0000-0000D2200000}"/>
    <cellStyle name="Salida 2 13 7" xfId="7548" xr:uid="{00000000-0005-0000-0000-0000D3200000}"/>
    <cellStyle name="Salida 2 13 8" xfId="9379" xr:uid="{00000000-0005-0000-0000-0000D4200000}"/>
    <cellStyle name="Salida 2 13 9" xfId="9041" xr:uid="{00000000-0005-0000-0000-0000D5200000}"/>
    <cellStyle name="Salida 2 14" xfId="860" xr:uid="{00000000-0005-0000-0000-0000D6200000}"/>
    <cellStyle name="Salida 2 14 10" xfId="9384" xr:uid="{00000000-0005-0000-0000-0000D7200000}"/>
    <cellStyle name="Salida 2 14 2" xfId="1458" xr:uid="{00000000-0005-0000-0000-0000D8200000}"/>
    <cellStyle name="Salida 2 14 2 2" xfId="2873" xr:uid="{00000000-0005-0000-0000-0000D9200000}"/>
    <cellStyle name="Salida 2 14 2 3" xfId="4817" xr:uid="{00000000-0005-0000-0000-0000DA200000}"/>
    <cellStyle name="Salida 2 14 2 4" xfId="5170" xr:uid="{00000000-0005-0000-0000-0000DB200000}"/>
    <cellStyle name="Salida 2 14 2 5" xfId="6518" xr:uid="{00000000-0005-0000-0000-0000DC200000}"/>
    <cellStyle name="Salida 2 14 2 6" xfId="7492" xr:uid="{00000000-0005-0000-0000-0000DD200000}"/>
    <cellStyle name="Salida 2 14 2 7" xfId="10016" xr:uid="{00000000-0005-0000-0000-0000DE200000}"/>
    <cellStyle name="Salida 2 14 2 8" xfId="10796" xr:uid="{00000000-0005-0000-0000-0000DF200000}"/>
    <cellStyle name="Salida 2 14 2 9" xfId="11699" xr:uid="{00000000-0005-0000-0000-0000E0200000}"/>
    <cellStyle name="Salida 2 14 3" xfId="4207" xr:uid="{00000000-0005-0000-0000-0000E1200000}"/>
    <cellStyle name="Salida 2 14 4" xfId="2124" xr:uid="{00000000-0005-0000-0000-0000E2200000}"/>
    <cellStyle name="Salida 2 14 5" xfId="6222" xr:uid="{00000000-0005-0000-0000-0000E3200000}"/>
    <cellStyle name="Salida 2 14 6" xfId="6743" xr:uid="{00000000-0005-0000-0000-0000E4200000}"/>
    <cellStyle name="Salida 2 14 7" xfId="8163" xr:uid="{00000000-0005-0000-0000-0000E5200000}"/>
    <cellStyle name="Salida 2 14 8" xfId="8780" xr:uid="{00000000-0005-0000-0000-0000E6200000}"/>
    <cellStyle name="Salida 2 14 9" xfId="9558" xr:uid="{00000000-0005-0000-0000-0000E7200000}"/>
    <cellStyle name="Salida 2 15" xfId="861" xr:uid="{00000000-0005-0000-0000-0000E8200000}"/>
    <cellStyle name="Salida 2 15 10" xfId="8785" xr:uid="{00000000-0005-0000-0000-0000E9200000}"/>
    <cellStyle name="Salida 2 15 2" xfId="1459" xr:uid="{00000000-0005-0000-0000-0000EA200000}"/>
    <cellStyle name="Salida 2 15 2 2" xfId="2526" xr:uid="{00000000-0005-0000-0000-0000EB200000}"/>
    <cellStyle name="Salida 2 15 2 3" xfId="4818" xr:uid="{00000000-0005-0000-0000-0000EC200000}"/>
    <cellStyle name="Salida 2 15 2 4" xfId="5962" xr:uid="{00000000-0005-0000-0000-0000ED200000}"/>
    <cellStyle name="Salida 2 15 2 5" xfId="5643" xr:uid="{00000000-0005-0000-0000-0000EE200000}"/>
    <cellStyle name="Salida 2 15 2 6" xfId="6896" xr:uid="{00000000-0005-0000-0000-0000EF200000}"/>
    <cellStyle name="Salida 2 15 2 7" xfId="9803" xr:uid="{00000000-0005-0000-0000-0000F0200000}"/>
    <cellStyle name="Salida 2 15 2 8" xfId="10797" xr:uid="{00000000-0005-0000-0000-0000F1200000}"/>
    <cellStyle name="Salida 2 15 2 9" xfId="11700" xr:uid="{00000000-0005-0000-0000-0000F2200000}"/>
    <cellStyle name="Salida 2 15 3" xfId="2395" xr:uid="{00000000-0005-0000-0000-0000F3200000}"/>
    <cellStyle name="Salida 2 15 4" xfId="2562" xr:uid="{00000000-0005-0000-0000-0000F4200000}"/>
    <cellStyle name="Salida 2 15 5" xfId="5969" xr:uid="{00000000-0005-0000-0000-0000F5200000}"/>
    <cellStyle name="Salida 2 15 6" xfId="6416" xr:uid="{00000000-0005-0000-0000-0000F6200000}"/>
    <cellStyle name="Salida 2 15 7" xfId="7033" xr:uid="{00000000-0005-0000-0000-0000F7200000}"/>
    <cellStyle name="Salida 2 15 8" xfId="9378" xr:uid="{00000000-0005-0000-0000-0000F8200000}"/>
    <cellStyle name="Salida 2 15 9" xfId="9042" xr:uid="{00000000-0005-0000-0000-0000F9200000}"/>
    <cellStyle name="Salida 2 16" xfId="862" xr:uid="{00000000-0005-0000-0000-0000FA200000}"/>
    <cellStyle name="Salida 2 16 10" xfId="10131" xr:uid="{00000000-0005-0000-0000-0000FB200000}"/>
    <cellStyle name="Salida 2 16 2" xfId="1460" xr:uid="{00000000-0005-0000-0000-0000FC200000}"/>
    <cellStyle name="Salida 2 16 2 2" xfId="2872" xr:uid="{00000000-0005-0000-0000-0000FD200000}"/>
    <cellStyle name="Salida 2 16 2 3" xfId="4819" xr:uid="{00000000-0005-0000-0000-0000FE200000}"/>
    <cellStyle name="Salida 2 16 2 4" xfId="6117" xr:uid="{00000000-0005-0000-0000-0000FF200000}"/>
    <cellStyle name="Salida 2 16 2 5" xfId="6597" xr:uid="{00000000-0005-0000-0000-000000210000}"/>
    <cellStyle name="Salida 2 16 2 6" xfId="7117" xr:uid="{00000000-0005-0000-0000-000001210000}"/>
    <cellStyle name="Salida 2 16 2 7" xfId="8457" xr:uid="{00000000-0005-0000-0000-000002210000}"/>
    <cellStyle name="Salida 2 16 2 8" xfId="10798" xr:uid="{00000000-0005-0000-0000-000003210000}"/>
    <cellStyle name="Salida 2 16 2 9" xfId="11701" xr:uid="{00000000-0005-0000-0000-000004210000}"/>
    <cellStyle name="Salida 2 16 3" xfId="2976" xr:uid="{00000000-0005-0000-0000-000005210000}"/>
    <cellStyle name="Salida 2 16 4" xfId="3136" xr:uid="{00000000-0005-0000-0000-000006210000}"/>
    <cellStyle name="Salida 2 16 5" xfId="5799" xr:uid="{00000000-0005-0000-0000-000007210000}"/>
    <cellStyle name="Salida 2 16 6" xfId="5342" xr:uid="{00000000-0005-0000-0000-000008210000}"/>
    <cellStyle name="Salida 2 16 7" xfId="7672" xr:uid="{00000000-0005-0000-0000-000009210000}"/>
    <cellStyle name="Salida 2 16 8" xfId="8779" xr:uid="{00000000-0005-0000-0000-00000A210000}"/>
    <cellStyle name="Salida 2 16 9" xfId="9559" xr:uid="{00000000-0005-0000-0000-00000B210000}"/>
    <cellStyle name="Salida 2 17" xfId="863" xr:uid="{00000000-0005-0000-0000-00000C210000}"/>
    <cellStyle name="Salida 2 17 10" xfId="10285" xr:uid="{00000000-0005-0000-0000-00000D210000}"/>
    <cellStyle name="Salida 2 17 2" xfId="1461" xr:uid="{00000000-0005-0000-0000-00000E210000}"/>
    <cellStyle name="Salida 2 17 2 2" xfId="3183" xr:uid="{00000000-0005-0000-0000-00000F210000}"/>
    <cellStyle name="Salida 2 17 2 3" xfId="4820" xr:uid="{00000000-0005-0000-0000-000010210000}"/>
    <cellStyle name="Salida 2 17 2 4" xfId="5074" xr:uid="{00000000-0005-0000-0000-000011210000}"/>
    <cellStyle name="Salida 2 17 2 5" xfId="3218" xr:uid="{00000000-0005-0000-0000-000012210000}"/>
    <cellStyle name="Salida 2 17 2 6" xfId="7331" xr:uid="{00000000-0005-0000-0000-000013210000}"/>
    <cellStyle name="Salida 2 17 2 7" xfId="8379" xr:uid="{00000000-0005-0000-0000-000014210000}"/>
    <cellStyle name="Salida 2 17 2 8" xfId="10799" xr:uid="{00000000-0005-0000-0000-000015210000}"/>
    <cellStyle name="Salida 2 17 2 9" xfId="11702" xr:uid="{00000000-0005-0000-0000-000016210000}"/>
    <cellStyle name="Salida 2 17 3" xfId="4131" xr:uid="{00000000-0005-0000-0000-000017210000}"/>
    <cellStyle name="Salida 2 17 4" xfId="2568" xr:uid="{00000000-0005-0000-0000-000018210000}"/>
    <cellStyle name="Salida 2 17 5" xfId="5732" xr:uid="{00000000-0005-0000-0000-000019210000}"/>
    <cellStyle name="Salida 2 17 6" xfId="6735" xr:uid="{00000000-0005-0000-0000-00001A210000}"/>
    <cellStyle name="Salida 2 17 7" xfId="8122" xr:uid="{00000000-0005-0000-0000-00001B210000}"/>
    <cellStyle name="Salida 2 17 8" xfId="9377" xr:uid="{00000000-0005-0000-0000-00001C210000}"/>
    <cellStyle name="Salida 2 17 9" xfId="9043" xr:uid="{00000000-0005-0000-0000-00001D210000}"/>
    <cellStyle name="Salida 2 18" xfId="864" xr:uid="{00000000-0005-0000-0000-00001E210000}"/>
    <cellStyle name="Salida 2 18 10" xfId="10123" xr:uid="{00000000-0005-0000-0000-00001F210000}"/>
    <cellStyle name="Salida 2 18 2" xfId="1462" xr:uid="{00000000-0005-0000-0000-000020210000}"/>
    <cellStyle name="Salida 2 18 2 2" xfId="2874" xr:uid="{00000000-0005-0000-0000-000021210000}"/>
    <cellStyle name="Salida 2 18 2 3" xfId="4821" xr:uid="{00000000-0005-0000-0000-000022210000}"/>
    <cellStyle name="Salida 2 18 2 4" xfId="3740" xr:uid="{00000000-0005-0000-0000-000023210000}"/>
    <cellStyle name="Salida 2 18 2 5" xfId="6510" xr:uid="{00000000-0005-0000-0000-000024210000}"/>
    <cellStyle name="Salida 2 18 2 6" xfId="7493" xr:uid="{00000000-0005-0000-0000-000025210000}"/>
    <cellStyle name="Salida 2 18 2 7" xfId="9964" xr:uid="{00000000-0005-0000-0000-000026210000}"/>
    <cellStyle name="Salida 2 18 2 8" xfId="10800" xr:uid="{00000000-0005-0000-0000-000027210000}"/>
    <cellStyle name="Salida 2 18 2 9" xfId="11703" xr:uid="{00000000-0005-0000-0000-000028210000}"/>
    <cellStyle name="Salida 2 18 3" xfId="3110" xr:uid="{00000000-0005-0000-0000-000029210000}"/>
    <cellStyle name="Salida 2 18 4" xfId="2460" xr:uid="{00000000-0005-0000-0000-00002A210000}"/>
    <cellStyle name="Salida 2 18 5" xfId="5444" xr:uid="{00000000-0005-0000-0000-00002B210000}"/>
    <cellStyle name="Salida 2 18 6" xfId="6186" xr:uid="{00000000-0005-0000-0000-00002C210000}"/>
    <cellStyle name="Salida 2 18 7" xfId="7445" xr:uid="{00000000-0005-0000-0000-00002D210000}"/>
    <cellStyle name="Salida 2 18 8" xfId="8778" xr:uid="{00000000-0005-0000-0000-00002E210000}"/>
    <cellStyle name="Salida 2 18 9" xfId="9560" xr:uid="{00000000-0005-0000-0000-00002F210000}"/>
    <cellStyle name="Salida 2 19" xfId="865" xr:uid="{00000000-0005-0000-0000-000030210000}"/>
    <cellStyle name="Salida 2 19 10" xfId="8750" xr:uid="{00000000-0005-0000-0000-000031210000}"/>
    <cellStyle name="Salida 2 19 2" xfId="1463" xr:uid="{00000000-0005-0000-0000-000032210000}"/>
    <cellStyle name="Salida 2 19 2 2" xfId="2875" xr:uid="{00000000-0005-0000-0000-000033210000}"/>
    <cellStyle name="Salida 2 19 2 3" xfId="4822" xr:uid="{00000000-0005-0000-0000-000034210000}"/>
    <cellStyle name="Salida 2 19 2 4" xfId="6074" xr:uid="{00000000-0005-0000-0000-000035210000}"/>
    <cellStyle name="Salida 2 19 2 5" xfId="6766" xr:uid="{00000000-0005-0000-0000-000036210000}"/>
    <cellStyle name="Salida 2 19 2 6" xfId="7330" xr:uid="{00000000-0005-0000-0000-000037210000}"/>
    <cellStyle name="Salida 2 19 2 7" xfId="9751" xr:uid="{00000000-0005-0000-0000-000038210000}"/>
    <cellStyle name="Salida 2 19 2 8" xfId="10801" xr:uid="{00000000-0005-0000-0000-000039210000}"/>
    <cellStyle name="Salida 2 19 2 9" xfId="11704" xr:uid="{00000000-0005-0000-0000-00003A210000}"/>
    <cellStyle name="Salida 2 19 3" xfId="3559" xr:uid="{00000000-0005-0000-0000-00003B210000}"/>
    <cellStyle name="Salida 2 19 4" xfId="2593" xr:uid="{00000000-0005-0000-0000-00003C210000}"/>
    <cellStyle name="Salida 2 19 5" xfId="5697" xr:uid="{00000000-0005-0000-0000-00003D210000}"/>
    <cellStyle name="Salida 2 19 6" xfId="5599" xr:uid="{00000000-0005-0000-0000-00003E210000}"/>
    <cellStyle name="Salida 2 19 7" xfId="7387" xr:uid="{00000000-0005-0000-0000-00003F210000}"/>
    <cellStyle name="Salida 2 19 8" xfId="9376" xr:uid="{00000000-0005-0000-0000-000040210000}"/>
    <cellStyle name="Salida 2 19 9" xfId="9044" xr:uid="{00000000-0005-0000-0000-000041210000}"/>
    <cellStyle name="Salida 2 2" xfId="866" xr:uid="{00000000-0005-0000-0000-000042210000}"/>
    <cellStyle name="Salida 2 2 10" xfId="10272" xr:uid="{00000000-0005-0000-0000-000043210000}"/>
    <cellStyle name="Salida 2 2 2" xfId="1464" xr:uid="{00000000-0005-0000-0000-000044210000}"/>
    <cellStyle name="Salida 2 2 2 2" xfId="2179" xr:uid="{00000000-0005-0000-0000-000045210000}"/>
    <cellStyle name="Salida 2 2 2 3" xfId="4823" xr:uid="{00000000-0005-0000-0000-000046210000}"/>
    <cellStyle name="Salida 2 2 2 4" xfId="5117" xr:uid="{00000000-0005-0000-0000-000047210000}"/>
    <cellStyle name="Salida 2 2 2 5" xfId="6524" xr:uid="{00000000-0005-0000-0000-000048210000}"/>
    <cellStyle name="Salida 2 2 2 6" xfId="7332" xr:uid="{00000000-0005-0000-0000-000049210000}"/>
    <cellStyle name="Salida 2 2 2 7" xfId="10042" xr:uid="{00000000-0005-0000-0000-00004A210000}"/>
    <cellStyle name="Salida 2 2 2 8" xfId="10802" xr:uid="{00000000-0005-0000-0000-00004B210000}"/>
    <cellStyle name="Salida 2 2 2 9" xfId="11705" xr:uid="{00000000-0005-0000-0000-00004C210000}"/>
    <cellStyle name="Salida 2 2 3" xfId="4157" xr:uid="{00000000-0005-0000-0000-00004D210000}"/>
    <cellStyle name="Salida 2 2 4" xfId="4094" xr:uid="{00000000-0005-0000-0000-00004E210000}"/>
    <cellStyle name="Salida 2 2 5" xfId="2709" xr:uid="{00000000-0005-0000-0000-00004F210000}"/>
    <cellStyle name="Salida 2 2 6" xfId="3786" xr:uid="{00000000-0005-0000-0000-000050210000}"/>
    <cellStyle name="Salida 2 2 7" xfId="8135" xr:uid="{00000000-0005-0000-0000-000051210000}"/>
    <cellStyle name="Salida 2 2 8" xfId="8777" xr:uid="{00000000-0005-0000-0000-000052210000}"/>
    <cellStyle name="Salida 2 2 9" xfId="9561" xr:uid="{00000000-0005-0000-0000-000053210000}"/>
    <cellStyle name="Salida 2 20" xfId="867" xr:uid="{00000000-0005-0000-0000-000054210000}"/>
    <cellStyle name="Salida 2 20 10" xfId="10121" xr:uid="{00000000-0005-0000-0000-000055210000}"/>
    <cellStyle name="Salida 2 20 2" xfId="1465" xr:uid="{00000000-0005-0000-0000-000056210000}"/>
    <cellStyle name="Salida 2 20 2 2" xfId="2877" xr:uid="{00000000-0005-0000-0000-000057210000}"/>
    <cellStyle name="Salida 2 20 2 3" xfId="4824" xr:uid="{00000000-0005-0000-0000-000058210000}"/>
    <cellStyle name="Salida 2 20 2 4" xfId="2468" xr:uid="{00000000-0005-0000-0000-000059210000}"/>
    <cellStyle name="Salida 2 20 2 5" xfId="6136" xr:uid="{00000000-0005-0000-0000-00005A210000}"/>
    <cellStyle name="Salida 2 20 2 6" xfId="7333" xr:uid="{00000000-0005-0000-0000-00005B210000}"/>
    <cellStyle name="Salida 2 20 2 7" xfId="9829" xr:uid="{00000000-0005-0000-0000-00005C210000}"/>
    <cellStyle name="Salida 2 20 2 8" xfId="10803" xr:uid="{00000000-0005-0000-0000-00005D210000}"/>
    <cellStyle name="Salida 2 20 2 9" xfId="11706" xr:uid="{00000000-0005-0000-0000-00005E210000}"/>
    <cellStyle name="Salida 2 20 3" xfId="3099" xr:uid="{00000000-0005-0000-0000-00005F210000}"/>
    <cellStyle name="Salida 2 20 4" xfId="3973" xr:uid="{00000000-0005-0000-0000-000060210000}"/>
    <cellStyle name="Salida 2 20 5" xfId="5192" xr:uid="{00000000-0005-0000-0000-000061210000}"/>
    <cellStyle name="Salida 2 20 6" xfId="6779" xr:uid="{00000000-0005-0000-0000-000062210000}"/>
    <cellStyle name="Salida 2 20 7" xfId="7437" xr:uid="{00000000-0005-0000-0000-000063210000}"/>
    <cellStyle name="Salida 2 20 8" xfId="9375" xr:uid="{00000000-0005-0000-0000-000064210000}"/>
    <cellStyle name="Salida 2 20 9" xfId="9045" xr:uid="{00000000-0005-0000-0000-000065210000}"/>
    <cellStyle name="Salida 2 21" xfId="868" xr:uid="{00000000-0005-0000-0000-000066210000}"/>
    <cellStyle name="Salida 2 21 10" xfId="10271" xr:uid="{00000000-0005-0000-0000-000067210000}"/>
    <cellStyle name="Salida 2 21 2" xfId="1466" xr:uid="{00000000-0005-0000-0000-000068210000}"/>
    <cellStyle name="Salida 2 21 2 2" xfId="2880" xr:uid="{00000000-0005-0000-0000-000069210000}"/>
    <cellStyle name="Salida 2 21 2 3" xfId="4825" xr:uid="{00000000-0005-0000-0000-00006A210000}"/>
    <cellStyle name="Salida 2 21 2 4" xfId="3265" xr:uid="{00000000-0005-0000-0000-00006B210000}"/>
    <cellStyle name="Salida 2 21 2 5" xfId="5488" xr:uid="{00000000-0005-0000-0000-00006C210000}"/>
    <cellStyle name="Salida 2 21 2 6" xfId="6897" xr:uid="{00000000-0005-0000-0000-00006D210000}"/>
    <cellStyle name="Salida 2 21 2 7" xfId="8483" xr:uid="{00000000-0005-0000-0000-00006E210000}"/>
    <cellStyle name="Salida 2 21 2 8" xfId="10804" xr:uid="{00000000-0005-0000-0000-00006F210000}"/>
    <cellStyle name="Salida 2 21 2 9" xfId="11707" xr:uid="{00000000-0005-0000-0000-000070210000}"/>
    <cellStyle name="Salida 2 21 3" xfId="4233" xr:uid="{00000000-0005-0000-0000-000071210000}"/>
    <cellStyle name="Salida 2 21 4" xfId="2634" xr:uid="{00000000-0005-0000-0000-000072210000}"/>
    <cellStyle name="Salida 2 21 5" xfId="6243" xr:uid="{00000000-0005-0000-0000-000073210000}"/>
    <cellStyle name="Salida 2 21 6" xfId="5884" xr:uid="{00000000-0005-0000-0000-000074210000}"/>
    <cellStyle name="Salida 2 21 7" xfId="8176" xr:uid="{00000000-0005-0000-0000-000075210000}"/>
    <cellStyle name="Salida 2 21 8" xfId="8776" xr:uid="{00000000-0005-0000-0000-000076210000}"/>
    <cellStyle name="Salida 2 21 9" xfId="9562" xr:uid="{00000000-0005-0000-0000-000077210000}"/>
    <cellStyle name="Salida 2 22" xfId="869" xr:uid="{00000000-0005-0000-0000-000078210000}"/>
    <cellStyle name="Salida 2 22 10" xfId="8887" xr:uid="{00000000-0005-0000-0000-000079210000}"/>
    <cellStyle name="Salida 2 22 2" xfId="1467" xr:uid="{00000000-0005-0000-0000-00007A210000}"/>
    <cellStyle name="Salida 2 22 2 2" xfId="2882" xr:uid="{00000000-0005-0000-0000-00007B210000}"/>
    <cellStyle name="Salida 2 22 2 3" xfId="4826" xr:uid="{00000000-0005-0000-0000-00007C210000}"/>
    <cellStyle name="Salida 2 22 2 4" xfId="5775" xr:uid="{00000000-0005-0000-0000-00007D210000}"/>
    <cellStyle name="Salida 2 22 2 5" xfId="6815" xr:uid="{00000000-0005-0000-0000-00007E210000}"/>
    <cellStyle name="Salida 2 22 2 6" xfId="7335" xr:uid="{00000000-0005-0000-0000-00007F210000}"/>
    <cellStyle name="Salida 2 22 2 7" xfId="8405" xr:uid="{00000000-0005-0000-0000-000080210000}"/>
    <cellStyle name="Salida 2 22 2 8" xfId="10805" xr:uid="{00000000-0005-0000-0000-000081210000}"/>
    <cellStyle name="Salida 2 22 2 9" xfId="11708" xr:uid="{00000000-0005-0000-0000-000082210000}"/>
    <cellStyle name="Salida 2 22 3" xfId="2378" xr:uid="{00000000-0005-0000-0000-000083210000}"/>
    <cellStyle name="Salida 2 22 4" xfId="3133" xr:uid="{00000000-0005-0000-0000-000084210000}"/>
    <cellStyle name="Salida 2 22 5" xfId="3011" xr:uid="{00000000-0005-0000-0000-000085210000}"/>
    <cellStyle name="Salida 2 22 6" xfId="6691" xr:uid="{00000000-0005-0000-0000-000086210000}"/>
    <cellStyle name="Salida 2 22 7" xfId="7024" xr:uid="{00000000-0005-0000-0000-000087210000}"/>
    <cellStyle name="Salida 2 22 8" xfId="9374" xr:uid="{00000000-0005-0000-0000-000088210000}"/>
    <cellStyle name="Salida 2 22 9" xfId="9046" xr:uid="{00000000-0005-0000-0000-000089210000}"/>
    <cellStyle name="Salida 2 23" xfId="870" xr:uid="{00000000-0005-0000-0000-00008A210000}"/>
    <cellStyle name="Salida 2 23 10" xfId="10124" xr:uid="{00000000-0005-0000-0000-00008B210000}"/>
    <cellStyle name="Salida 2 23 2" xfId="1468" xr:uid="{00000000-0005-0000-0000-00008C210000}"/>
    <cellStyle name="Salida 2 23 2 2" xfId="2883" xr:uid="{00000000-0005-0000-0000-00008D210000}"/>
    <cellStyle name="Salida 2 23 2 3" xfId="4827" xr:uid="{00000000-0005-0000-0000-00008E210000}"/>
    <cellStyle name="Salida 2 23 2 4" xfId="5110" xr:uid="{00000000-0005-0000-0000-00008F210000}"/>
    <cellStyle name="Salida 2 23 2 5" xfId="6614" xr:uid="{00000000-0005-0000-0000-000090210000}"/>
    <cellStyle name="Salida 2 23 2 6" xfId="7338" xr:uid="{00000000-0005-0000-0000-000091210000}"/>
    <cellStyle name="Salida 2 23 2 7" xfId="9925" xr:uid="{00000000-0005-0000-0000-000092210000}"/>
    <cellStyle name="Salida 2 23 2 8" xfId="10806" xr:uid="{00000000-0005-0000-0000-000093210000}"/>
    <cellStyle name="Salida 2 23 2 9" xfId="11709" xr:uid="{00000000-0005-0000-0000-000094210000}"/>
    <cellStyle name="Salida 2 23 3" xfId="2964" xr:uid="{00000000-0005-0000-0000-000095210000}"/>
    <cellStyle name="Salida 2 23 4" xfId="2245" xr:uid="{00000000-0005-0000-0000-000096210000}"/>
    <cellStyle name="Salida 2 23 5" xfId="5923" xr:uid="{00000000-0005-0000-0000-000097210000}"/>
    <cellStyle name="Salida 2 23 6" xfId="6425" xr:uid="{00000000-0005-0000-0000-000098210000}"/>
    <cellStyle name="Salida 2 23 7" xfId="7665" xr:uid="{00000000-0005-0000-0000-000099210000}"/>
    <cellStyle name="Salida 2 23 8" xfId="8775" xr:uid="{00000000-0005-0000-0000-00009A210000}"/>
    <cellStyle name="Salida 2 23 9" xfId="9563" xr:uid="{00000000-0005-0000-0000-00009B210000}"/>
    <cellStyle name="Salida 2 24" xfId="871" xr:uid="{00000000-0005-0000-0000-00009C210000}"/>
    <cellStyle name="Salida 2 24 10" xfId="10273" xr:uid="{00000000-0005-0000-0000-00009D210000}"/>
    <cellStyle name="Salida 2 24 2" xfId="1469" xr:uid="{00000000-0005-0000-0000-00009E210000}"/>
    <cellStyle name="Salida 2 24 2 2" xfId="2181" xr:uid="{00000000-0005-0000-0000-00009F210000}"/>
    <cellStyle name="Salida 2 24 2 3" xfId="4828" xr:uid="{00000000-0005-0000-0000-0000A0210000}"/>
    <cellStyle name="Salida 2 24 2 4" xfId="5907" xr:uid="{00000000-0005-0000-0000-0000A1210000}"/>
    <cellStyle name="Salida 2 24 2 5" xfId="6415" xr:uid="{00000000-0005-0000-0000-0000A2210000}"/>
    <cellStyle name="Salida 2 24 2 6" xfId="7340" xr:uid="{00000000-0005-0000-0000-0000A3210000}"/>
    <cellStyle name="Salida 2 24 2 7" xfId="9712" xr:uid="{00000000-0005-0000-0000-0000A4210000}"/>
    <cellStyle name="Salida 2 24 2 8" xfId="10807" xr:uid="{00000000-0005-0000-0000-0000A5210000}"/>
    <cellStyle name="Salida 2 24 2 9" xfId="11710" xr:uid="{00000000-0005-0000-0000-0000A6210000}"/>
    <cellStyle name="Salida 2 24 3" xfId="3001" xr:uid="{00000000-0005-0000-0000-0000A7210000}"/>
    <cellStyle name="Salida 2 24 4" xfId="3274" xr:uid="{00000000-0005-0000-0000-0000A8210000}"/>
    <cellStyle name="Salida 2 24 5" xfId="5980" xr:uid="{00000000-0005-0000-0000-0000A9210000}"/>
    <cellStyle name="Salida 2 24 6" xfId="6538" xr:uid="{00000000-0005-0000-0000-0000AA210000}"/>
    <cellStyle name="Salida 2 24 7" xfId="7685" xr:uid="{00000000-0005-0000-0000-0000AB210000}"/>
    <cellStyle name="Salida 2 24 8" xfId="9373" xr:uid="{00000000-0005-0000-0000-0000AC210000}"/>
    <cellStyle name="Salida 2 24 9" xfId="9047" xr:uid="{00000000-0005-0000-0000-0000AD210000}"/>
    <cellStyle name="Salida 2 25" xfId="872" xr:uid="{00000000-0005-0000-0000-0000AE210000}"/>
    <cellStyle name="Salida 2 25 10" xfId="9145" xr:uid="{00000000-0005-0000-0000-0000AF210000}"/>
    <cellStyle name="Salida 2 25 2" xfId="1470" xr:uid="{00000000-0005-0000-0000-0000B0210000}"/>
    <cellStyle name="Salida 2 25 2 2" xfId="2182" xr:uid="{00000000-0005-0000-0000-0000B1210000}"/>
    <cellStyle name="Salida 2 25 2 3" xfId="4829" xr:uid="{00000000-0005-0000-0000-0000B2210000}"/>
    <cellStyle name="Salida 2 25 2 4" xfId="5886" xr:uid="{00000000-0005-0000-0000-0000B3210000}"/>
    <cellStyle name="Salida 2 25 2 5" xfId="6787" xr:uid="{00000000-0005-0000-0000-0000B4210000}"/>
    <cellStyle name="Salida 2 25 2 6" xfId="7341" xr:uid="{00000000-0005-0000-0000-0000B5210000}"/>
    <cellStyle name="Salida 2 25 2 7" xfId="10003" xr:uid="{00000000-0005-0000-0000-0000B6210000}"/>
    <cellStyle name="Salida 2 25 2 8" xfId="10808" xr:uid="{00000000-0005-0000-0000-0000B7210000}"/>
    <cellStyle name="Salida 2 25 2 9" xfId="11711" xr:uid="{00000000-0005-0000-0000-0000B8210000}"/>
    <cellStyle name="Salida 2 25 3" xfId="4181" xr:uid="{00000000-0005-0000-0000-0000B9210000}"/>
    <cellStyle name="Salida 2 25 4" xfId="3913" xr:uid="{00000000-0005-0000-0000-0000BA210000}"/>
    <cellStyle name="Salida 2 25 5" xfId="6202" xr:uid="{00000000-0005-0000-0000-0000BB210000}"/>
    <cellStyle name="Salida 2 25 6" xfId="6012" xr:uid="{00000000-0005-0000-0000-0000BC210000}"/>
    <cellStyle name="Salida 2 25 7" xfId="8148" xr:uid="{00000000-0005-0000-0000-0000BD210000}"/>
    <cellStyle name="Salida 2 25 8" xfId="8774" xr:uid="{00000000-0005-0000-0000-0000BE210000}"/>
    <cellStyle name="Salida 2 25 9" xfId="9166" xr:uid="{00000000-0005-0000-0000-0000BF210000}"/>
    <cellStyle name="Salida 2 26" xfId="873" xr:uid="{00000000-0005-0000-0000-0000C0210000}"/>
    <cellStyle name="Salida 2 26 10" xfId="9657" xr:uid="{00000000-0005-0000-0000-0000C1210000}"/>
    <cellStyle name="Salida 2 26 2" xfId="1471" xr:uid="{00000000-0005-0000-0000-0000C2210000}"/>
    <cellStyle name="Salida 2 26 2 2" xfId="2183" xr:uid="{00000000-0005-0000-0000-0000C3210000}"/>
    <cellStyle name="Salida 2 26 2 3" xfId="4830" xr:uid="{00000000-0005-0000-0000-0000C4210000}"/>
    <cellStyle name="Salida 2 26 2 4" xfId="6185" xr:uid="{00000000-0005-0000-0000-0000C5210000}"/>
    <cellStyle name="Salida 2 26 2 5" xfId="2892" xr:uid="{00000000-0005-0000-0000-0000C6210000}"/>
    <cellStyle name="Salida 2 26 2 6" xfId="6899" xr:uid="{00000000-0005-0000-0000-0000C7210000}"/>
    <cellStyle name="Salida 2 26 2 7" xfId="9790" xr:uid="{00000000-0005-0000-0000-0000C8210000}"/>
    <cellStyle name="Salida 2 26 2 8" xfId="10809" xr:uid="{00000000-0005-0000-0000-0000C9210000}"/>
    <cellStyle name="Salida 2 26 2 9" xfId="11712" xr:uid="{00000000-0005-0000-0000-0000CA210000}"/>
    <cellStyle name="Salida 2 26 3" xfId="2414" xr:uid="{00000000-0005-0000-0000-0000CB210000}"/>
    <cellStyle name="Salida 2 26 4" xfId="2633" xr:uid="{00000000-0005-0000-0000-0000CC210000}"/>
    <cellStyle name="Salida 2 26 5" xfId="6194" xr:uid="{00000000-0005-0000-0000-0000CD210000}"/>
    <cellStyle name="Salida 2 26 6" xfId="5811" xr:uid="{00000000-0005-0000-0000-0000CE210000}"/>
    <cellStyle name="Salida 2 26 7" xfId="6845" xr:uid="{00000000-0005-0000-0000-0000CF210000}"/>
    <cellStyle name="Salida 2 26 8" xfId="9372" xr:uid="{00000000-0005-0000-0000-0000D0210000}"/>
    <cellStyle name="Salida 2 26 9" xfId="9167" xr:uid="{00000000-0005-0000-0000-0000D1210000}"/>
    <cellStyle name="Salida 2 27" xfId="874" xr:uid="{00000000-0005-0000-0000-0000D2210000}"/>
    <cellStyle name="Salida 2 27 10" xfId="9144" xr:uid="{00000000-0005-0000-0000-0000D3210000}"/>
    <cellStyle name="Salida 2 27 2" xfId="1472" xr:uid="{00000000-0005-0000-0000-0000D4210000}"/>
    <cellStyle name="Salida 2 27 2 2" xfId="2885" xr:uid="{00000000-0005-0000-0000-0000D5210000}"/>
    <cellStyle name="Salida 2 27 2 3" xfId="4831" xr:uid="{00000000-0005-0000-0000-0000D6210000}"/>
    <cellStyle name="Salida 2 27 2 4" xfId="5552" xr:uid="{00000000-0005-0000-0000-0000D7210000}"/>
    <cellStyle name="Salida 2 27 2 5" xfId="5729" xr:uid="{00000000-0005-0000-0000-0000D8210000}"/>
    <cellStyle name="Salida 2 27 2 6" xfId="6900" xr:uid="{00000000-0005-0000-0000-0000D9210000}"/>
    <cellStyle name="Salida 2 27 2 7" xfId="8444" xr:uid="{00000000-0005-0000-0000-0000DA210000}"/>
    <cellStyle name="Salida 2 27 2 8" xfId="10810" xr:uid="{00000000-0005-0000-0000-0000DB210000}"/>
    <cellStyle name="Salida 2 27 2 9" xfId="11713" xr:uid="{00000000-0005-0000-0000-0000DC210000}"/>
    <cellStyle name="Salida 2 27 3" xfId="4259" xr:uid="{00000000-0005-0000-0000-0000DD210000}"/>
    <cellStyle name="Salida 2 27 4" xfId="3705" xr:uid="{00000000-0005-0000-0000-0000DE210000}"/>
    <cellStyle name="Salida 2 27 5" xfId="6260" xr:uid="{00000000-0005-0000-0000-0000DF210000}"/>
    <cellStyle name="Salida 2 27 6" xfId="5075" xr:uid="{00000000-0005-0000-0000-0000E0210000}"/>
    <cellStyle name="Salida 2 27 7" xfId="8189" xr:uid="{00000000-0005-0000-0000-0000E1210000}"/>
    <cellStyle name="Salida 2 27 8" xfId="8773" xr:uid="{00000000-0005-0000-0000-0000E2210000}"/>
    <cellStyle name="Salida 2 27 9" xfId="9168" xr:uid="{00000000-0005-0000-0000-0000E3210000}"/>
    <cellStyle name="Salida 2 28" xfId="875" xr:uid="{00000000-0005-0000-0000-0000E4210000}"/>
    <cellStyle name="Salida 2 28 10" xfId="8886" xr:uid="{00000000-0005-0000-0000-0000E5210000}"/>
    <cellStyle name="Salida 2 28 2" xfId="1473" xr:uid="{00000000-0005-0000-0000-0000E6210000}"/>
    <cellStyle name="Salida 2 28 2 2" xfId="3449" xr:uid="{00000000-0005-0000-0000-0000E7210000}"/>
    <cellStyle name="Salida 2 28 2 3" xfId="4832" xr:uid="{00000000-0005-0000-0000-0000E8210000}"/>
    <cellStyle name="Salida 2 28 2 4" xfId="5127" xr:uid="{00000000-0005-0000-0000-0000E9210000}"/>
    <cellStyle name="Salida 2 28 2 5" xfId="6011" xr:uid="{00000000-0005-0000-0000-0000EA210000}"/>
    <cellStyle name="Salida 2 28 2 6" xfId="6901" xr:uid="{00000000-0005-0000-0000-0000EB210000}"/>
    <cellStyle name="Salida 2 28 2 7" xfId="9951" xr:uid="{00000000-0005-0000-0000-0000EC210000}"/>
    <cellStyle name="Salida 2 28 2 8" xfId="10811" xr:uid="{00000000-0005-0000-0000-0000ED210000}"/>
    <cellStyle name="Salida 2 28 2 9" xfId="11714" xr:uid="{00000000-0005-0000-0000-0000EE210000}"/>
    <cellStyle name="Salida 2 28 3" xfId="4050" xr:uid="{00000000-0005-0000-0000-0000EF210000}"/>
    <cellStyle name="Salida 2 28 4" xfId="3273" xr:uid="{00000000-0005-0000-0000-0000F0210000}"/>
    <cellStyle name="Salida 2 28 5" xfId="5526" xr:uid="{00000000-0005-0000-0000-0000F1210000}"/>
    <cellStyle name="Salida 2 28 6" xfId="6630" xr:uid="{00000000-0005-0000-0000-0000F2210000}"/>
    <cellStyle name="Salida 2 28 7" xfId="8055" xr:uid="{00000000-0005-0000-0000-0000F3210000}"/>
    <cellStyle name="Salida 2 28 8" xfId="9371" xr:uid="{00000000-0005-0000-0000-0000F4210000}"/>
    <cellStyle name="Salida 2 28 9" xfId="9169" xr:uid="{00000000-0005-0000-0000-0000F5210000}"/>
    <cellStyle name="Salida 2 29" xfId="876" xr:uid="{00000000-0005-0000-0000-0000F6210000}"/>
    <cellStyle name="Salida 2 29 10" xfId="9422" xr:uid="{00000000-0005-0000-0000-0000F7210000}"/>
    <cellStyle name="Salida 2 29 2" xfId="1474" xr:uid="{00000000-0005-0000-0000-0000F8210000}"/>
    <cellStyle name="Salida 2 29 2 2" xfId="2886" xr:uid="{00000000-0005-0000-0000-0000F9210000}"/>
    <cellStyle name="Salida 2 29 2 3" xfId="4833" xr:uid="{00000000-0005-0000-0000-0000FA210000}"/>
    <cellStyle name="Salida 2 29 2 4" xfId="5749" xr:uid="{00000000-0005-0000-0000-0000FB210000}"/>
    <cellStyle name="Salida 2 29 2 5" xfId="5536" xr:uid="{00000000-0005-0000-0000-0000FC210000}"/>
    <cellStyle name="Salida 2 29 2 6" xfId="7343" xr:uid="{00000000-0005-0000-0000-0000FD210000}"/>
    <cellStyle name="Salida 2 29 2 7" xfId="9738" xr:uid="{00000000-0005-0000-0000-0000FE210000}"/>
    <cellStyle name="Salida 2 29 2 8" xfId="10812" xr:uid="{00000000-0005-0000-0000-0000FF210000}"/>
    <cellStyle name="Salida 2 29 2 9" xfId="11715" xr:uid="{00000000-0005-0000-0000-000000220000}"/>
    <cellStyle name="Salida 2 29 3" xfId="2193" xr:uid="{00000000-0005-0000-0000-000001220000}"/>
    <cellStyle name="Salida 2 29 4" xfId="3986" xr:uid="{00000000-0005-0000-0000-000002220000}"/>
    <cellStyle name="Salida 2 29 5" xfId="5408" xr:uid="{00000000-0005-0000-0000-000003220000}"/>
    <cellStyle name="Salida 2 29 6" xfId="3463" xr:uid="{00000000-0005-0000-0000-000004220000}"/>
    <cellStyle name="Salida 2 29 7" xfId="7354" xr:uid="{00000000-0005-0000-0000-000005220000}"/>
    <cellStyle name="Salida 2 29 8" xfId="8772" xr:uid="{00000000-0005-0000-0000-000006220000}"/>
    <cellStyle name="Salida 2 29 9" xfId="9170" xr:uid="{00000000-0005-0000-0000-000007220000}"/>
    <cellStyle name="Salida 2 3" xfId="877" xr:uid="{00000000-0005-0000-0000-000008220000}"/>
    <cellStyle name="Salida 2 3 10" xfId="9421" xr:uid="{00000000-0005-0000-0000-000009220000}"/>
    <cellStyle name="Salida 2 3 2" xfId="1475" xr:uid="{00000000-0005-0000-0000-00000A220000}"/>
    <cellStyle name="Salida 2 3 2 2" xfId="2887" xr:uid="{00000000-0005-0000-0000-00000B220000}"/>
    <cellStyle name="Salida 2 3 2 3" xfId="4834" xr:uid="{00000000-0005-0000-0000-00000C220000}"/>
    <cellStyle name="Salida 2 3 2 4" xfId="6069" xr:uid="{00000000-0005-0000-0000-00000D220000}"/>
    <cellStyle name="Salida 2 3 2 5" xfId="6649" xr:uid="{00000000-0005-0000-0000-00000E220000}"/>
    <cellStyle name="Salida 2 3 2 6" xfId="7655" xr:uid="{00000000-0005-0000-0000-00000F220000}"/>
    <cellStyle name="Salida 2 3 2 7" xfId="10029" xr:uid="{00000000-0005-0000-0000-000010220000}"/>
    <cellStyle name="Salida 2 3 2 8" xfId="10813" xr:uid="{00000000-0005-0000-0000-000011220000}"/>
    <cellStyle name="Salida 2 3 2 9" xfId="11716" xr:uid="{00000000-0005-0000-0000-000012220000}"/>
    <cellStyle name="Salida 2 3 3" xfId="2988" xr:uid="{00000000-0005-0000-0000-000013220000}"/>
    <cellStyle name="Salida 2 3 4" xfId="2632" xr:uid="{00000000-0005-0000-0000-000014220000}"/>
    <cellStyle name="Salida 2 3 5" xfId="6108" xr:uid="{00000000-0005-0000-0000-000015220000}"/>
    <cellStyle name="Salida 2 3 6" xfId="6498" xr:uid="{00000000-0005-0000-0000-000016220000}"/>
    <cellStyle name="Salida 2 3 7" xfId="7678" xr:uid="{00000000-0005-0000-0000-000017220000}"/>
    <cellStyle name="Salida 2 3 8" xfId="9370" xr:uid="{00000000-0005-0000-0000-000018220000}"/>
    <cellStyle name="Salida 2 3 9" xfId="9171" xr:uid="{00000000-0005-0000-0000-000019220000}"/>
    <cellStyle name="Salida 2 30" xfId="878" xr:uid="{00000000-0005-0000-0000-00001A220000}"/>
    <cellStyle name="Salida 2 30 10" xfId="9656" xr:uid="{00000000-0005-0000-0000-00001B220000}"/>
    <cellStyle name="Salida 2 30 2" xfId="1476" xr:uid="{00000000-0005-0000-0000-00001C220000}"/>
    <cellStyle name="Salida 2 30 2 2" xfId="3451" xr:uid="{00000000-0005-0000-0000-00001D220000}"/>
    <cellStyle name="Salida 2 30 2 3" xfId="4835" xr:uid="{00000000-0005-0000-0000-00001E220000}"/>
    <cellStyle name="Salida 2 30 2 4" xfId="5822" xr:uid="{00000000-0005-0000-0000-00001F220000}"/>
    <cellStyle name="Salida 2 30 2 5" xfId="2303" xr:uid="{00000000-0005-0000-0000-000020220000}"/>
    <cellStyle name="Salida 2 30 2 6" xfId="7344" xr:uid="{00000000-0005-0000-0000-000021220000}"/>
    <cellStyle name="Salida 2 30 2 7" xfId="9816" xr:uid="{00000000-0005-0000-0000-000022220000}"/>
    <cellStyle name="Salida 2 30 2 8" xfId="10814" xr:uid="{00000000-0005-0000-0000-000023220000}"/>
    <cellStyle name="Salida 2 30 2 9" xfId="11717" xr:uid="{00000000-0005-0000-0000-000024220000}"/>
    <cellStyle name="Salida 2 30 3" xfId="3598" xr:uid="{00000000-0005-0000-0000-000025220000}"/>
    <cellStyle name="Salida 2 30 4" xfId="3780" xr:uid="{00000000-0005-0000-0000-000026220000}"/>
    <cellStyle name="Salida 2 30 5" xfId="5632" xr:uid="{00000000-0005-0000-0000-000027220000}"/>
    <cellStyle name="Salida 2 30 6" xfId="5131" xr:uid="{00000000-0005-0000-0000-000028220000}"/>
    <cellStyle name="Salida 2 30 7" xfId="7411" xr:uid="{00000000-0005-0000-0000-000029220000}"/>
    <cellStyle name="Salida 2 30 8" xfId="8771" xr:uid="{00000000-0005-0000-0000-00002A220000}"/>
    <cellStyle name="Salida 2 30 9" xfId="9564" xr:uid="{00000000-0005-0000-0000-00002B220000}"/>
    <cellStyle name="Salida 2 31" xfId="879" xr:uid="{00000000-0005-0000-0000-00002C220000}"/>
    <cellStyle name="Salida 2 31 10" xfId="8885" xr:uid="{00000000-0005-0000-0000-00002D220000}"/>
    <cellStyle name="Salida 2 31 2" xfId="1477" xr:uid="{00000000-0005-0000-0000-00002E220000}"/>
    <cellStyle name="Salida 2 31 2 2" xfId="2888" xr:uid="{00000000-0005-0000-0000-00002F220000}"/>
    <cellStyle name="Salida 2 31 2 3" xfId="4836" xr:uid="{00000000-0005-0000-0000-000030220000}"/>
    <cellStyle name="Salida 2 31 2 4" xfId="5460" xr:uid="{00000000-0005-0000-0000-000031220000}"/>
    <cellStyle name="Salida 2 31 2 5" xfId="6563" xr:uid="{00000000-0005-0000-0000-000032220000}"/>
    <cellStyle name="Salida 2 31 2 6" xfId="7345" xr:uid="{00000000-0005-0000-0000-000033220000}"/>
    <cellStyle name="Salida 2 31 2 7" xfId="8470" xr:uid="{00000000-0005-0000-0000-000034220000}"/>
    <cellStyle name="Salida 2 31 2 8" xfId="10815" xr:uid="{00000000-0005-0000-0000-000035220000}"/>
    <cellStyle name="Salida 2 31 2 9" xfId="11718" xr:uid="{00000000-0005-0000-0000-000036220000}"/>
    <cellStyle name="Salida 2 31 3" xfId="4099" xr:uid="{00000000-0005-0000-0000-000037220000}"/>
    <cellStyle name="Salida 2 31 4" xfId="3272" xr:uid="{00000000-0005-0000-0000-000038220000}"/>
    <cellStyle name="Salida 2 31 5" xfId="2722" xr:uid="{00000000-0005-0000-0000-000039220000}"/>
    <cellStyle name="Salida 2 31 6" xfId="6093" xr:uid="{00000000-0005-0000-0000-00003A220000}"/>
    <cellStyle name="Salida 2 31 7" xfId="8097" xr:uid="{00000000-0005-0000-0000-00003B220000}"/>
    <cellStyle name="Salida 2 31 8" xfId="9369" xr:uid="{00000000-0005-0000-0000-00003C220000}"/>
    <cellStyle name="Salida 2 31 9" xfId="9048" xr:uid="{00000000-0005-0000-0000-00003D220000}"/>
    <cellStyle name="Salida 2 32" xfId="880" xr:uid="{00000000-0005-0000-0000-00003E220000}"/>
    <cellStyle name="Salida 2 32 10" xfId="9420" xr:uid="{00000000-0005-0000-0000-00003F220000}"/>
    <cellStyle name="Salida 2 32 2" xfId="1478" xr:uid="{00000000-0005-0000-0000-000040220000}"/>
    <cellStyle name="Salida 2 32 2 2" xfId="3642" xr:uid="{00000000-0005-0000-0000-000041220000}"/>
    <cellStyle name="Salida 2 32 2 3" xfId="4837" xr:uid="{00000000-0005-0000-0000-000042220000}"/>
    <cellStyle name="Salida 2 32 2 4" xfId="5195" xr:uid="{00000000-0005-0000-0000-000043220000}"/>
    <cellStyle name="Salida 2 32 2 5" xfId="6687" xr:uid="{00000000-0005-0000-0000-000044220000}"/>
    <cellStyle name="Salida 2 32 2 6" xfId="7656" xr:uid="{00000000-0005-0000-0000-000045220000}"/>
    <cellStyle name="Salida 2 32 2 7" xfId="8392" xr:uid="{00000000-0005-0000-0000-000046220000}"/>
    <cellStyle name="Salida 2 32 2 8" xfId="10816" xr:uid="{00000000-0005-0000-0000-000047220000}"/>
    <cellStyle name="Salida 2 32 2 9" xfId="11719" xr:uid="{00000000-0005-0000-0000-000048220000}"/>
    <cellStyle name="Salida 2 32 3" xfId="2454" xr:uid="{00000000-0005-0000-0000-000049220000}"/>
    <cellStyle name="Salida 2 32 4" xfId="2346" xr:uid="{00000000-0005-0000-0000-00004A220000}"/>
    <cellStyle name="Salida 2 32 5" xfId="3217" xr:uid="{00000000-0005-0000-0000-00004B220000}"/>
    <cellStyle name="Salida 2 32 6" xfId="6514" xr:uid="{00000000-0005-0000-0000-00004C220000}"/>
    <cellStyle name="Salida 2 32 7" xfId="7066" xr:uid="{00000000-0005-0000-0000-00004D220000}"/>
    <cellStyle name="Salida 2 32 8" xfId="8770" xr:uid="{00000000-0005-0000-0000-00004E220000}"/>
    <cellStyle name="Salida 2 32 9" xfId="9565" xr:uid="{00000000-0005-0000-0000-00004F220000}"/>
    <cellStyle name="Salida 2 33" xfId="881" xr:uid="{00000000-0005-0000-0000-000050220000}"/>
    <cellStyle name="Salida 2 33 10" xfId="8884" xr:uid="{00000000-0005-0000-0000-000051220000}"/>
    <cellStyle name="Salida 2 33 2" xfId="1479" xr:uid="{00000000-0005-0000-0000-000052220000}"/>
    <cellStyle name="Salida 2 33 2 2" xfId="3069" xr:uid="{00000000-0005-0000-0000-000053220000}"/>
    <cellStyle name="Salida 2 33 2 3" xfId="4838" xr:uid="{00000000-0005-0000-0000-000054220000}"/>
    <cellStyle name="Salida 2 33 2 4" xfId="5156" xr:uid="{00000000-0005-0000-0000-000055220000}"/>
    <cellStyle name="Salida 2 33 2 5" xfId="5506" xr:uid="{00000000-0005-0000-0000-000056220000}"/>
    <cellStyle name="Salida 2 33 2 6" xfId="7692" xr:uid="{00000000-0005-0000-0000-000057220000}"/>
    <cellStyle name="Salida 2 33 2 7" xfId="9977" xr:uid="{00000000-0005-0000-0000-000058220000}"/>
    <cellStyle name="Salida 2 33 2 8" xfId="10817" xr:uid="{00000000-0005-0000-0000-000059220000}"/>
    <cellStyle name="Salida 2 33 2 9" xfId="11720" xr:uid="{00000000-0005-0000-0000-00005A220000}"/>
    <cellStyle name="Salida 2 33 3" xfId="3333" xr:uid="{00000000-0005-0000-0000-00005B220000}"/>
    <cellStyle name="Salida 2 33 4" xfId="2631" xr:uid="{00000000-0005-0000-0000-00005C220000}"/>
    <cellStyle name="Salida 2 33 5" xfId="5020" xr:uid="{00000000-0005-0000-0000-00005D220000}"/>
    <cellStyle name="Salida 2 33 6" xfId="5747" xr:uid="{00000000-0005-0000-0000-00005E220000}"/>
    <cellStyle name="Salida 2 33 7" xfId="7215" xr:uid="{00000000-0005-0000-0000-00005F220000}"/>
    <cellStyle name="Salida 2 33 8" xfId="9368" xr:uid="{00000000-0005-0000-0000-000060220000}"/>
    <cellStyle name="Salida 2 33 9" xfId="9049" xr:uid="{00000000-0005-0000-0000-000061220000}"/>
    <cellStyle name="Salida 2 34" xfId="882" xr:uid="{00000000-0005-0000-0000-000062220000}"/>
    <cellStyle name="Salida 2 34 10" xfId="8336" xr:uid="{00000000-0005-0000-0000-000063220000}"/>
    <cellStyle name="Salida 2 34 2" xfId="1480" xr:uid="{00000000-0005-0000-0000-000064220000}"/>
    <cellStyle name="Salida 2 34 2 2" xfId="3618" xr:uid="{00000000-0005-0000-0000-000065220000}"/>
    <cellStyle name="Salida 2 34 2 3" xfId="4839" xr:uid="{00000000-0005-0000-0000-000066220000}"/>
    <cellStyle name="Salida 2 34 2 4" xfId="2669" xr:uid="{00000000-0005-0000-0000-000067220000}"/>
    <cellStyle name="Salida 2 34 2 5" xfId="6424" xr:uid="{00000000-0005-0000-0000-000068220000}"/>
    <cellStyle name="Salida 2 34 2 6" xfId="7745" xr:uid="{00000000-0005-0000-0000-000069220000}"/>
    <cellStyle name="Salida 2 34 2 7" xfId="9764" xr:uid="{00000000-0005-0000-0000-00006A220000}"/>
    <cellStyle name="Salida 2 34 2 8" xfId="10818" xr:uid="{00000000-0005-0000-0000-00006B220000}"/>
    <cellStyle name="Salida 2 34 2 9" xfId="11721" xr:uid="{00000000-0005-0000-0000-00006C220000}"/>
    <cellStyle name="Salida 2 34 3" xfId="4200" xr:uid="{00000000-0005-0000-0000-00006D220000}"/>
    <cellStyle name="Salida 2 34 4" xfId="2270" xr:uid="{00000000-0005-0000-0000-00006E220000}"/>
    <cellStyle name="Salida 2 34 5" xfId="6216" xr:uid="{00000000-0005-0000-0000-00006F220000}"/>
    <cellStyle name="Salida 2 34 6" xfId="6176" xr:uid="{00000000-0005-0000-0000-000070220000}"/>
    <cellStyle name="Salida 2 34 7" xfId="8158" xr:uid="{00000000-0005-0000-0000-000071220000}"/>
    <cellStyle name="Salida 2 34 8" xfId="8769" xr:uid="{00000000-0005-0000-0000-000072220000}"/>
    <cellStyle name="Salida 2 34 9" xfId="9566" xr:uid="{00000000-0005-0000-0000-000073220000}"/>
    <cellStyle name="Salida 2 35" xfId="883" xr:uid="{00000000-0005-0000-0000-000074220000}"/>
    <cellStyle name="Salida 2 35 10" xfId="9143" xr:uid="{00000000-0005-0000-0000-000075220000}"/>
    <cellStyle name="Salida 2 35 2" xfId="1481" xr:uid="{00000000-0005-0000-0000-000076220000}"/>
    <cellStyle name="Salida 2 35 2 2" xfId="2889" xr:uid="{00000000-0005-0000-0000-000077220000}"/>
    <cellStyle name="Salida 2 35 2 3" xfId="4840" xr:uid="{00000000-0005-0000-0000-000078220000}"/>
    <cellStyle name="Salida 2 35 2 4" xfId="5140" xr:uid="{00000000-0005-0000-0000-000079220000}"/>
    <cellStyle name="Salida 2 35 2 5" xfId="6788" xr:uid="{00000000-0005-0000-0000-00007A220000}"/>
    <cellStyle name="Salida 2 35 2 6" xfId="7429" xr:uid="{00000000-0005-0000-0000-00007B220000}"/>
    <cellStyle name="Salida 2 35 2 7" xfId="10055" xr:uid="{00000000-0005-0000-0000-00007C220000}"/>
    <cellStyle name="Salida 2 35 2 8" xfId="10819" xr:uid="{00000000-0005-0000-0000-00007D220000}"/>
    <cellStyle name="Salida 2 35 2 9" xfId="11722" xr:uid="{00000000-0005-0000-0000-00007E220000}"/>
    <cellStyle name="Salida 2 35 3" xfId="2090" xr:uid="{00000000-0005-0000-0000-00007F220000}"/>
    <cellStyle name="Salida 2 35 4" xfId="3271" xr:uid="{00000000-0005-0000-0000-000080220000}"/>
    <cellStyle name="Salida 2 35 5" xfId="4430" xr:uid="{00000000-0005-0000-0000-000081220000}"/>
    <cellStyle name="Salida 2 35 6" xfId="5911" xr:uid="{00000000-0005-0000-0000-000082220000}"/>
    <cellStyle name="Salida 2 35 7" xfId="6844" xr:uid="{00000000-0005-0000-0000-000083220000}"/>
    <cellStyle name="Salida 2 35 8" xfId="9367" xr:uid="{00000000-0005-0000-0000-000084220000}"/>
    <cellStyle name="Salida 2 35 9" xfId="9050" xr:uid="{00000000-0005-0000-0000-000085220000}"/>
    <cellStyle name="Salida 2 36" xfId="884" xr:uid="{00000000-0005-0000-0000-000086220000}"/>
    <cellStyle name="Salida 2 36 10" xfId="9642" xr:uid="{00000000-0005-0000-0000-000087220000}"/>
    <cellStyle name="Salida 2 36 2" xfId="1482" xr:uid="{00000000-0005-0000-0000-000088220000}"/>
    <cellStyle name="Salida 2 36 2 2" xfId="3452" xr:uid="{00000000-0005-0000-0000-000089220000}"/>
    <cellStyle name="Salida 2 36 2 3" xfId="4841" xr:uid="{00000000-0005-0000-0000-00008A220000}"/>
    <cellStyle name="Salida 2 36 2 4" xfId="5407" xr:uid="{00000000-0005-0000-0000-00008B220000}"/>
    <cellStyle name="Salida 2 36 2 5" xfId="3225" xr:uid="{00000000-0005-0000-0000-00008C220000}"/>
    <cellStyle name="Salida 2 36 2 6" xfId="7657" xr:uid="{00000000-0005-0000-0000-00008D220000}"/>
    <cellStyle name="Salida 2 36 2 7" xfId="9842" xr:uid="{00000000-0005-0000-0000-00008E220000}"/>
    <cellStyle name="Salida 2 36 2 8" xfId="10820" xr:uid="{00000000-0005-0000-0000-00008F220000}"/>
    <cellStyle name="Salida 2 36 2 9" xfId="11723" xr:uid="{00000000-0005-0000-0000-000090220000}"/>
    <cellStyle name="Salida 2 36 3" xfId="3528" xr:uid="{00000000-0005-0000-0000-000091220000}"/>
    <cellStyle name="Salida 2 36 4" xfId="3875" xr:uid="{00000000-0005-0000-0000-000092220000}"/>
    <cellStyle name="Salida 2 36 5" xfId="5771" xr:uid="{00000000-0005-0000-0000-000093220000}"/>
    <cellStyle name="Salida 2 36 6" xfId="6545" xr:uid="{00000000-0005-0000-0000-000094220000}"/>
    <cellStyle name="Salida 2 36 7" xfId="7369" xr:uid="{00000000-0005-0000-0000-000095220000}"/>
    <cellStyle name="Salida 2 36 8" xfId="8768" xr:uid="{00000000-0005-0000-0000-000096220000}"/>
    <cellStyle name="Salida 2 36 9" xfId="9567" xr:uid="{00000000-0005-0000-0000-000097220000}"/>
    <cellStyle name="Salida 2 37" xfId="885" xr:uid="{00000000-0005-0000-0000-000098220000}"/>
    <cellStyle name="Salida 2 37 10" xfId="8270" xr:uid="{00000000-0005-0000-0000-000099220000}"/>
    <cellStyle name="Salida 2 37 2" xfId="1483" xr:uid="{00000000-0005-0000-0000-00009A220000}"/>
    <cellStyle name="Salida 2 37 2 2" xfId="3070" xr:uid="{00000000-0005-0000-0000-00009B220000}"/>
    <cellStyle name="Salida 2 37 2 3" xfId="4842" xr:uid="{00000000-0005-0000-0000-00009C220000}"/>
    <cellStyle name="Salida 2 37 2 4" xfId="5816" xr:uid="{00000000-0005-0000-0000-00009D220000}"/>
    <cellStyle name="Salida 2 37 2 5" xfId="6291" xr:uid="{00000000-0005-0000-0000-00009E220000}"/>
    <cellStyle name="Salida 2 37 2 6" xfId="7346" xr:uid="{00000000-0005-0000-0000-00009F220000}"/>
    <cellStyle name="Salida 2 37 2 7" xfId="8496" xr:uid="{00000000-0005-0000-0000-0000A0220000}"/>
    <cellStyle name="Salida 2 37 2 8" xfId="10821" xr:uid="{00000000-0005-0000-0000-0000A1220000}"/>
    <cellStyle name="Salida 2 37 2 9" xfId="11724" xr:uid="{00000000-0005-0000-0000-0000A2220000}"/>
    <cellStyle name="Salida 2 37 3" xfId="4124" xr:uid="{00000000-0005-0000-0000-0000A3220000}"/>
    <cellStyle name="Salida 2 37 4" xfId="2630" xr:uid="{00000000-0005-0000-0000-0000A4220000}"/>
    <cellStyle name="Salida 2 37 5" xfId="5639" xr:uid="{00000000-0005-0000-0000-0000A5220000}"/>
    <cellStyle name="Salida 2 37 6" xfId="6572" xr:uid="{00000000-0005-0000-0000-0000A6220000}"/>
    <cellStyle name="Salida 2 37 7" xfId="8118" xr:uid="{00000000-0005-0000-0000-0000A7220000}"/>
    <cellStyle name="Salida 2 37 8" xfId="9366" xr:uid="{00000000-0005-0000-0000-0000A8220000}"/>
    <cellStyle name="Salida 2 37 9" xfId="9051" xr:uid="{00000000-0005-0000-0000-0000A9220000}"/>
    <cellStyle name="Salida 2 38" xfId="886" xr:uid="{00000000-0005-0000-0000-0000AA220000}"/>
    <cellStyle name="Salida 2 38 10" xfId="8749" xr:uid="{00000000-0005-0000-0000-0000AB220000}"/>
    <cellStyle name="Salida 2 38 2" xfId="1484" xr:uid="{00000000-0005-0000-0000-0000AC220000}"/>
    <cellStyle name="Salida 2 38 2 2" xfId="3453" xr:uid="{00000000-0005-0000-0000-0000AD220000}"/>
    <cellStyle name="Salida 2 38 2 3" xfId="4843" xr:uid="{00000000-0005-0000-0000-0000AE220000}"/>
    <cellStyle name="Salida 2 38 2 4" xfId="5304" xr:uid="{00000000-0005-0000-0000-0000AF220000}"/>
    <cellStyle name="Salida 2 38 2 5" xfId="6213" xr:uid="{00000000-0005-0000-0000-0000B0220000}"/>
    <cellStyle name="Salida 2 38 2 6" xfId="7729" xr:uid="{00000000-0005-0000-0000-0000B1220000}"/>
    <cellStyle name="Salida 2 38 2 7" xfId="8418" xr:uid="{00000000-0005-0000-0000-0000B2220000}"/>
    <cellStyle name="Salida 2 38 2 8" xfId="10822" xr:uid="{00000000-0005-0000-0000-0000B3220000}"/>
    <cellStyle name="Salida 2 38 2 9" xfId="11725" xr:uid="{00000000-0005-0000-0000-0000B4220000}"/>
    <cellStyle name="Salida 2 38 3" xfId="2439" xr:uid="{00000000-0005-0000-0000-0000B5220000}"/>
    <cellStyle name="Salida 2 38 4" xfId="3668" xr:uid="{00000000-0005-0000-0000-0000B6220000}"/>
    <cellStyle name="Salida 2 38 5" xfId="5061" xr:uid="{00000000-0005-0000-0000-0000B7220000}"/>
    <cellStyle name="Salida 2 38 6" xfId="6505" xr:uid="{00000000-0005-0000-0000-0000B8220000}"/>
    <cellStyle name="Salida 2 38 7" xfId="7056" xr:uid="{00000000-0005-0000-0000-0000B9220000}"/>
    <cellStyle name="Salida 2 38 8" xfId="8767" xr:uid="{00000000-0005-0000-0000-0000BA220000}"/>
    <cellStyle name="Salida 2 38 9" xfId="9568" xr:uid="{00000000-0005-0000-0000-0000BB220000}"/>
    <cellStyle name="Salida 2 39" xfId="887" xr:uid="{00000000-0005-0000-0000-0000BC220000}"/>
    <cellStyle name="Salida 2 39 10" xfId="9130" xr:uid="{00000000-0005-0000-0000-0000BD220000}"/>
    <cellStyle name="Salida 2 39 2" xfId="1485" xr:uid="{00000000-0005-0000-0000-0000BE220000}"/>
    <cellStyle name="Salida 2 39 2 2" xfId="3619" xr:uid="{00000000-0005-0000-0000-0000BF220000}"/>
    <cellStyle name="Salida 2 39 2 3" xfId="4844" xr:uid="{00000000-0005-0000-0000-0000C0220000}"/>
    <cellStyle name="Salida 2 39 2 4" xfId="5663" xr:uid="{00000000-0005-0000-0000-0000C1220000}"/>
    <cellStyle name="Salida 2 39 2 5" xfId="6752" xr:uid="{00000000-0005-0000-0000-0000C2220000}"/>
    <cellStyle name="Salida 2 39 2 6" xfId="7347" xr:uid="{00000000-0005-0000-0000-0000C3220000}"/>
    <cellStyle name="Salida 2 39 2 7" xfId="8366" xr:uid="{00000000-0005-0000-0000-0000C4220000}"/>
    <cellStyle name="Salida 2 39 2 8" xfId="10823" xr:uid="{00000000-0005-0000-0000-0000C5220000}"/>
    <cellStyle name="Salida 2 39 2 9" xfId="11726" xr:uid="{00000000-0005-0000-0000-0000C6220000}"/>
    <cellStyle name="Salida 2 39 3" xfId="2198" xr:uid="{00000000-0005-0000-0000-0000C7220000}"/>
    <cellStyle name="Salida 2 39 4" xfId="3270" xr:uid="{00000000-0005-0000-0000-0000C8220000}"/>
    <cellStyle name="Salida 2 39 5" xfId="5360" xr:uid="{00000000-0005-0000-0000-0000C9220000}"/>
    <cellStyle name="Salida 2 39 6" xfId="2924" xr:uid="{00000000-0005-0000-0000-0000CA220000}"/>
    <cellStyle name="Salida 2 39 7" xfId="7744" xr:uid="{00000000-0005-0000-0000-0000CB220000}"/>
    <cellStyle name="Salida 2 39 8" xfId="9365" xr:uid="{00000000-0005-0000-0000-0000CC220000}"/>
    <cellStyle name="Salida 2 39 9" xfId="9052" xr:uid="{00000000-0005-0000-0000-0000CD220000}"/>
    <cellStyle name="Salida 2 4" xfId="888" xr:uid="{00000000-0005-0000-0000-0000CE220000}"/>
    <cellStyle name="Salida 2 4 10" xfId="8748" xr:uid="{00000000-0005-0000-0000-0000CF220000}"/>
    <cellStyle name="Salida 2 4 2" xfId="1486" xr:uid="{00000000-0005-0000-0000-0000D0220000}"/>
    <cellStyle name="Salida 2 4 2 2" xfId="3071" xr:uid="{00000000-0005-0000-0000-0000D1220000}"/>
    <cellStyle name="Salida 2 4 2 3" xfId="4845" xr:uid="{00000000-0005-0000-0000-0000D2220000}"/>
    <cellStyle name="Salida 2 4 2 4" xfId="5868" xr:uid="{00000000-0005-0000-0000-0000D3220000}"/>
    <cellStyle name="Salida 2 4 2 5" xfId="2538" xr:uid="{00000000-0005-0000-0000-0000D4220000}"/>
    <cellStyle name="Salida 2 4 2 6" xfId="7430" xr:uid="{00000000-0005-0000-0000-0000D5220000}"/>
    <cellStyle name="Salida 2 4 2 7" xfId="9918" xr:uid="{00000000-0005-0000-0000-0000D6220000}"/>
    <cellStyle name="Salida 2 4 2 8" xfId="10824" xr:uid="{00000000-0005-0000-0000-0000D7220000}"/>
    <cellStyle name="Salida 2 4 2 9" xfId="11727" xr:uid="{00000000-0005-0000-0000-0000D8220000}"/>
    <cellStyle name="Salida 2 4 3" xfId="4150" xr:uid="{00000000-0005-0000-0000-0000D9220000}"/>
    <cellStyle name="Salida 2 4 4" xfId="2123" xr:uid="{00000000-0005-0000-0000-0000DA220000}"/>
    <cellStyle name="Salida 2 4 5" xfId="3877" xr:uid="{00000000-0005-0000-0000-0000DB220000}"/>
    <cellStyle name="Salida 2 4 6" xfId="6592" xr:uid="{00000000-0005-0000-0000-0000DC220000}"/>
    <cellStyle name="Salida 2 4 7" xfId="8131" xr:uid="{00000000-0005-0000-0000-0000DD220000}"/>
    <cellStyle name="Salida 2 4 8" xfId="8766" xr:uid="{00000000-0005-0000-0000-0000DE220000}"/>
    <cellStyle name="Salida 2 4 9" xfId="9569" xr:uid="{00000000-0005-0000-0000-0000DF220000}"/>
    <cellStyle name="Salida 2 40" xfId="889" xr:uid="{00000000-0005-0000-0000-0000E0220000}"/>
    <cellStyle name="Salida 2 40 10" xfId="8269" xr:uid="{00000000-0005-0000-0000-0000E1220000}"/>
    <cellStyle name="Salida 2 40 2" xfId="1487" xr:uid="{00000000-0005-0000-0000-0000E2220000}"/>
    <cellStyle name="Salida 2 40 2 2" xfId="4301" xr:uid="{00000000-0005-0000-0000-0000E3220000}"/>
    <cellStyle name="Salida 2 40 2 3" xfId="4846" xr:uid="{00000000-0005-0000-0000-0000E4220000}"/>
    <cellStyle name="Salida 2 40 2 4" xfId="6300" xr:uid="{00000000-0005-0000-0000-0000E5220000}"/>
    <cellStyle name="Salida 2 40 2 5" xfId="6551" xr:uid="{00000000-0005-0000-0000-0000E6220000}"/>
    <cellStyle name="Salida 2 40 2 6" xfId="7730" xr:uid="{00000000-0005-0000-0000-0000E7220000}"/>
    <cellStyle name="Salida 2 40 2 7" xfId="9705" xr:uid="{00000000-0005-0000-0000-0000E8220000}"/>
    <cellStyle name="Salida 2 40 2 8" xfId="10825" xr:uid="{00000000-0005-0000-0000-0000E9220000}"/>
    <cellStyle name="Salida 2 40 2 9" xfId="11728" xr:uid="{00000000-0005-0000-0000-0000EA220000}"/>
    <cellStyle name="Salida 2 40 3" xfId="2427" xr:uid="{00000000-0005-0000-0000-0000EB220000}"/>
    <cellStyle name="Salida 2 40 4" xfId="2561" xr:uid="{00000000-0005-0000-0000-0000EC220000}"/>
    <cellStyle name="Salida 2 40 5" xfId="3567" xr:uid="{00000000-0005-0000-0000-0000ED220000}"/>
    <cellStyle name="Salida 2 40 6" xfId="5450" xr:uid="{00000000-0005-0000-0000-0000EE220000}"/>
    <cellStyle name="Salida 2 40 7" xfId="7049" xr:uid="{00000000-0005-0000-0000-0000EF220000}"/>
    <cellStyle name="Salida 2 40 8" xfId="9364" xr:uid="{00000000-0005-0000-0000-0000F0220000}"/>
    <cellStyle name="Salida 2 40 9" xfId="9053" xr:uid="{00000000-0005-0000-0000-0000F1220000}"/>
    <cellStyle name="Salida 2 41" xfId="890" xr:uid="{00000000-0005-0000-0000-0000F2220000}"/>
    <cellStyle name="Salida 2 41 10" xfId="8883" xr:uid="{00000000-0005-0000-0000-0000F3220000}"/>
    <cellStyle name="Salida 2 41 2" xfId="1488" xr:uid="{00000000-0005-0000-0000-0000F4220000}"/>
    <cellStyle name="Salida 2 41 2 2" xfId="4095" xr:uid="{00000000-0005-0000-0000-0000F5220000}"/>
    <cellStyle name="Salida 2 41 2 3" xfId="4847" xr:uid="{00000000-0005-0000-0000-0000F6220000}"/>
    <cellStyle name="Salida 2 41 2 4" xfId="5296" xr:uid="{00000000-0005-0000-0000-0000F7220000}"/>
    <cellStyle name="Salida 2 41 2 5" xfId="6516" xr:uid="{00000000-0005-0000-0000-0000F8220000}"/>
    <cellStyle name="Salida 2 41 2 6" xfId="8225" xr:uid="{00000000-0005-0000-0000-0000F9220000}"/>
    <cellStyle name="Salida 2 41 2 7" xfId="9996" xr:uid="{00000000-0005-0000-0000-0000FA220000}"/>
    <cellStyle name="Salida 2 41 2 8" xfId="10826" xr:uid="{00000000-0005-0000-0000-0000FB220000}"/>
    <cellStyle name="Salida 2 41 2 9" xfId="11729" xr:uid="{00000000-0005-0000-0000-0000FC220000}"/>
    <cellStyle name="Salida 2 41 3" xfId="4226" xr:uid="{00000000-0005-0000-0000-0000FD220000}"/>
    <cellStyle name="Salida 2 41 4" xfId="2122" xr:uid="{00000000-0005-0000-0000-0000FE220000}"/>
    <cellStyle name="Salida 2 41 5" xfId="6237" xr:uid="{00000000-0005-0000-0000-0000FF220000}"/>
    <cellStyle name="Salida 2 41 6" xfId="4145" xr:uid="{00000000-0005-0000-0000-000000230000}"/>
    <cellStyle name="Salida 2 41 7" xfId="8172" xr:uid="{00000000-0005-0000-0000-000001230000}"/>
    <cellStyle name="Salida 2 41 8" xfId="8765" xr:uid="{00000000-0005-0000-0000-000002230000}"/>
    <cellStyle name="Salida 2 41 9" xfId="9570" xr:uid="{00000000-0005-0000-0000-000003230000}"/>
    <cellStyle name="Salida 2 42" xfId="891" xr:uid="{00000000-0005-0000-0000-000004230000}"/>
    <cellStyle name="Salida 2 42 10" xfId="9419" xr:uid="{00000000-0005-0000-0000-000005230000}"/>
    <cellStyle name="Salida 2 42 2" xfId="1489" xr:uid="{00000000-0005-0000-0000-000006230000}"/>
    <cellStyle name="Salida 2 42 2 2" xfId="3184" xr:uid="{00000000-0005-0000-0000-000007230000}"/>
    <cellStyle name="Salida 2 42 2 3" xfId="4848" xr:uid="{00000000-0005-0000-0000-000008230000}"/>
    <cellStyle name="Salida 2 42 2 4" xfId="5612" xr:uid="{00000000-0005-0000-0000-000009230000}"/>
    <cellStyle name="Salida 2 42 2 5" xfId="5295" xr:uid="{00000000-0005-0000-0000-00000A230000}"/>
    <cellStyle name="Salida 2 42 2 6" xfId="8093" xr:uid="{00000000-0005-0000-0000-00000B230000}"/>
    <cellStyle name="Salida 2 42 2 7" xfId="9783" xr:uid="{00000000-0005-0000-0000-00000C230000}"/>
    <cellStyle name="Salida 2 42 2 8" xfId="10827" xr:uid="{00000000-0005-0000-0000-00000D230000}"/>
    <cellStyle name="Salida 2 42 2 9" xfId="11730" xr:uid="{00000000-0005-0000-0000-00000E230000}"/>
    <cellStyle name="Salida 2 42 3" xfId="2083" xr:uid="{00000000-0005-0000-0000-00000F230000}"/>
    <cellStyle name="Salida 2 42 4" xfId="2560" xr:uid="{00000000-0005-0000-0000-000010230000}"/>
    <cellStyle name="Salida 2 42 5" xfId="6051" xr:uid="{00000000-0005-0000-0000-000011230000}"/>
    <cellStyle name="Salida 2 42 6" xfId="6615" xr:uid="{00000000-0005-0000-0000-000012230000}"/>
    <cellStyle name="Salida 2 42 7" xfId="6838" xr:uid="{00000000-0005-0000-0000-000013230000}"/>
    <cellStyle name="Salida 2 42 8" xfId="9363" xr:uid="{00000000-0005-0000-0000-000014230000}"/>
    <cellStyle name="Salida 2 42 9" xfId="9054" xr:uid="{00000000-0005-0000-0000-000015230000}"/>
    <cellStyle name="Salida 2 43" xfId="892" xr:uid="{00000000-0005-0000-0000-000016230000}"/>
    <cellStyle name="Salida 2 43 10" xfId="9637" xr:uid="{00000000-0005-0000-0000-000017230000}"/>
    <cellStyle name="Salida 2 43 2" xfId="1490" xr:uid="{00000000-0005-0000-0000-000018230000}"/>
    <cellStyle name="Salida 2 43 2 2" xfId="4267" xr:uid="{00000000-0005-0000-0000-000019230000}"/>
    <cellStyle name="Salida 2 43 2 3" xfId="4849" xr:uid="{00000000-0005-0000-0000-00001A230000}"/>
    <cellStyle name="Salida 2 43 2 4" xfId="6267" xr:uid="{00000000-0005-0000-0000-00001B230000}"/>
    <cellStyle name="Salida 2 43 2 5" xfId="5070" xr:uid="{00000000-0005-0000-0000-00001C230000}"/>
    <cellStyle name="Salida 2 43 2 6" xfId="7494" xr:uid="{00000000-0005-0000-0000-00001D230000}"/>
    <cellStyle name="Salida 2 43 2 7" xfId="8437" xr:uid="{00000000-0005-0000-0000-00001E230000}"/>
    <cellStyle name="Salida 2 43 2 8" xfId="10828" xr:uid="{00000000-0005-0000-0000-00001F230000}"/>
    <cellStyle name="Salida 2 43 2 9" xfId="11731" xr:uid="{00000000-0005-0000-0000-000020230000}"/>
    <cellStyle name="Salida 2 43 3" xfId="3517" xr:uid="{00000000-0005-0000-0000-000021230000}"/>
    <cellStyle name="Salida 2 43 4" xfId="2121" xr:uid="{00000000-0005-0000-0000-000022230000}"/>
    <cellStyle name="Salida 2 43 5" xfId="5298" xr:uid="{00000000-0005-0000-0000-000023230000}"/>
    <cellStyle name="Salida 2 43 6" xfId="5655" xr:uid="{00000000-0005-0000-0000-000024230000}"/>
    <cellStyle name="Salida 2 43 7" xfId="7363" xr:uid="{00000000-0005-0000-0000-000025230000}"/>
    <cellStyle name="Salida 2 43 8" xfId="8764" xr:uid="{00000000-0005-0000-0000-000026230000}"/>
    <cellStyle name="Salida 2 43 9" xfId="9571" xr:uid="{00000000-0005-0000-0000-000027230000}"/>
    <cellStyle name="Salida 2 44" xfId="893" xr:uid="{00000000-0005-0000-0000-000028230000}"/>
    <cellStyle name="Salida 2 44 10" xfId="9418" xr:uid="{00000000-0005-0000-0000-000029230000}"/>
    <cellStyle name="Salida 2 44 2" xfId="1491" xr:uid="{00000000-0005-0000-0000-00002A230000}"/>
    <cellStyle name="Salida 2 44 2 2" xfId="4059" xr:uid="{00000000-0005-0000-0000-00002B230000}"/>
    <cellStyle name="Salida 2 44 2 3" xfId="4850" xr:uid="{00000000-0005-0000-0000-00002C230000}"/>
    <cellStyle name="Salida 2 44 2 4" xfId="5114" xr:uid="{00000000-0005-0000-0000-00002D230000}"/>
    <cellStyle name="Salida 2 44 2 5" xfId="6507" xr:uid="{00000000-0005-0000-0000-00002E230000}"/>
    <cellStyle name="Salida 2 44 2 6" xfId="8195" xr:uid="{00000000-0005-0000-0000-00002F230000}"/>
    <cellStyle name="Salida 2 44 2 7" xfId="9944" xr:uid="{00000000-0005-0000-0000-000030230000}"/>
    <cellStyle name="Salida 2 44 2 8" xfId="10829" xr:uid="{00000000-0005-0000-0000-000031230000}"/>
    <cellStyle name="Salida 2 44 2 9" xfId="11732" xr:uid="{00000000-0005-0000-0000-000032230000}"/>
    <cellStyle name="Salida 2 44 3" xfId="3552" xr:uid="{00000000-0005-0000-0000-000033230000}"/>
    <cellStyle name="Salida 2 44 4" xfId="2559" xr:uid="{00000000-0005-0000-0000-000034230000}"/>
    <cellStyle name="Salida 2 44 5" xfId="5569" xr:uid="{00000000-0005-0000-0000-000035230000}"/>
    <cellStyle name="Salida 2 44 6" xfId="5794" xr:uid="{00000000-0005-0000-0000-000036230000}"/>
    <cellStyle name="Salida 2 44 7" xfId="7382" xr:uid="{00000000-0005-0000-0000-000037230000}"/>
    <cellStyle name="Salida 2 44 8" xfId="9362" xr:uid="{00000000-0005-0000-0000-000038230000}"/>
    <cellStyle name="Salida 2 44 9" xfId="9055" xr:uid="{00000000-0005-0000-0000-000039230000}"/>
    <cellStyle name="Salida 2 45" xfId="894" xr:uid="{00000000-0005-0000-0000-00003A230000}"/>
    <cellStyle name="Salida 2 45 10" xfId="10125" xr:uid="{00000000-0005-0000-0000-00003B230000}"/>
    <cellStyle name="Salida 2 45 2" xfId="1492" xr:uid="{00000000-0005-0000-0000-00003C230000}"/>
    <cellStyle name="Salida 2 45 2 2" xfId="2890" xr:uid="{00000000-0005-0000-0000-00003D230000}"/>
    <cellStyle name="Salida 2 45 2 3" xfId="4851" xr:uid="{00000000-0005-0000-0000-00003E230000}"/>
    <cellStyle name="Salida 2 45 2 4" xfId="5327" xr:uid="{00000000-0005-0000-0000-00003F230000}"/>
    <cellStyle name="Salida 2 45 2 5" xfId="2898" xr:uid="{00000000-0005-0000-0000-000040230000}"/>
    <cellStyle name="Salida 2 45 2 6" xfId="8061" xr:uid="{00000000-0005-0000-0000-000041230000}"/>
    <cellStyle name="Salida 2 45 2 7" xfId="9731" xr:uid="{00000000-0005-0000-0000-000042230000}"/>
    <cellStyle name="Salida 2 45 2 8" xfId="10830" xr:uid="{00000000-0005-0000-0000-000043230000}"/>
    <cellStyle name="Salida 2 45 2 9" xfId="11733" xr:uid="{00000000-0005-0000-0000-000044230000}"/>
    <cellStyle name="Salida 2 45 3" xfId="4174" xr:uid="{00000000-0005-0000-0000-000045230000}"/>
    <cellStyle name="Salida 2 45 4" xfId="3949" xr:uid="{00000000-0005-0000-0000-000046230000}"/>
    <cellStyle name="Salida 2 45 5" xfId="5547" xr:uid="{00000000-0005-0000-0000-000047230000}"/>
    <cellStyle name="Salida 2 45 6" xfId="2293" xr:uid="{00000000-0005-0000-0000-000048230000}"/>
    <cellStyle name="Salida 2 45 7" xfId="8144" xr:uid="{00000000-0005-0000-0000-000049230000}"/>
    <cellStyle name="Salida 2 45 8" xfId="8763" xr:uid="{00000000-0005-0000-0000-00004A230000}"/>
    <cellStyle name="Salida 2 45 9" xfId="9572" xr:uid="{00000000-0005-0000-0000-00004B230000}"/>
    <cellStyle name="Salida 2 46" xfId="895" xr:uid="{00000000-0005-0000-0000-00004C230000}"/>
    <cellStyle name="Salida 2 46 10" xfId="10274" xr:uid="{00000000-0005-0000-0000-00004D230000}"/>
    <cellStyle name="Salida 2 46 2" xfId="1493" xr:uid="{00000000-0005-0000-0000-00004E230000}"/>
    <cellStyle name="Salida 2 46 2 2" xfId="3620" xr:uid="{00000000-0005-0000-0000-00004F230000}"/>
    <cellStyle name="Salida 2 46 2 3" xfId="4852" xr:uid="{00000000-0005-0000-0000-000050230000}"/>
    <cellStyle name="Salida 2 46 2 4" xfId="6111" xr:uid="{00000000-0005-0000-0000-000051230000}"/>
    <cellStyle name="Salida 2 46 2 5" xfId="6520" xr:uid="{00000000-0005-0000-0000-000052230000}"/>
    <cellStyle name="Salida 2 46 2 6" xfId="7658" xr:uid="{00000000-0005-0000-0000-000053230000}"/>
    <cellStyle name="Salida 2 46 2 7" xfId="10022" xr:uid="{00000000-0005-0000-0000-000054230000}"/>
    <cellStyle name="Salida 2 46 2 8" xfId="10831" xr:uid="{00000000-0005-0000-0000-000055230000}"/>
    <cellStyle name="Salida 2 46 2 9" xfId="11734" xr:uid="{00000000-0005-0000-0000-000056230000}"/>
    <cellStyle name="Salida 2 46 3" xfId="2115" xr:uid="{00000000-0005-0000-0000-000057230000}"/>
    <cellStyle name="Salida 2 46 4" xfId="2629" xr:uid="{00000000-0005-0000-0000-000058230000}"/>
    <cellStyle name="Salida 2 46 5" xfId="5147" xr:uid="{00000000-0005-0000-0000-000059230000}"/>
    <cellStyle name="Salida 2 46 6" xfId="6617" xr:uid="{00000000-0005-0000-0000-00005A230000}"/>
    <cellStyle name="Salida 2 46 7" xfId="6861" xr:uid="{00000000-0005-0000-0000-00005B230000}"/>
    <cellStyle name="Salida 2 46 8" xfId="9361" xr:uid="{00000000-0005-0000-0000-00005C230000}"/>
    <cellStyle name="Salida 2 46 9" xfId="9056" xr:uid="{00000000-0005-0000-0000-00005D230000}"/>
    <cellStyle name="Salida 2 47" xfId="896" xr:uid="{00000000-0005-0000-0000-00005E230000}"/>
    <cellStyle name="Salida 2 47 10" xfId="9201" xr:uid="{00000000-0005-0000-0000-00005F230000}"/>
    <cellStyle name="Salida 2 47 2" xfId="1494" xr:uid="{00000000-0005-0000-0000-000060230000}"/>
    <cellStyle name="Salida 2 47 2 2" xfId="3072" xr:uid="{00000000-0005-0000-0000-000061230000}"/>
    <cellStyle name="Salida 2 47 2 3" xfId="4853" xr:uid="{00000000-0005-0000-0000-000062230000}"/>
    <cellStyle name="Salida 2 47 2 4" xfId="5386" xr:uid="{00000000-0005-0000-0000-000063230000}"/>
    <cellStyle name="Salida 2 47 2 5" xfId="3963" xr:uid="{00000000-0005-0000-0000-000064230000}"/>
    <cellStyle name="Salida 2 47 2 6" xfId="7431" xr:uid="{00000000-0005-0000-0000-000065230000}"/>
    <cellStyle name="Salida 2 47 2 7" xfId="9809" xr:uid="{00000000-0005-0000-0000-000066230000}"/>
    <cellStyle name="Salida 2 47 2 8" xfId="10832" xr:uid="{00000000-0005-0000-0000-000067230000}"/>
    <cellStyle name="Salida 2 47 2 9" xfId="11735" xr:uid="{00000000-0005-0000-0000-000068230000}"/>
    <cellStyle name="Salida 2 47 3" xfId="4252" xr:uid="{00000000-0005-0000-0000-000069230000}"/>
    <cellStyle name="Salida 2 47 4" xfId="3743" xr:uid="{00000000-0005-0000-0000-00006A230000}"/>
    <cellStyle name="Salida 2 47 5" xfId="6255" xr:uid="{00000000-0005-0000-0000-00006B230000}"/>
    <cellStyle name="Salida 2 47 6" xfId="6701" xr:uid="{00000000-0005-0000-0000-00006C230000}"/>
    <cellStyle name="Salida 2 47 7" xfId="8185" xr:uid="{00000000-0005-0000-0000-00006D230000}"/>
    <cellStyle name="Salida 2 47 8" xfId="8762" xr:uid="{00000000-0005-0000-0000-00006E230000}"/>
    <cellStyle name="Salida 2 47 9" xfId="9671" xr:uid="{00000000-0005-0000-0000-00006F230000}"/>
    <cellStyle name="Salida 2 48" xfId="897" xr:uid="{00000000-0005-0000-0000-000070230000}"/>
    <cellStyle name="Salida 2 48 10" xfId="10140" xr:uid="{00000000-0005-0000-0000-000071230000}"/>
    <cellStyle name="Salida 2 48 2" xfId="1495" xr:uid="{00000000-0005-0000-0000-000072230000}"/>
    <cellStyle name="Salida 2 48 2 2" xfId="3454" xr:uid="{00000000-0005-0000-0000-000073230000}"/>
    <cellStyle name="Salida 2 48 2 3" xfId="4854" xr:uid="{00000000-0005-0000-0000-000074230000}"/>
    <cellStyle name="Salida 2 48 2 4" xfId="3060" xr:uid="{00000000-0005-0000-0000-000075230000}"/>
    <cellStyle name="Salida 2 48 2 5" xfId="3466" xr:uid="{00000000-0005-0000-0000-000076230000}"/>
    <cellStyle name="Salida 2 48 2 6" xfId="7731" xr:uid="{00000000-0005-0000-0000-000077230000}"/>
    <cellStyle name="Salida 2 48 2 7" xfId="8463" xr:uid="{00000000-0005-0000-0000-000078230000}"/>
    <cellStyle name="Salida 2 48 2 8" xfId="10833" xr:uid="{00000000-0005-0000-0000-000079230000}"/>
    <cellStyle name="Salida 2 48 2 9" xfId="11736" xr:uid="{00000000-0005-0000-0000-00007A230000}"/>
    <cellStyle name="Salida 2 48 3" xfId="4043" xr:uid="{00000000-0005-0000-0000-00007B230000}"/>
    <cellStyle name="Salida 2 48 4" xfId="3269" xr:uid="{00000000-0005-0000-0000-00007C230000}"/>
    <cellStyle name="Salida 2 48 5" xfId="5169" xr:uid="{00000000-0005-0000-0000-00007D230000}"/>
    <cellStyle name="Salida 2 48 6" xfId="6130" xr:uid="{00000000-0005-0000-0000-00007E230000}"/>
    <cellStyle name="Salida 2 48 7" xfId="6834" xr:uid="{00000000-0005-0000-0000-00007F230000}"/>
    <cellStyle name="Salida 2 48 8" xfId="9360" xr:uid="{00000000-0005-0000-0000-000080230000}"/>
    <cellStyle name="Salida 2 48 9" xfId="9172" xr:uid="{00000000-0005-0000-0000-000081230000}"/>
    <cellStyle name="Salida 2 49" xfId="898" xr:uid="{00000000-0005-0000-0000-000082230000}"/>
    <cellStyle name="Salida 2 49 10" xfId="9655" xr:uid="{00000000-0005-0000-0000-000083230000}"/>
    <cellStyle name="Salida 2 49 2" xfId="1496" xr:uid="{00000000-0005-0000-0000-000084230000}"/>
    <cellStyle name="Salida 2 49 2 2" xfId="3073" xr:uid="{00000000-0005-0000-0000-000085230000}"/>
    <cellStyle name="Salida 2 49 2 3" xfId="4855" xr:uid="{00000000-0005-0000-0000-000086230000}"/>
    <cellStyle name="Salida 2 49 2 4" xfId="5742" xr:uid="{00000000-0005-0000-0000-000087230000}"/>
    <cellStyle name="Salida 2 49 2 5" xfId="3505" xr:uid="{00000000-0005-0000-0000-000088230000}"/>
    <cellStyle name="Salida 2 49 2 6" xfId="7348" xr:uid="{00000000-0005-0000-0000-000089230000}"/>
    <cellStyle name="Salida 2 49 2 7" xfId="8385" xr:uid="{00000000-0005-0000-0000-00008A230000}"/>
    <cellStyle name="Salida 2 49 2 8" xfId="10834" xr:uid="{00000000-0005-0000-0000-00008B230000}"/>
    <cellStyle name="Salida 2 49 2 9" xfId="11737" xr:uid="{00000000-0005-0000-0000-00008C230000}"/>
    <cellStyle name="Salida 2 49 3" xfId="2197" xr:uid="{00000000-0005-0000-0000-00008D230000}"/>
    <cellStyle name="Salida 2 49 4" xfId="2307" xr:uid="{00000000-0005-0000-0000-00008E230000}"/>
    <cellStyle name="Salida 2 49 5" xfId="5409" xr:uid="{00000000-0005-0000-0000-00008F230000}"/>
    <cellStyle name="Salida 2 49 6" xfId="5446" xr:uid="{00000000-0005-0000-0000-000090230000}"/>
    <cellStyle name="Salida 2 49 7" xfId="7357" xr:uid="{00000000-0005-0000-0000-000091230000}"/>
    <cellStyle name="Salida 2 49 8" xfId="8761" xr:uid="{00000000-0005-0000-0000-000092230000}"/>
    <cellStyle name="Salida 2 49 9" xfId="9672" xr:uid="{00000000-0005-0000-0000-000093230000}"/>
    <cellStyle name="Salida 2 5" xfId="899" xr:uid="{00000000-0005-0000-0000-000094230000}"/>
    <cellStyle name="Salida 2 5 10" xfId="9636" xr:uid="{00000000-0005-0000-0000-000095230000}"/>
    <cellStyle name="Salida 2 5 2" xfId="1497" xr:uid="{00000000-0005-0000-0000-000096230000}"/>
    <cellStyle name="Salida 2 5 2 2" xfId="4119" xr:uid="{00000000-0005-0000-0000-000097230000}"/>
    <cellStyle name="Salida 2 5 2 3" xfId="4856" xr:uid="{00000000-0005-0000-0000-000098230000}"/>
    <cellStyle name="Salida 2 5 2 4" xfId="5123" xr:uid="{00000000-0005-0000-0000-000099230000}"/>
    <cellStyle name="Salida 2 5 2 5" xfId="6223" xr:uid="{00000000-0005-0000-0000-00009A230000}"/>
    <cellStyle name="Salida 2 5 2 6" xfId="7432" xr:uid="{00000000-0005-0000-0000-00009B230000}"/>
    <cellStyle name="Salida 2 5 2 7" xfId="9970" xr:uid="{00000000-0005-0000-0000-00009C230000}"/>
    <cellStyle name="Salida 2 5 2 8" xfId="10835" xr:uid="{00000000-0005-0000-0000-00009D230000}"/>
    <cellStyle name="Salida 2 5 2 9" xfId="11738" xr:uid="{00000000-0005-0000-0000-00009E230000}"/>
    <cellStyle name="Salida 2 5 3" xfId="3539" xr:uid="{00000000-0005-0000-0000-00009F230000}"/>
    <cellStyle name="Salida 2 5 4" xfId="2628" xr:uid="{00000000-0005-0000-0000-0000A0230000}"/>
    <cellStyle name="Salida 2 5 5" xfId="5271" xr:uid="{00000000-0005-0000-0000-0000A1230000}"/>
    <cellStyle name="Salida 2 5 6" xfId="5388" xr:uid="{00000000-0005-0000-0000-0000A2230000}"/>
    <cellStyle name="Salida 2 5 7" xfId="7375" xr:uid="{00000000-0005-0000-0000-0000A3230000}"/>
    <cellStyle name="Salida 2 5 8" xfId="9359" xr:uid="{00000000-0005-0000-0000-0000A4230000}"/>
    <cellStyle name="Salida 2 5 9" xfId="9173" xr:uid="{00000000-0005-0000-0000-0000A5230000}"/>
    <cellStyle name="Salida 2 50" xfId="900" xr:uid="{00000000-0005-0000-0000-0000A6230000}"/>
    <cellStyle name="Salida 2 50 10" xfId="8882" xr:uid="{00000000-0005-0000-0000-0000A7230000}"/>
    <cellStyle name="Salida 2 50 2" xfId="1498" xr:uid="{00000000-0005-0000-0000-0000A8230000}"/>
    <cellStyle name="Salida 2 50 2 2" xfId="3117" xr:uid="{00000000-0005-0000-0000-0000A9230000}"/>
    <cellStyle name="Salida 2 50 2 3" xfId="4857" xr:uid="{00000000-0005-0000-0000-0000AA230000}"/>
    <cellStyle name="Salida 2 50 2 4" xfId="4115" xr:uid="{00000000-0005-0000-0000-0000AB230000}"/>
    <cellStyle name="Salida 2 50 2 5" xfId="6759" xr:uid="{00000000-0005-0000-0000-0000AC230000}"/>
    <cellStyle name="Salida 2 50 2 6" xfId="8115" xr:uid="{00000000-0005-0000-0000-0000AD230000}"/>
    <cellStyle name="Salida 2 50 2 7" xfId="9757" xr:uid="{00000000-0005-0000-0000-0000AE230000}"/>
    <cellStyle name="Salida 2 50 2 8" xfId="10836" xr:uid="{00000000-0005-0000-0000-0000AF230000}"/>
    <cellStyle name="Salida 2 50 2 9" xfId="11739" xr:uid="{00000000-0005-0000-0000-0000B0230000}"/>
    <cellStyle name="Salida 2 50 3" xfId="4137" xr:uid="{00000000-0005-0000-0000-0000B1230000}"/>
    <cellStyle name="Salida 2 50 4" xfId="3901" xr:uid="{00000000-0005-0000-0000-0000B2230000}"/>
    <cellStyle name="Salida 2 50 5" xfId="5959" xr:uid="{00000000-0005-0000-0000-0000B3230000}"/>
    <cellStyle name="Salida 2 50 6" xfId="6431" xr:uid="{00000000-0005-0000-0000-0000B4230000}"/>
    <cellStyle name="Salida 2 50 7" xfId="8125" xr:uid="{00000000-0005-0000-0000-0000B5230000}"/>
    <cellStyle name="Salida 2 50 8" xfId="8760" xr:uid="{00000000-0005-0000-0000-0000B6230000}"/>
    <cellStyle name="Salida 2 50 9" xfId="9174" xr:uid="{00000000-0005-0000-0000-0000B7230000}"/>
    <cellStyle name="Salida 2 51" xfId="901" xr:uid="{00000000-0005-0000-0000-0000B8230000}"/>
    <cellStyle name="Salida 2 51 10" xfId="10126" xr:uid="{00000000-0005-0000-0000-0000B9230000}"/>
    <cellStyle name="Salida 2 51 2" xfId="1499" xr:uid="{00000000-0005-0000-0000-0000BA230000}"/>
    <cellStyle name="Salida 2 51 2 2" xfId="4193" xr:uid="{00000000-0005-0000-0000-0000BB230000}"/>
    <cellStyle name="Salida 2 51 2 3" xfId="4858" xr:uid="{00000000-0005-0000-0000-0000BC230000}"/>
    <cellStyle name="Salida 2 51 2 4" xfId="6212" xr:uid="{00000000-0005-0000-0000-0000BD230000}"/>
    <cellStyle name="Salida 2 51 2 5" xfId="6526" xr:uid="{00000000-0005-0000-0000-0000BE230000}"/>
    <cellStyle name="Salida 2 51 2 6" xfId="7449" xr:uid="{00000000-0005-0000-0000-0000BF230000}"/>
    <cellStyle name="Salida 2 51 2 7" xfId="10048" xr:uid="{00000000-0005-0000-0000-0000C0230000}"/>
    <cellStyle name="Salida 2 51 2 8" xfId="10837" xr:uid="{00000000-0005-0000-0000-0000C1230000}"/>
    <cellStyle name="Salida 2 51 2 9" xfId="11740" xr:uid="{00000000-0005-0000-0000-0000C2230000}"/>
    <cellStyle name="Salida 2 51 3" xfId="3107" xr:uid="{00000000-0005-0000-0000-0000C3230000}"/>
    <cellStyle name="Salida 2 51 4" xfId="3268" xr:uid="{00000000-0005-0000-0000-0000C4230000}"/>
    <cellStyle name="Salida 2 51 5" xfId="5332" xr:uid="{00000000-0005-0000-0000-0000C5230000}"/>
    <cellStyle name="Salida 2 51 6" xfId="6767" xr:uid="{00000000-0005-0000-0000-0000C6230000}"/>
    <cellStyle name="Salida 2 51 7" xfId="7443" xr:uid="{00000000-0005-0000-0000-0000C7230000}"/>
    <cellStyle name="Salida 2 51 8" xfId="9358" xr:uid="{00000000-0005-0000-0000-0000C8230000}"/>
    <cellStyle name="Salida 2 51 9" xfId="9175" xr:uid="{00000000-0005-0000-0000-0000C9230000}"/>
    <cellStyle name="Salida 2 52" xfId="902" xr:uid="{00000000-0005-0000-0000-0000CA230000}"/>
    <cellStyle name="Salida 2 52 10" xfId="10275" xr:uid="{00000000-0005-0000-0000-0000CB230000}"/>
    <cellStyle name="Salida 2 52 2" xfId="1500" xr:uid="{00000000-0005-0000-0000-0000CC230000}"/>
    <cellStyle name="Salida 2 52 2 2" xfId="2402" xr:uid="{00000000-0005-0000-0000-0000CD230000}"/>
    <cellStyle name="Salida 2 52 2 3" xfId="4859" xr:uid="{00000000-0005-0000-0000-0000CE230000}"/>
    <cellStyle name="Salida 2 52 2 4" xfId="2733" xr:uid="{00000000-0005-0000-0000-0000CF230000}"/>
    <cellStyle name="Salida 2 52 2 5" xfId="3515" xr:uid="{00000000-0005-0000-0000-0000D0230000}"/>
    <cellStyle name="Salida 2 52 2 6" xfId="8155" xr:uid="{00000000-0005-0000-0000-0000D1230000}"/>
    <cellStyle name="Salida 2 52 2 7" xfId="9835" xr:uid="{00000000-0005-0000-0000-0000D2230000}"/>
    <cellStyle name="Salida 2 52 2 8" xfId="10838" xr:uid="{00000000-0005-0000-0000-0000D3230000}"/>
    <cellStyle name="Salida 2 52 2 9" xfId="11741" xr:uid="{00000000-0005-0000-0000-0000D4230000}"/>
    <cellStyle name="Salida 2 52 3" xfId="4213" xr:uid="{00000000-0005-0000-0000-0000D5230000}"/>
    <cellStyle name="Salida 2 52 4" xfId="3693" xr:uid="{00000000-0005-0000-0000-0000D6230000}"/>
    <cellStyle name="Salida 2 52 5" xfId="6227" xr:uid="{00000000-0005-0000-0000-0000D7230000}"/>
    <cellStyle name="Salida 2 52 6" xfId="6772" xr:uid="{00000000-0005-0000-0000-0000D8230000}"/>
    <cellStyle name="Salida 2 52 7" xfId="8166" xr:uid="{00000000-0005-0000-0000-0000D9230000}"/>
    <cellStyle name="Salida 2 52 8" xfId="8759" xr:uid="{00000000-0005-0000-0000-0000DA230000}"/>
    <cellStyle name="Salida 2 52 9" xfId="9573" xr:uid="{00000000-0005-0000-0000-0000DB230000}"/>
    <cellStyle name="Salida 2 53" xfId="903" xr:uid="{00000000-0005-0000-0000-0000DC230000}"/>
    <cellStyle name="Salida 2 53 10" xfId="9126" xr:uid="{00000000-0005-0000-0000-0000DD230000}"/>
    <cellStyle name="Salida 2 53 2" xfId="1501" xr:uid="{00000000-0005-0000-0000-0000DE230000}"/>
    <cellStyle name="Salida 2 53 2 2" xfId="2982" xr:uid="{00000000-0005-0000-0000-0000DF230000}"/>
    <cellStyle name="Salida 2 53 2 3" xfId="4860" xr:uid="{00000000-0005-0000-0000-0000E0230000}"/>
    <cellStyle name="Salida 2 53 2 4" xfId="5563" xr:uid="{00000000-0005-0000-0000-0000E1230000}"/>
    <cellStyle name="Salida 2 53 2 5" xfId="6704" xr:uid="{00000000-0005-0000-0000-0000E2230000}"/>
    <cellStyle name="Salida 2 53 2 6" xfId="7037" xr:uid="{00000000-0005-0000-0000-0000E3230000}"/>
    <cellStyle name="Salida 2 53 2 7" xfId="8489" xr:uid="{00000000-0005-0000-0000-0000E4230000}"/>
    <cellStyle name="Salida 2 53 2 8" xfId="10839" xr:uid="{00000000-0005-0000-0000-0000E5230000}"/>
    <cellStyle name="Salida 2 53 2 9" xfId="11742" xr:uid="{00000000-0005-0000-0000-0000E6230000}"/>
    <cellStyle name="Salida 2 53 3" xfId="2389" xr:uid="{00000000-0005-0000-0000-0000E7230000}"/>
    <cellStyle name="Salida 2 53 4" xfId="2627" xr:uid="{00000000-0005-0000-0000-0000E8230000}"/>
    <cellStyle name="Salida 2 53 5" xfId="3701" xr:uid="{00000000-0005-0000-0000-0000E9230000}"/>
    <cellStyle name="Salida 2 53 6" xfId="6422" xr:uid="{00000000-0005-0000-0000-0000EA230000}"/>
    <cellStyle name="Salida 2 53 7" xfId="7030" xr:uid="{00000000-0005-0000-0000-0000EB230000}"/>
    <cellStyle name="Salida 2 53 8" xfId="9357" xr:uid="{00000000-0005-0000-0000-0000EC230000}"/>
    <cellStyle name="Salida 2 53 9" xfId="9519" xr:uid="{00000000-0005-0000-0000-0000ED230000}"/>
    <cellStyle name="Salida 2 54" xfId="904" xr:uid="{00000000-0005-0000-0000-0000EE230000}"/>
    <cellStyle name="Salida 2 54 10" xfId="9417" xr:uid="{00000000-0005-0000-0000-0000EF230000}"/>
    <cellStyle name="Salida 2 54 2" xfId="1502" xr:uid="{00000000-0005-0000-0000-0000F0230000}"/>
    <cellStyle name="Salida 2 54 2 2" xfId="4143" xr:uid="{00000000-0005-0000-0000-0000F1230000}"/>
    <cellStyle name="Salida 2 54 2 3" xfId="4861" xr:uid="{00000000-0005-0000-0000-0000F2230000}"/>
    <cellStyle name="Salida 2 54 2 4" xfId="2413" xr:uid="{00000000-0005-0000-0000-0000F3230000}"/>
    <cellStyle name="Salida 2 54 2 5" xfId="6816" xr:uid="{00000000-0005-0000-0000-0000F4230000}"/>
    <cellStyle name="Salida 2 54 2 6" xfId="7676" xr:uid="{00000000-0005-0000-0000-0000F5230000}"/>
    <cellStyle name="Salida 2 54 2 7" xfId="8411" xr:uid="{00000000-0005-0000-0000-0000F6230000}"/>
    <cellStyle name="Salida 2 54 2 8" xfId="10840" xr:uid="{00000000-0005-0000-0000-0000F7230000}"/>
    <cellStyle name="Salida 2 54 2 9" xfId="11743" xr:uid="{00000000-0005-0000-0000-0000F8230000}"/>
    <cellStyle name="Salida 2 54 3" xfId="2973" xr:uid="{00000000-0005-0000-0000-0000F9230000}"/>
    <cellStyle name="Salida 2 54 4" xfId="3974" xr:uid="{00000000-0005-0000-0000-0000FA230000}"/>
    <cellStyle name="Salida 2 54 5" xfId="2530" xr:uid="{00000000-0005-0000-0000-0000FB230000}"/>
    <cellStyle name="Salida 2 54 6" xfId="6663" xr:uid="{00000000-0005-0000-0000-0000FC230000}"/>
    <cellStyle name="Salida 2 54 7" xfId="7670" xr:uid="{00000000-0005-0000-0000-0000FD230000}"/>
    <cellStyle name="Salida 2 54 8" xfId="8758" xr:uid="{00000000-0005-0000-0000-0000FE230000}"/>
    <cellStyle name="Salida 2 54 9" xfId="9057" xr:uid="{00000000-0005-0000-0000-0000FF230000}"/>
    <cellStyle name="Salida 2 55" xfId="905" xr:uid="{00000000-0005-0000-0000-000000240000}"/>
    <cellStyle name="Salida 2 55 10" xfId="9200" xr:uid="{00000000-0005-0000-0000-000001240000}"/>
    <cellStyle name="Salida 2 55 2" xfId="1503" xr:uid="{00000000-0005-0000-0000-000002240000}"/>
    <cellStyle name="Salida 2 55 2 2" xfId="3105" xr:uid="{00000000-0005-0000-0000-000003240000}"/>
    <cellStyle name="Salida 2 55 2 3" xfId="4862" xr:uid="{00000000-0005-0000-0000-000004240000}"/>
    <cellStyle name="Salida 2 55 2 4" xfId="6143" xr:uid="{00000000-0005-0000-0000-000005240000}"/>
    <cellStyle name="Salida 2 55 2 5" xfId="5966" xr:uid="{00000000-0005-0000-0000-000006240000}"/>
    <cellStyle name="Salida 2 55 2 6" xfId="8128" xr:uid="{00000000-0005-0000-0000-000007240000}"/>
    <cellStyle name="Salida 2 55 2 7" xfId="9931" xr:uid="{00000000-0005-0000-0000-000008240000}"/>
    <cellStyle name="Salida 2 55 2 8" xfId="10841" xr:uid="{00000000-0005-0000-0000-000009240000}"/>
    <cellStyle name="Salida 2 55 2 9" xfId="11744" xr:uid="{00000000-0005-0000-0000-00000A240000}"/>
    <cellStyle name="Salida 2 55 3" xfId="4162" xr:uid="{00000000-0005-0000-0000-00000B240000}"/>
    <cellStyle name="Salida 2 55 4" xfId="3267" xr:uid="{00000000-0005-0000-0000-00000C240000}"/>
    <cellStyle name="Salida 2 55 5" xfId="3478" xr:uid="{00000000-0005-0000-0000-00000D240000}"/>
    <cellStyle name="Salida 2 55 6" xfId="5505" xr:uid="{00000000-0005-0000-0000-00000E240000}"/>
    <cellStyle name="Salida 2 55 7" xfId="8138" xr:uid="{00000000-0005-0000-0000-00000F240000}"/>
    <cellStyle name="Salida 2 55 8" xfId="9356" xr:uid="{00000000-0005-0000-0000-000010240000}"/>
    <cellStyle name="Salida 2 55 9" xfId="9574" xr:uid="{00000000-0005-0000-0000-000011240000}"/>
    <cellStyle name="Salida 2 56" xfId="906" xr:uid="{00000000-0005-0000-0000-000012240000}"/>
    <cellStyle name="Salida 2 56 10" xfId="10141" xr:uid="{00000000-0005-0000-0000-000013240000}"/>
    <cellStyle name="Salida 2 56 2" xfId="1504" xr:uid="{00000000-0005-0000-0000-000014240000}"/>
    <cellStyle name="Salida 2 56 2 2" xfId="4219" xr:uid="{00000000-0005-0000-0000-000015240000}"/>
    <cellStyle name="Salida 2 56 2 3" xfId="4863" xr:uid="{00000000-0005-0000-0000-000016240000}"/>
    <cellStyle name="Salida 2 56 2 4" xfId="6231" xr:uid="{00000000-0005-0000-0000-000017240000}"/>
    <cellStyle name="Salida 2 56 2 5" xfId="6568" xr:uid="{00000000-0005-0000-0000-000018240000}"/>
    <cellStyle name="Salida 2 56 2 6" xfId="7442" xr:uid="{00000000-0005-0000-0000-000019240000}"/>
    <cellStyle name="Salida 2 56 2 7" xfId="9718" xr:uid="{00000000-0005-0000-0000-00001A240000}"/>
    <cellStyle name="Salida 2 56 2 8" xfId="10842" xr:uid="{00000000-0005-0000-0000-00001B240000}"/>
    <cellStyle name="Salida 2 56 2 9" xfId="11745" xr:uid="{00000000-0005-0000-0000-00001C240000}"/>
    <cellStyle name="Salida 2 56 3" xfId="3096" xr:uid="{00000000-0005-0000-0000-00001D240000}"/>
    <cellStyle name="Salida 2 56 4" xfId="3768" xr:uid="{00000000-0005-0000-0000-00001E240000}"/>
    <cellStyle name="Salida 2 56 5" xfId="5305" xr:uid="{00000000-0005-0000-0000-00001F240000}"/>
    <cellStyle name="Salida 2 56 6" xfId="6666" xr:uid="{00000000-0005-0000-0000-000020240000}"/>
    <cellStyle name="Salida 2 56 7" xfId="7435" xr:uid="{00000000-0005-0000-0000-000021240000}"/>
    <cellStyle name="Salida 2 56 8" xfId="8757" xr:uid="{00000000-0005-0000-0000-000022240000}"/>
    <cellStyle name="Salida 2 56 9" xfId="9058" xr:uid="{00000000-0005-0000-0000-000023240000}"/>
    <cellStyle name="Salida 2 57" xfId="907" xr:uid="{00000000-0005-0000-0000-000024240000}"/>
    <cellStyle name="Salida 2 57 10" xfId="8881" xr:uid="{00000000-0005-0000-0000-000025240000}"/>
    <cellStyle name="Salida 2 57 2" xfId="1505" xr:uid="{00000000-0005-0000-0000-000026240000}"/>
    <cellStyle name="Salida 2 57 2 2" xfId="2384" xr:uid="{00000000-0005-0000-0000-000027240000}"/>
    <cellStyle name="Salida 2 57 2 3" xfId="4864" xr:uid="{00000000-0005-0000-0000-000028240000}"/>
    <cellStyle name="Salida 2 57 2 4" xfId="3086" xr:uid="{00000000-0005-0000-0000-000029240000}"/>
    <cellStyle name="Salida 2 57 2 5" xfId="5094" xr:uid="{00000000-0005-0000-0000-00002A240000}"/>
    <cellStyle name="Salida 2 57 2 6" xfId="8169" xr:uid="{00000000-0005-0000-0000-00002B240000}"/>
    <cellStyle name="Salida 2 57 2 7" xfId="10009" xr:uid="{00000000-0005-0000-0000-00002C240000}"/>
    <cellStyle name="Salida 2 57 2 8" xfId="10843" xr:uid="{00000000-0005-0000-0000-00002D240000}"/>
    <cellStyle name="Salida 2 57 2 9" xfId="11746" xr:uid="{00000000-0005-0000-0000-00002E240000}"/>
    <cellStyle name="Salida 2 57 3" xfId="4239" xr:uid="{00000000-0005-0000-0000-00002F240000}"/>
    <cellStyle name="Salida 2 57 4" xfId="2626" xr:uid="{00000000-0005-0000-0000-000030240000}"/>
    <cellStyle name="Salida 2 57 5" xfId="6247" xr:uid="{00000000-0005-0000-0000-000031240000}"/>
    <cellStyle name="Salida 2 57 6" xfId="6792" xr:uid="{00000000-0005-0000-0000-000032240000}"/>
    <cellStyle name="Salida 2 57 7" xfId="8179" xr:uid="{00000000-0005-0000-0000-000033240000}"/>
    <cellStyle name="Salida 2 57 8" xfId="9355" xr:uid="{00000000-0005-0000-0000-000034240000}"/>
    <cellStyle name="Salida 2 57 9" xfId="9575" xr:uid="{00000000-0005-0000-0000-000035240000}"/>
    <cellStyle name="Salida 2 58" xfId="908" xr:uid="{00000000-0005-0000-0000-000036240000}"/>
    <cellStyle name="Salida 2 58 10" xfId="9641" xr:uid="{00000000-0005-0000-0000-000037240000}"/>
    <cellStyle name="Salida 2 58 2" xfId="1506" xr:uid="{00000000-0005-0000-0000-000038240000}"/>
    <cellStyle name="Salida 2 58 2 2" xfId="2970" xr:uid="{00000000-0005-0000-0000-000039240000}"/>
    <cellStyle name="Salida 2 58 2 3" xfId="4865" xr:uid="{00000000-0005-0000-0000-00003A240000}"/>
    <cellStyle name="Salida 2 58 2 4" xfId="3491" xr:uid="{00000000-0005-0000-0000-00003B240000}"/>
    <cellStyle name="Salida 2 58 2 5" xfId="5665" xr:uid="{00000000-0005-0000-0000-00003C240000}"/>
    <cellStyle name="Salida 2 58 2 6" xfId="7027" xr:uid="{00000000-0005-0000-0000-00003D240000}"/>
    <cellStyle name="Salida 2 58 2 7" xfId="9796" xr:uid="{00000000-0005-0000-0000-00003E240000}"/>
    <cellStyle name="Salida 2 58 2 8" xfId="10844" xr:uid="{00000000-0005-0000-0000-00003F240000}"/>
    <cellStyle name="Salida 2 58 2 9" xfId="11747" xr:uid="{00000000-0005-0000-0000-000040240000}"/>
    <cellStyle name="Salida 2 58 3" xfId="2372" xr:uid="{00000000-0005-0000-0000-000041240000}"/>
    <cellStyle name="Salida 2 58 4" xfId="2333" xr:uid="{00000000-0005-0000-0000-000042240000}"/>
    <cellStyle name="Salida 2 58 5" xfId="5496" xr:uid="{00000000-0005-0000-0000-000043240000}"/>
    <cellStyle name="Salida 2 58 6" xfId="6764" xr:uid="{00000000-0005-0000-0000-000044240000}"/>
    <cellStyle name="Salida 2 58 7" xfId="7021" xr:uid="{00000000-0005-0000-0000-000045240000}"/>
    <cellStyle name="Salida 2 58 8" xfId="8756" xr:uid="{00000000-0005-0000-0000-000046240000}"/>
    <cellStyle name="Salida 2 58 9" xfId="9059" xr:uid="{00000000-0005-0000-0000-000047240000}"/>
    <cellStyle name="Salida 2 59" xfId="909" xr:uid="{00000000-0005-0000-0000-000048240000}"/>
    <cellStyle name="Salida 2 59 10" xfId="8747" xr:uid="{00000000-0005-0000-0000-000049240000}"/>
    <cellStyle name="Salida 2 59 2" xfId="1507" xr:uid="{00000000-0005-0000-0000-00004A240000}"/>
    <cellStyle name="Salida 2 59 2 2" xfId="3007" xr:uid="{00000000-0005-0000-0000-00004B240000}"/>
    <cellStyle name="Salida 2 59 2 3" xfId="4866" xr:uid="{00000000-0005-0000-0000-00004C240000}"/>
    <cellStyle name="Salida 2 59 2 4" xfId="5933" xr:uid="{00000000-0005-0000-0000-00004D240000}"/>
    <cellStyle name="Salida 2 59 2 5" xfId="6648" xr:uid="{00000000-0005-0000-0000-00004E240000}"/>
    <cellStyle name="Salida 2 59 2 6" xfId="7669" xr:uid="{00000000-0005-0000-0000-00004F240000}"/>
    <cellStyle name="Salida 2 59 2 7" xfId="8450" xr:uid="{00000000-0005-0000-0000-000050240000}"/>
    <cellStyle name="Salida 2 59 2 8" xfId="10845" xr:uid="{00000000-0005-0000-0000-000051240000}"/>
    <cellStyle name="Salida 2 59 2 9" xfId="11748" xr:uid="{00000000-0005-0000-0000-000052240000}"/>
    <cellStyle name="Salida 2 59 3" xfId="2961" xr:uid="{00000000-0005-0000-0000-000053240000}"/>
    <cellStyle name="Salida 2 59 4" xfId="3266" xr:uid="{00000000-0005-0000-0000-000054240000}"/>
    <cellStyle name="Salida 2 59 5" xfId="3260" xr:uid="{00000000-0005-0000-0000-000055240000}"/>
    <cellStyle name="Salida 2 59 6" xfId="2614" xr:uid="{00000000-0005-0000-0000-000056240000}"/>
    <cellStyle name="Salida 2 59 7" xfId="7663" xr:uid="{00000000-0005-0000-0000-000057240000}"/>
    <cellStyle name="Salida 2 59 8" xfId="9354" xr:uid="{00000000-0005-0000-0000-000058240000}"/>
    <cellStyle name="Salida 2 59 9" xfId="9576" xr:uid="{00000000-0005-0000-0000-000059240000}"/>
    <cellStyle name="Salida 2 6" xfId="910" xr:uid="{00000000-0005-0000-0000-00005A240000}"/>
    <cellStyle name="Salida 2 6 10" xfId="9129" xr:uid="{00000000-0005-0000-0000-00005B240000}"/>
    <cellStyle name="Salida 2 6 2" xfId="1508" xr:uid="{00000000-0005-0000-0000-00005C240000}"/>
    <cellStyle name="Salida 2 6 2 2" xfId="4168" xr:uid="{00000000-0005-0000-0000-00005D240000}"/>
    <cellStyle name="Salida 2 6 2 3" xfId="4867" xr:uid="{00000000-0005-0000-0000-00005E240000}"/>
    <cellStyle name="Salida 2 6 2 4" xfId="4429" xr:uid="{00000000-0005-0000-0000-00005F240000}"/>
    <cellStyle name="Salida 2 6 2 5" xfId="6513" xr:uid="{00000000-0005-0000-0000-000060240000}"/>
    <cellStyle name="Salida 2 6 2 6" xfId="7689" xr:uid="{00000000-0005-0000-0000-000061240000}"/>
    <cellStyle name="Salida 2 6 2 7" xfId="9957" xr:uid="{00000000-0005-0000-0000-000062240000}"/>
    <cellStyle name="Salida 2 6 2 8" xfId="10846" xr:uid="{00000000-0005-0000-0000-000063240000}"/>
    <cellStyle name="Salida 2 6 2 9" xfId="11749" xr:uid="{00000000-0005-0000-0000-000064240000}"/>
    <cellStyle name="Salida 2 6 3" xfId="2998" xr:uid="{00000000-0005-0000-0000-000065240000}"/>
    <cellStyle name="Salida 2 6 4" xfId="2258" xr:uid="{00000000-0005-0000-0000-000066240000}"/>
    <cellStyle name="Salida 2 6 5" xfId="3493" xr:uid="{00000000-0005-0000-0000-000067240000}"/>
    <cellStyle name="Salida 2 6 6" xfId="5230" xr:uid="{00000000-0005-0000-0000-000068240000}"/>
    <cellStyle name="Salida 2 6 7" xfId="7683" xr:uid="{00000000-0005-0000-0000-000069240000}"/>
    <cellStyle name="Salida 2 6 8" xfId="8755" xr:uid="{00000000-0005-0000-0000-00006A240000}"/>
    <cellStyle name="Salida 2 6 9" xfId="9689" xr:uid="{00000000-0005-0000-0000-00006B240000}"/>
    <cellStyle name="Salida 2 60" xfId="911" xr:uid="{00000000-0005-0000-0000-00006C240000}"/>
    <cellStyle name="Salida 2 60 10" xfId="8746" xr:uid="{00000000-0005-0000-0000-00006D240000}"/>
    <cellStyle name="Salida 2 60 2" xfId="1509" xr:uid="{00000000-0005-0000-0000-00006E240000}"/>
    <cellStyle name="Salida 2 60 2 2" xfId="2132" xr:uid="{00000000-0005-0000-0000-00006F240000}"/>
    <cellStyle name="Salida 2 60 2 3" xfId="4868" xr:uid="{00000000-0005-0000-0000-000070240000}"/>
    <cellStyle name="Salida 2 60 2 4" xfId="6109" xr:uid="{00000000-0005-0000-0000-000071240000}"/>
    <cellStyle name="Salida 2 60 2 5" xfId="5529" xr:uid="{00000000-0005-0000-0000-000072240000}"/>
    <cellStyle name="Salida 2 60 2 6" xfId="8141" xr:uid="{00000000-0005-0000-0000-000073240000}"/>
    <cellStyle name="Salida 2 60 2 7" xfId="9744" xr:uid="{00000000-0005-0000-0000-000074240000}"/>
    <cellStyle name="Salida 2 60 2 8" xfId="10847" xr:uid="{00000000-0005-0000-0000-000075240000}"/>
    <cellStyle name="Salida 2 60 2 9" xfId="11750" xr:uid="{00000000-0005-0000-0000-000076240000}"/>
    <cellStyle name="Salida 2 60 3" xfId="4187" xr:uid="{00000000-0005-0000-0000-000077240000}"/>
    <cellStyle name="Salida 2 60 4" xfId="2625" xr:uid="{00000000-0005-0000-0000-000078240000}"/>
    <cellStyle name="Salida 2 60 5" xfId="6207" xr:uid="{00000000-0005-0000-0000-000079240000}"/>
    <cellStyle name="Salida 2 60 6" xfId="6224" xr:uid="{00000000-0005-0000-0000-00007A240000}"/>
    <cellStyle name="Salida 2 60 7" xfId="8151" xr:uid="{00000000-0005-0000-0000-00007B240000}"/>
    <cellStyle name="Salida 2 60 8" xfId="9353" xr:uid="{00000000-0005-0000-0000-00007C240000}"/>
    <cellStyle name="Salida 2 60 9" xfId="9060" xr:uid="{00000000-0005-0000-0000-00007D240000}"/>
    <cellStyle name="Salida 2 61" xfId="912" xr:uid="{00000000-0005-0000-0000-00007E240000}"/>
    <cellStyle name="Salida 2 61 10" xfId="8745" xr:uid="{00000000-0005-0000-0000-00007F240000}"/>
    <cellStyle name="Salida 2 61 2" xfId="1510" xr:uid="{00000000-0005-0000-0000-000080240000}"/>
    <cellStyle name="Salida 2 61 2 2" xfId="4245" xr:uid="{00000000-0005-0000-0000-000081240000}"/>
    <cellStyle name="Salida 2 61 2 3" xfId="4869" xr:uid="{00000000-0005-0000-0000-000082240000}"/>
    <cellStyle name="Salida 2 61 2 4" xfId="6251" xr:uid="{00000000-0005-0000-0000-000083240000}"/>
    <cellStyle name="Salida 2 61 2 5" xfId="6817" xr:uid="{00000000-0005-0000-0000-000084240000}"/>
    <cellStyle name="Salida 2 61 2 6" xfId="7045" xr:uid="{00000000-0005-0000-0000-000085240000}"/>
    <cellStyle name="Salida 2 61 2 7" xfId="10035" xr:uid="{00000000-0005-0000-0000-000086240000}"/>
    <cellStyle name="Salida 2 61 2 8" xfId="10848" xr:uid="{00000000-0005-0000-0000-000087240000}"/>
    <cellStyle name="Salida 2 61 2 9" xfId="11751" xr:uid="{00000000-0005-0000-0000-000088240000}"/>
    <cellStyle name="Salida 2 61 3" xfId="2408" xr:uid="{00000000-0005-0000-0000-000089240000}"/>
    <cellStyle name="Salida 2 61 4" xfId="2457" xr:uid="{00000000-0005-0000-0000-00008A240000}"/>
    <cellStyle name="Salida 2 61 5" xfId="6006" xr:uid="{00000000-0005-0000-0000-00008B240000}"/>
    <cellStyle name="Salida 2 61 6" xfId="6740" xr:uid="{00000000-0005-0000-0000-00008C240000}"/>
    <cellStyle name="Salida 2 61 7" xfId="7041" xr:uid="{00000000-0005-0000-0000-00008D240000}"/>
    <cellStyle name="Salida 2 61 8" xfId="8754" xr:uid="{00000000-0005-0000-0000-00008E240000}"/>
    <cellStyle name="Salida 2 61 9" xfId="8323" xr:uid="{00000000-0005-0000-0000-00008F240000}"/>
    <cellStyle name="Salida 2 62" xfId="1453" xr:uid="{00000000-0005-0000-0000-000090240000}"/>
    <cellStyle name="Salida 2 62 2" xfId="3181" xr:uid="{00000000-0005-0000-0000-000091240000}"/>
    <cellStyle name="Salida 2 62 3" xfId="4812" xr:uid="{00000000-0005-0000-0000-000092240000}"/>
    <cellStyle name="Salida 2 62 4" xfId="2990" xr:uid="{00000000-0005-0000-0000-000093240000}"/>
    <cellStyle name="Salida 2 62 5" xfId="5773" xr:uid="{00000000-0005-0000-0000-000094240000}"/>
    <cellStyle name="Salida 2 62 6" xfId="6895" xr:uid="{00000000-0005-0000-0000-000095240000}"/>
    <cellStyle name="Salida 2 62 7" xfId="9990" xr:uid="{00000000-0005-0000-0000-000096240000}"/>
    <cellStyle name="Salida 2 62 8" xfId="10791" xr:uid="{00000000-0005-0000-0000-000097240000}"/>
    <cellStyle name="Salida 2 62 9" xfId="11694" xr:uid="{00000000-0005-0000-0000-000098240000}"/>
    <cellStyle name="Salida 2 63" xfId="3050" xr:uid="{00000000-0005-0000-0000-000099240000}"/>
    <cellStyle name="Salida 2 64" xfId="3275" xr:uid="{00000000-0005-0000-0000-00009A240000}"/>
    <cellStyle name="Salida 2 65" xfId="3718" xr:uid="{00000000-0005-0000-0000-00009B240000}"/>
    <cellStyle name="Salida 2 66" xfId="5611" xr:uid="{00000000-0005-0000-0000-00009C240000}"/>
    <cellStyle name="Salida 2 67" xfId="7714" xr:uid="{00000000-0005-0000-0000-00009D240000}"/>
    <cellStyle name="Salida 2 68" xfId="9381" xr:uid="{00000000-0005-0000-0000-00009E240000}"/>
    <cellStyle name="Salida 2 69" xfId="9039" xr:uid="{00000000-0005-0000-0000-00009F240000}"/>
    <cellStyle name="Salida 2 7" xfId="913" xr:uid="{00000000-0005-0000-0000-0000A0240000}"/>
    <cellStyle name="Salida 2 7 10" xfId="8257" xr:uid="{00000000-0005-0000-0000-0000A1240000}"/>
    <cellStyle name="Salida 2 7 2" xfId="1511" xr:uid="{00000000-0005-0000-0000-0000A2240000}"/>
    <cellStyle name="Salida 2 7 2 2" xfId="2082" xr:uid="{00000000-0005-0000-0000-0000A3240000}"/>
    <cellStyle name="Salida 2 7 2 3" xfId="4870" xr:uid="{00000000-0005-0000-0000-0000A4240000}"/>
    <cellStyle name="Salida 2 7 2 4" xfId="3051" xr:uid="{00000000-0005-0000-0000-0000A5240000}"/>
    <cellStyle name="Salida 2 7 2 5" xfId="6504" xr:uid="{00000000-0005-0000-0000-0000A6240000}"/>
    <cellStyle name="Salida 2 7 2 6" xfId="8182" xr:uid="{00000000-0005-0000-0000-0000A7240000}"/>
    <cellStyle name="Salida 2 7 2 7" xfId="9822" xr:uid="{00000000-0005-0000-0000-0000A8240000}"/>
    <cellStyle name="Salida 2 7 2 8" xfId="10849" xr:uid="{00000000-0005-0000-0000-0000A9240000}"/>
    <cellStyle name="Salida 2 7 2 9" xfId="11752" xr:uid="{00000000-0005-0000-0000-0000AA240000}"/>
    <cellStyle name="Salida 2 7 3" xfId="4264" xr:uid="{00000000-0005-0000-0000-0000AB240000}"/>
    <cellStyle name="Salida 2 7 4" xfId="2120" xr:uid="{00000000-0005-0000-0000-0000AC240000}"/>
    <cellStyle name="Salida 2 7 5" xfId="6264" xr:uid="{00000000-0005-0000-0000-0000AD240000}"/>
    <cellStyle name="Salida 2 7 6" xfId="5928" xr:uid="{00000000-0005-0000-0000-0000AE240000}"/>
    <cellStyle name="Salida 2 7 7" xfId="8192" xr:uid="{00000000-0005-0000-0000-0000AF240000}"/>
    <cellStyle name="Salida 2 7 8" xfId="9352" xr:uid="{00000000-0005-0000-0000-0000B0240000}"/>
    <cellStyle name="Salida 2 7 9" xfId="8324" xr:uid="{00000000-0005-0000-0000-0000B1240000}"/>
    <cellStyle name="Salida 2 70" xfId="9350" xr:uid="{00000000-0005-0000-0000-0000B2240000}"/>
    <cellStyle name="Salida 2 8" xfId="914" xr:uid="{00000000-0005-0000-0000-0000B3240000}"/>
    <cellStyle name="Salida 2 8 10" xfId="9416" xr:uid="{00000000-0005-0000-0000-0000B4240000}"/>
    <cellStyle name="Salida 2 8 2" xfId="1512" xr:uid="{00000000-0005-0000-0000-0000B5240000}"/>
    <cellStyle name="Salida 2 8 2 2" xfId="2958" xr:uid="{00000000-0005-0000-0000-0000B6240000}"/>
    <cellStyle name="Salida 2 8 2 3" xfId="4871" xr:uid="{00000000-0005-0000-0000-0000B7240000}"/>
    <cellStyle name="Salida 2 8 2 4" xfId="6018" xr:uid="{00000000-0005-0000-0000-0000B8240000}"/>
    <cellStyle name="Salida 2 8 2 5" xfId="5789" xr:uid="{00000000-0005-0000-0000-0000B9240000}"/>
    <cellStyle name="Salida 2 8 2 6" xfId="7018" xr:uid="{00000000-0005-0000-0000-0000BA240000}"/>
    <cellStyle name="Salida 2 8 2 7" xfId="8476" xr:uid="{00000000-0005-0000-0000-0000BB240000}"/>
    <cellStyle name="Salida 2 8 2 8" xfId="10850" xr:uid="{00000000-0005-0000-0000-0000BC240000}"/>
    <cellStyle name="Salida 2 8 2 9" xfId="11753" xr:uid="{00000000-0005-0000-0000-0000BD240000}"/>
    <cellStyle name="Salida 2 8 3" xfId="4056" xr:uid="{00000000-0005-0000-0000-0000BE240000}"/>
    <cellStyle name="Salida 2 8 4" xfId="3132" xr:uid="{00000000-0005-0000-0000-0000BF240000}"/>
    <cellStyle name="Salida 2 8 5" xfId="5582" xr:uid="{00000000-0005-0000-0000-0000C0240000}"/>
    <cellStyle name="Salida 2 8 6" xfId="5535" xr:uid="{00000000-0005-0000-0000-0000C1240000}"/>
    <cellStyle name="Salida 2 8 7" xfId="8058" xr:uid="{00000000-0005-0000-0000-0000C2240000}"/>
    <cellStyle name="Salida 2 8 8" xfId="8753" xr:uid="{00000000-0005-0000-0000-0000C3240000}"/>
    <cellStyle name="Salida 2 8 9" xfId="8325" xr:uid="{00000000-0005-0000-0000-0000C4240000}"/>
    <cellStyle name="Salida 2 9" xfId="915" xr:uid="{00000000-0005-0000-0000-0000C5240000}"/>
    <cellStyle name="Salida 2 9 10" xfId="8880" xr:uid="{00000000-0005-0000-0000-0000C6240000}"/>
    <cellStyle name="Salida 2 9 2" xfId="1513" xr:uid="{00000000-0005-0000-0000-0000C7240000}"/>
    <cellStyle name="Salida 2 9 2 2" xfId="2995" xr:uid="{00000000-0005-0000-0000-0000C8240000}"/>
    <cellStyle name="Salida 2 9 2 3" xfId="4872" xr:uid="{00000000-0005-0000-0000-0000C9240000}"/>
    <cellStyle name="Salida 2 9 2 4" xfId="4169" xr:uid="{00000000-0005-0000-0000-0000CA240000}"/>
    <cellStyle name="Salida 2 9 2 5" xfId="6517" xr:uid="{00000000-0005-0000-0000-0000CB240000}"/>
    <cellStyle name="Salida 2 9 2 6" xfId="7662" xr:uid="{00000000-0005-0000-0000-0000CC240000}"/>
    <cellStyle name="Salida 2 9 2 7" xfId="8398" xr:uid="{00000000-0005-0000-0000-0000CD240000}"/>
    <cellStyle name="Salida 2 9 2 8" xfId="10851" xr:uid="{00000000-0005-0000-0000-0000CE240000}"/>
    <cellStyle name="Salida 2 9 2 9" xfId="11754" xr:uid="{00000000-0005-0000-0000-0000CF240000}"/>
    <cellStyle name="Salida 2 9 3" xfId="2191" xr:uid="{00000000-0005-0000-0000-0000D0240000}"/>
    <cellStyle name="Salida 2 9 4" xfId="2190" xr:uid="{00000000-0005-0000-0000-0000D1240000}"/>
    <cellStyle name="Salida 2 9 5" xfId="5852" xr:uid="{00000000-0005-0000-0000-0000D2240000}"/>
    <cellStyle name="Salida 2 9 6" xfId="5725" xr:uid="{00000000-0005-0000-0000-0000D3240000}"/>
    <cellStyle name="Salida 2 9 7" xfId="7352" xr:uid="{00000000-0005-0000-0000-0000D4240000}"/>
    <cellStyle name="Salida 2 9 8" xfId="9351" xr:uid="{00000000-0005-0000-0000-0000D5240000}"/>
    <cellStyle name="Salida 2 9 9" xfId="8326" xr:uid="{00000000-0005-0000-0000-0000D6240000}"/>
    <cellStyle name="Salida 3" xfId="1660" xr:uid="{00000000-0005-0000-0000-0000D7240000}"/>
    <cellStyle name="Salida 3 2" xfId="4204" xr:uid="{00000000-0005-0000-0000-0000D8240000}"/>
    <cellStyle name="Salida 3 3" xfId="5015" xr:uid="{00000000-0005-0000-0000-0000D9240000}"/>
    <cellStyle name="Salida 3 4" xfId="6219" xr:uid="{00000000-0005-0000-0000-0000DA240000}"/>
    <cellStyle name="Salida 3 5" xfId="5769" xr:uid="{00000000-0005-0000-0000-0000DB240000}"/>
    <cellStyle name="Salida 3 6" xfId="7055" xr:uid="{00000000-0005-0000-0000-0000DC240000}"/>
    <cellStyle name="Salida 3 7" xfId="8571" xr:uid="{00000000-0005-0000-0000-0000DD240000}"/>
    <cellStyle name="Salida 3 8" xfId="10985" xr:uid="{00000000-0005-0000-0000-0000DE240000}"/>
    <cellStyle name="Salida 3 9" xfId="11887" xr:uid="{00000000-0005-0000-0000-0000DF240000}"/>
    <cellStyle name="SAW" xfId="916" xr:uid="{00000000-0005-0000-0000-0000E0240000}"/>
    <cellStyle name="Separador de milhares [0]_PLDT" xfId="114" xr:uid="{00000000-0005-0000-0000-0000E1240000}"/>
    <cellStyle name="Separador de milhares_PLDT" xfId="115" xr:uid="{00000000-0005-0000-0000-0000E2240000}"/>
    <cellStyle name="Shaded" xfId="116" xr:uid="{00000000-0005-0000-0000-0000E3240000}"/>
    <cellStyle name="Sum" xfId="117" xr:uid="{00000000-0005-0000-0000-0000E4240000}"/>
    <cellStyle name="Sum %of HV" xfId="118" xr:uid="{00000000-0005-0000-0000-0000E5240000}"/>
    <cellStyle name="Sum %of HV 2" xfId="918" xr:uid="{00000000-0005-0000-0000-0000E6240000}"/>
    <cellStyle name="Sum %of HV 3" xfId="917" xr:uid="{00000000-0005-0000-0000-0000E7240000}"/>
    <cellStyle name="Texto de advertencia" xfId="119" builtinId="11" customBuiltin="1"/>
    <cellStyle name="Texto de advertencia 2" xfId="919" xr:uid="{00000000-0005-0000-0000-0000E9240000}"/>
    <cellStyle name="Texto de Aviso" xfId="920" xr:uid="{00000000-0005-0000-0000-0000EA240000}"/>
    <cellStyle name="Texto explicativo" xfId="120" builtinId="53" customBuiltin="1"/>
    <cellStyle name="Texto explicativo 2" xfId="921" xr:uid="{00000000-0005-0000-0000-0000EC240000}"/>
    <cellStyle name="Thousands (0)" xfId="121" xr:uid="{00000000-0005-0000-0000-0000ED240000}"/>
    <cellStyle name="Thousands (0) 2" xfId="923" xr:uid="{00000000-0005-0000-0000-0000EE240000}"/>
    <cellStyle name="Thousands (0) 3" xfId="922" xr:uid="{00000000-0005-0000-0000-0000EF240000}"/>
    <cellStyle name="Thousands (1)" xfId="122" xr:uid="{00000000-0005-0000-0000-0000F0240000}"/>
    <cellStyle name="Thousands (1) 2" xfId="925" xr:uid="{00000000-0005-0000-0000-0000F1240000}"/>
    <cellStyle name="Thousands (1) 3" xfId="924" xr:uid="{00000000-0005-0000-0000-0000F2240000}"/>
    <cellStyle name="time" xfId="123" xr:uid="{00000000-0005-0000-0000-0000F3240000}"/>
    <cellStyle name="time 2" xfId="926" xr:uid="{00000000-0005-0000-0000-0000F4240000}"/>
    <cellStyle name="Título" xfId="124" builtinId="15" customBuiltin="1"/>
    <cellStyle name="Título 1 2" xfId="927" xr:uid="{00000000-0005-0000-0000-0000F7240000}"/>
    <cellStyle name="Título 2 2" xfId="928" xr:uid="{00000000-0005-0000-0000-0000F8240000}"/>
    <cellStyle name="Título 3" xfId="126" builtinId="18" customBuiltin="1"/>
    <cellStyle name="Título 3 2" xfId="929" xr:uid="{00000000-0005-0000-0000-0000FA240000}"/>
    <cellStyle name="Título 4" xfId="930" xr:uid="{00000000-0005-0000-0000-0000FB240000}"/>
    <cellStyle name="Total" xfId="127" builtinId="25" customBuiltin="1"/>
    <cellStyle name="Total 10" xfId="6864" xr:uid="{00000000-0005-0000-0000-0000FD240000}"/>
    <cellStyle name="Total 11" xfId="9639" xr:uid="{00000000-0005-0000-0000-0000FE240000}"/>
    <cellStyle name="Total 12" xfId="9651" xr:uid="{00000000-0005-0000-0000-0000FF240000}"/>
    <cellStyle name="Total 13" xfId="9202" xr:uid="{00000000-0005-0000-0000-000000250000}"/>
    <cellStyle name="Total 2" xfId="931" xr:uid="{00000000-0005-0000-0000-000001250000}"/>
    <cellStyle name="Total 2 10" xfId="10289" xr:uid="{00000000-0005-0000-0000-000002250000}"/>
    <cellStyle name="Total 2 11" xfId="9415" xr:uid="{00000000-0005-0000-0000-000003250000}"/>
    <cellStyle name="Total 2 2" xfId="932" xr:uid="{00000000-0005-0000-0000-000004250000}"/>
    <cellStyle name="Total 2 2 10" xfId="933" xr:uid="{00000000-0005-0000-0000-000005250000}"/>
    <cellStyle name="Total 2 2 10 10" xfId="9127" xr:uid="{00000000-0005-0000-0000-000006250000}"/>
    <cellStyle name="Total 2 2 10 2" xfId="1516" xr:uid="{00000000-0005-0000-0000-000007250000}"/>
    <cellStyle name="Total 2 2 10 2 2" xfId="4206" xr:uid="{00000000-0005-0000-0000-000008250000}"/>
    <cellStyle name="Total 2 2 10 2 3" xfId="4875" xr:uid="{00000000-0005-0000-0000-000009250000}"/>
    <cellStyle name="Total 2 2 10 2 4" xfId="6221" xr:uid="{00000000-0005-0000-0000-00000A250000}"/>
    <cellStyle name="Total 2 2 10 2 5" xfId="6697" xr:uid="{00000000-0005-0000-0000-00000B250000}"/>
    <cellStyle name="Total 2 2 10 2 6" xfId="7054" xr:uid="{00000000-0005-0000-0000-00000C250000}"/>
    <cellStyle name="Total 2 2 10 2 7" xfId="10061" xr:uid="{00000000-0005-0000-0000-00000D250000}"/>
    <cellStyle name="Total 2 2 10 2 8" xfId="10854" xr:uid="{00000000-0005-0000-0000-00000E250000}"/>
    <cellStyle name="Total 2 2 10 2 9" xfId="11757" xr:uid="{00000000-0005-0000-0000-00000F250000}"/>
    <cellStyle name="Total 2 2 10 3" xfId="4288" xr:uid="{00000000-0005-0000-0000-000010250000}"/>
    <cellStyle name="Total 2 2 10 4" xfId="2623" xr:uid="{00000000-0005-0000-0000-000011250000}"/>
    <cellStyle name="Total 2 2 10 5" xfId="6288" xr:uid="{00000000-0005-0000-0000-000012250000}"/>
    <cellStyle name="Total 2 2 10 6" xfId="6437" xr:uid="{00000000-0005-0000-0000-000013250000}"/>
    <cellStyle name="Total 2 2 10 7" xfId="8216" xr:uid="{00000000-0005-0000-0000-000014250000}"/>
    <cellStyle name="Total 2 2 10 8" xfId="8743" xr:uid="{00000000-0005-0000-0000-000015250000}"/>
    <cellStyle name="Total 2 2 10 9" xfId="10291" xr:uid="{00000000-0005-0000-0000-000016250000}"/>
    <cellStyle name="Total 2 2 11" xfId="934" xr:uid="{00000000-0005-0000-0000-000017250000}"/>
    <cellStyle name="Total 2 2 11 10" xfId="9643" xr:uid="{00000000-0005-0000-0000-000018250000}"/>
    <cellStyle name="Total 2 2 11 2" xfId="1517" xr:uid="{00000000-0005-0000-0000-000019250000}"/>
    <cellStyle name="Total 2 2 11 2 2" xfId="2396" xr:uid="{00000000-0005-0000-0000-00001A250000}"/>
    <cellStyle name="Total 2 2 11 2 3" xfId="4876" xr:uid="{00000000-0005-0000-0000-00001B250000}"/>
    <cellStyle name="Total 2 2 11 2 4" xfId="5394" xr:uid="{00000000-0005-0000-0000-00001C250000}"/>
    <cellStyle name="Total 2 2 11 2 5" xfId="3997" xr:uid="{00000000-0005-0000-0000-00001D250000}"/>
    <cellStyle name="Total 2 2 11 2 6" xfId="8162" xr:uid="{00000000-0005-0000-0000-00001E250000}"/>
    <cellStyle name="Total 2 2 11 2 7" xfId="9848" xr:uid="{00000000-0005-0000-0000-00001F250000}"/>
    <cellStyle name="Total 2 2 11 2 8" xfId="10855" xr:uid="{00000000-0005-0000-0000-000020250000}"/>
    <cellStyle name="Total 2 2 11 2 9" xfId="11758" xr:uid="{00000000-0005-0000-0000-000021250000}"/>
    <cellStyle name="Total 2 2 11 3" xfId="4081" xr:uid="{00000000-0005-0000-0000-000022250000}"/>
    <cellStyle name="Total 2 2 11 4" xfId="2624" xr:uid="{00000000-0005-0000-0000-000023250000}"/>
    <cellStyle name="Total 2 2 11 5" xfId="5294" xr:uid="{00000000-0005-0000-0000-000024250000}"/>
    <cellStyle name="Total 2 2 11 6" xfId="6823" xr:uid="{00000000-0005-0000-0000-000025250000}"/>
    <cellStyle name="Total 2 2 11 7" xfId="8083" xr:uid="{00000000-0005-0000-0000-000026250000}"/>
    <cellStyle name="Total 2 2 11 8" xfId="8267" xr:uid="{00000000-0005-0000-0000-000027250000}"/>
    <cellStyle name="Total 2 2 11 9" xfId="10292" xr:uid="{00000000-0005-0000-0000-000028250000}"/>
    <cellStyle name="Total 2 2 12" xfId="935" xr:uid="{00000000-0005-0000-0000-000029250000}"/>
    <cellStyle name="Total 2 2 12 10" xfId="8683" xr:uid="{00000000-0005-0000-0000-00002A250000}"/>
    <cellStyle name="Total 2 2 12 2" xfId="1518" xr:uid="{00000000-0005-0000-0000-00002B250000}"/>
    <cellStyle name="Total 2 2 12 2 2" xfId="3525" xr:uid="{00000000-0005-0000-0000-00002C250000}"/>
    <cellStyle name="Total 2 2 12 2 3" xfId="4877" xr:uid="{00000000-0005-0000-0000-00002D250000}"/>
    <cellStyle name="Total 2 2 12 2 4" xfId="2195" xr:uid="{00000000-0005-0000-0000-00002E250000}"/>
    <cellStyle name="Total 2 2 12 2 5" xfId="5293" xr:uid="{00000000-0005-0000-0000-00002F250000}"/>
    <cellStyle name="Total 2 2 12 2 6" xfId="7034" xr:uid="{00000000-0005-0000-0000-000030250000}"/>
    <cellStyle name="Total 2 2 12 2 7" xfId="8502" xr:uid="{00000000-0005-0000-0000-000031250000}"/>
    <cellStyle name="Total 2 2 12 2 8" xfId="10856" xr:uid="{00000000-0005-0000-0000-000032250000}"/>
    <cellStyle name="Total 2 2 12 2 9" xfId="11759" xr:uid="{00000000-0005-0000-0000-000033250000}"/>
    <cellStyle name="Total 2 2 12 3" xfId="3336" xr:uid="{00000000-0005-0000-0000-000034250000}"/>
    <cellStyle name="Total 2 2 12 4" xfId="2134" xr:uid="{00000000-0005-0000-0000-000035250000}"/>
    <cellStyle name="Total 2 2 12 5" xfId="5225" xr:uid="{00000000-0005-0000-0000-000036250000}"/>
    <cellStyle name="Total 2 2 12 6" xfId="6610" xr:uid="{00000000-0005-0000-0000-000037250000}"/>
    <cellStyle name="Total 2 2 12 7" xfId="7216" xr:uid="{00000000-0005-0000-0000-000038250000}"/>
    <cellStyle name="Total 2 2 12 8" xfId="9348" xr:uid="{00000000-0005-0000-0000-000039250000}"/>
    <cellStyle name="Total 2 2 12 9" xfId="10293" xr:uid="{00000000-0005-0000-0000-00003A250000}"/>
    <cellStyle name="Total 2 2 13" xfId="936" xr:uid="{00000000-0005-0000-0000-00003B250000}"/>
    <cellStyle name="Total 2 2 13 10" xfId="8266" xr:uid="{00000000-0005-0000-0000-00003C250000}"/>
    <cellStyle name="Total 2 2 13 2" xfId="1519" xr:uid="{00000000-0005-0000-0000-00003D250000}"/>
    <cellStyle name="Total 2 2 13 2 2" xfId="4156" xr:uid="{00000000-0005-0000-0000-00003E250000}"/>
    <cellStyle name="Total 2 2 13 2 3" xfId="4878" xr:uid="{00000000-0005-0000-0000-00003F250000}"/>
    <cellStyle name="Total 2 2 13 2 4" xfId="2188" xr:uid="{00000000-0005-0000-0000-000040250000}"/>
    <cellStyle name="Total 2 2 13 2 5" xfId="6522" xr:uid="{00000000-0005-0000-0000-000041250000}"/>
    <cellStyle name="Total 2 2 13 2 6" xfId="7368" xr:uid="{00000000-0005-0000-0000-000042250000}"/>
    <cellStyle name="Total 2 2 13 2 7" xfId="8424" xr:uid="{00000000-0005-0000-0000-000043250000}"/>
    <cellStyle name="Total 2 2 13 2 8" xfId="10857" xr:uid="{00000000-0005-0000-0000-000044250000}"/>
    <cellStyle name="Total 2 2 13 2 9" xfId="11760" xr:uid="{00000000-0005-0000-0000-000045250000}"/>
    <cellStyle name="Total 2 2 13 3" xfId="2944" xr:uid="{00000000-0005-0000-0000-000046250000}"/>
    <cellStyle name="Total 2 2 13 4" xfId="2222" xr:uid="{00000000-0005-0000-0000-000047250000}"/>
    <cellStyle name="Total 2 2 13 5" xfId="5328" xr:uid="{00000000-0005-0000-0000-000048250000}"/>
    <cellStyle name="Total 2 2 13 6" xfId="4202" xr:uid="{00000000-0005-0000-0000-000049250000}"/>
    <cellStyle name="Total 2 2 13 7" xfId="7350" xr:uid="{00000000-0005-0000-0000-00004A250000}"/>
    <cellStyle name="Total 2 2 13 8" xfId="8742" xr:uid="{00000000-0005-0000-0000-00004B250000}"/>
    <cellStyle name="Total 2 2 13 9" xfId="10294" xr:uid="{00000000-0005-0000-0000-00004C250000}"/>
    <cellStyle name="Total 2 2 14" xfId="937" xr:uid="{00000000-0005-0000-0000-00004D250000}"/>
    <cellStyle name="Total 2 2 14 10" xfId="8265" xr:uid="{00000000-0005-0000-0000-00004E250000}"/>
    <cellStyle name="Total 2 2 14 2" xfId="1520" xr:uid="{00000000-0005-0000-0000-00004F250000}"/>
    <cellStyle name="Total 2 2 14 2 2" xfId="2424" xr:uid="{00000000-0005-0000-0000-000050250000}"/>
    <cellStyle name="Total 2 2 14 2 3" xfId="4879" xr:uid="{00000000-0005-0000-0000-000051250000}"/>
    <cellStyle name="Total 2 2 14 2 4" xfId="5782" xr:uid="{00000000-0005-0000-0000-000052250000}"/>
    <cellStyle name="Total 2 2 14 2 5" xfId="5357" xr:uid="{00000000-0005-0000-0000-000053250000}"/>
    <cellStyle name="Total 2 2 14 2 6" xfId="8134" xr:uid="{00000000-0005-0000-0000-000054250000}"/>
    <cellStyle name="Total 2 2 14 2 7" xfId="8372" xr:uid="{00000000-0005-0000-0000-000055250000}"/>
    <cellStyle name="Total 2 2 14 2 8" xfId="10858" xr:uid="{00000000-0005-0000-0000-000056250000}"/>
    <cellStyle name="Total 2 2 14 2 9" xfId="11761" xr:uid="{00000000-0005-0000-0000-000057250000}"/>
    <cellStyle name="Total 2 2 14 3" xfId="4287" xr:uid="{00000000-0005-0000-0000-000058250000}"/>
    <cellStyle name="Total 2 2 14 4" xfId="2215" xr:uid="{00000000-0005-0000-0000-000059250000}"/>
    <cellStyle name="Total 2 2 14 5" xfId="6287" xr:uid="{00000000-0005-0000-0000-00005A250000}"/>
    <cellStyle name="Total 2 2 14 6" xfId="6359" xr:uid="{00000000-0005-0000-0000-00005B250000}"/>
    <cellStyle name="Total 2 2 14 7" xfId="8215" xr:uid="{00000000-0005-0000-0000-00005C250000}"/>
    <cellStyle name="Total 2 2 14 8" xfId="9347" xr:uid="{00000000-0005-0000-0000-00005D250000}"/>
    <cellStyle name="Total 2 2 14 9" xfId="10295" xr:uid="{00000000-0005-0000-0000-00005E250000}"/>
    <cellStyle name="Total 2 2 15" xfId="938" xr:uid="{00000000-0005-0000-0000-00005F250000}"/>
    <cellStyle name="Total 2 2 15 10" xfId="11200" xr:uid="{00000000-0005-0000-0000-000060250000}"/>
    <cellStyle name="Total 2 2 15 2" xfId="1521" xr:uid="{00000000-0005-0000-0000-000061250000}"/>
    <cellStyle name="Total 2 2 15 2 2" xfId="4232" xr:uid="{00000000-0005-0000-0000-000062250000}"/>
    <cellStyle name="Total 2 2 15 2 3" xfId="4880" xr:uid="{00000000-0005-0000-0000-000063250000}"/>
    <cellStyle name="Total 2 2 15 2 4" xfId="6242" xr:uid="{00000000-0005-0000-0000-000064250000}"/>
    <cellStyle name="Total 2 2 15 2 5" xfId="5896" xr:uid="{00000000-0005-0000-0000-000065250000}"/>
    <cellStyle name="Total 2 2 15 2 6" xfId="7048" xr:uid="{00000000-0005-0000-0000-000066250000}"/>
    <cellStyle name="Total 2 2 15 2 7" xfId="8359" xr:uid="{00000000-0005-0000-0000-000067250000}"/>
    <cellStyle name="Total 2 2 15 2 8" xfId="10859" xr:uid="{00000000-0005-0000-0000-000068250000}"/>
    <cellStyle name="Total 2 2 15 2 9" xfId="11762" xr:uid="{00000000-0005-0000-0000-000069250000}"/>
    <cellStyle name="Total 2 2 15 3" xfId="4080" xr:uid="{00000000-0005-0000-0000-00006A250000}"/>
    <cellStyle name="Total 2 2 15 4" xfId="2211" xr:uid="{00000000-0005-0000-0000-00006B250000}"/>
    <cellStyle name="Total 2 2 15 5" xfId="5120" xr:uid="{00000000-0005-0000-0000-00006C250000}"/>
    <cellStyle name="Total 2 2 15 6" xfId="5176" xr:uid="{00000000-0005-0000-0000-00006D250000}"/>
    <cellStyle name="Total 2 2 15 7" xfId="8082" xr:uid="{00000000-0005-0000-0000-00006E250000}"/>
    <cellStyle name="Total 2 2 15 8" xfId="8741" xr:uid="{00000000-0005-0000-0000-00006F250000}"/>
    <cellStyle name="Total 2 2 15 9" xfId="10296" xr:uid="{00000000-0005-0000-0000-000070250000}"/>
    <cellStyle name="Total 2 2 16" xfId="939" xr:uid="{00000000-0005-0000-0000-000071250000}"/>
    <cellStyle name="Total 2 2 16 10" xfId="11201" xr:uid="{00000000-0005-0000-0000-000072250000}"/>
    <cellStyle name="Total 2 2 16 2" xfId="1522" xr:uid="{00000000-0005-0000-0000-000073250000}"/>
    <cellStyle name="Total 2 2 16 2 2" xfId="2379" xr:uid="{00000000-0005-0000-0000-000074250000}"/>
    <cellStyle name="Total 2 2 16 2 3" xfId="4881" xr:uid="{00000000-0005-0000-0000-000075250000}"/>
    <cellStyle name="Total 2 2 16 2 4" xfId="5185" xr:uid="{00000000-0005-0000-0000-000076250000}"/>
    <cellStyle name="Total 2 2 16 2 5" xfId="6805" xr:uid="{00000000-0005-0000-0000-000077250000}"/>
    <cellStyle name="Total 2 2 16 2 6" xfId="8175" xr:uid="{00000000-0005-0000-0000-000078250000}"/>
    <cellStyle name="Total 2 2 16 2 7" xfId="8350" xr:uid="{00000000-0005-0000-0000-000079250000}"/>
    <cellStyle name="Total 2 2 16 2 8" xfId="10860" xr:uid="{00000000-0005-0000-0000-00007A250000}"/>
    <cellStyle name="Total 2 2 16 2 9" xfId="11763" xr:uid="{00000000-0005-0000-0000-00007B250000}"/>
    <cellStyle name="Total 2 2 16 3" xfId="2756" xr:uid="{00000000-0005-0000-0000-00007C250000}"/>
    <cellStyle name="Total 2 2 16 4" xfId="2119" xr:uid="{00000000-0005-0000-0000-00007D250000}"/>
    <cellStyle name="Total 2 2 16 5" xfId="5614" xr:uid="{00000000-0005-0000-0000-00007E250000}"/>
    <cellStyle name="Total 2 2 16 6" xfId="2418" xr:uid="{00000000-0005-0000-0000-00007F250000}"/>
    <cellStyle name="Total 2 2 16 7" xfId="7550" xr:uid="{00000000-0005-0000-0000-000080250000}"/>
    <cellStyle name="Total 2 2 16 8" xfId="9346" xr:uid="{00000000-0005-0000-0000-000081250000}"/>
    <cellStyle name="Total 2 2 16 9" xfId="10297" xr:uid="{00000000-0005-0000-0000-000082250000}"/>
    <cellStyle name="Total 2 2 17" xfId="940" xr:uid="{00000000-0005-0000-0000-000083250000}"/>
    <cellStyle name="Total 2 2 17 10" xfId="11202" xr:uid="{00000000-0005-0000-0000-000084250000}"/>
    <cellStyle name="Total 2 2 17 2" xfId="1523" xr:uid="{00000000-0005-0000-0000-000085250000}"/>
    <cellStyle name="Total 2 2 17 2 2" xfId="3514" xr:uid="{00000000-0005-0000-0000-000086250000}"/>
    <cellStyle name="Total 2 2 17 2 3" xfId="4882" xr:uid="{00000000-0005-0000-0000-000087250000}"/>
    <cellStyle name="Total 2 2 17 2 4" xfId="5254" xr:uid="{00000000-0005-0000-0000-000088250000}"/>
    <cellStyle name="Total 2 2 17 2 5" xfId="3925" xr:uid="{00000000-0005-0000-0000-000089250000}"/>
    <cellStyle name="Total 2 2 17 2 6" xfId="7025" xr:uid="{00000000-0005-0000-0000-00008A250000}"/>
    <cellStyle name="Total 2 2 17 2 7" xfId="9911" xr:uid="{00000000-0005-0000-0000-00008B250000}"/>
    <cellStyle name="Total 2 2 17 2 8" xfId="10861" xr:uid="{00000000-0005-0000-0000-00008C250000}"/>
    <cellStyle name="Total 2 2 17 2 9" xfId="11764" xr:uid="{00000000-0005-0000-0000-00008D250000}"/>
    <cellStyle name="Total 2 2 17 3" xfId="3568" xr:uid="{00000000-0005-0000-0000-00008E250000}"/>
    <cellStyle name="Total 2 2 17 4" xfId="2456" xr:uid="{00000000-0005-0000-0000-00008F250000}"/>
    <cellStyle name="Total 2 2 17 5" xfId="5097" xr:uid="{00000000-0005-0000-0000-000090250000}"/>
    <cellStyle name="Total 2 2 17 6" xfId="5467" xr:uid="{00000000-0005-0000-0000-000091250000}"/>
    <cellStyle name="Total 2 2 17 7" xfId="7391" xr:uid="{00000000-0005-0000-0000-000092250000}"/>
    <cellStyle name="Total 2 2 17 8" xfId="8740" xr:uid="{00000000-0005-0000-0000-000093250000}"/>
    <cellStyle name="Total 2 2 17 9" xfId="10298" xr:uid="{00000000-0005-0000-0000-000094250000}"/>
    <cellStyle name="Total 2 2 18" xfId="941" xr:uid="{00000000-0005-0000-0000-000095250000}"/>
    <cellStyle name="Total 2 2 18 10" xfId="11203" xr:uid="{00000000-0005-0000-0000-000096250000}"/>
    <cellStyle name="Total 2 2 18 2" xfId="1524" xr:uid="{00000000-0005-0000-0000-000097250000}"/>
    <cellStyle name="Total 2 2 18 2 2" xfId="3549" xr:uid="{00000000-0005-0000-0000-000098250000}"/>
    <cellStyle name="Total 2 2 18 2 3" xfId="4883" xr:uid="{00000000-0005-0000-0000-000099250000}"/>
    <cellStyle name="Total 2 2 18 2 4" xfId="3563" xr:uid="{00000000-0005-0000-0000-00009A250000}"/>
    <cellStyle name="Total 2 2 18 2 5" xfId="6540" xr:uid="{00000000-0005-0000-0000-00009B250000}"/>
    <cellStyle name="Total 2 2 18 2 6" xfId="7362" xr:uid="{00000000-0005-0000-0000-00009C250000}"/>
    <cellStyle name="Total 2 2 18 2 7" xfId="9698" xr:uid="{00000000-0005-0000-0000-00009D250000}"/>
    <cellStyle name="Total 2 2 18 2 8" xfId="10862" xr:uid="{00000000-0005-0000-0000-00009E250000}"/>
    <cellStyle name="Total 2 2 18 2 9" xfId="11765" xr:uid="{00000000-0005-0000-0000-00009F250000}"/>
    <cellStyle name="Total 2 2 18 3" xfId="4098" xr:uid="{00000000-0005-0000-0000-0000A0250000}"/>
    <cellStyle name="Total 2 2 18 4" xfId="2558" xr:uid="{00000000-0005-0000-0000-0000A1250000}"/>
    <cellStyle name="Total 2 2 18 5" xfId="5255" xr:uid="{00000000-0005-0000-0000-0000A2250000}"/>
    <cellStyle name="Total 2 2 18 6" xfId="2903" xr:uid="{00000000-0005-0000-0000-0000A3250000}"/>
    <cellStyle name="Total 2 2 18 7" xfId="8096" xr:uid="{00000000-0005-0000-0000-0000A4250000}"/>
    <cellStyle name="Total 2 2 18 8" xfId="9288" xr:uid="{00000000-0005-0000-0000-0000A5250000}"/>
    <cellStyle name="Total 2 2 18 9" xfId="10299" xr:uid="{00000000-0005-0000-0000-0000A6250000}"/>
    <cellStyle name="Total 2 2 19" xfId="942" xr:uid="{00000000-0005-0000-0000-0000A7250000}"/>
    <cellStyle name="Total 2 2 19 10" xfId="11204" xr:uid="{00000000-0005-0000-0000-0000A8250000}"/>
    <cellStyle name="Total 2 2 19 2" xfId="1525" xr:uid="{00000000-0005-0000-0000-0000A9250000}"/>
    <cellStyle name="Total 2 2 19 2 2" xfId="4180" xr:uid="{00000000-0005-0000-0000-0000AA250000}"/>
    <cellStyle name="Total 2 2 19 2 3" xfId="4884" xr:uid="{00000000-0005-0000-0000-0000AB250000}"/>
    <cellStyle name="Total 2 2 19 2 4" xfId="6201" xr:uid="{00000000-0005-0000-0000-0000AC250000}"/>
    <cellStyle name="Total 2 2 19 2 5" xfId="6430" xr:uid="{00000000-0005-0000-0000-0000AD250000}"/>
    <cellStyle name="Total 2 2 19 2 6" xfId="7381" xr:uid="{00000000-0005-0000-0000-0000AE250000}"/>
    <cellStyle name="Total 2 2 19 2 7" xfId="9989" xr:uid="{00000000-0005-0000-0000-0000AF250000}"/>
    <cellStyle name="Total 2 2 19 2 8" xfId="10863" xr:uid="{00000000-0005-0000-0000-0000B0250000}"/>
    <cellStyle name="Total 2 2 19 2 9" xfId="11766" xr:uid="{00000000-0005-0000-0000-0000B1250000}"/>
    <cellStyle name="Total 2 2 19 3" xfId="3130" xr:uid="{00000000-0005-0000-0000-0000B2250000}"/>
    <cellStyle name="Total 2 2 19 4" xfId="4304" xr:uid="{00000000-0005-0000-0000-0000B3250000}"/>
    <cellStyle name="Total 2 2 19 5" xfId="5758" xr:uid="{00000000-0005-0000-0000-0000B4250000}"/>
    <cellStyle name="Total 2 2 19 6" xfId="6695" xr:uid="{00000000-0005-0000-0000-0000B5250000}"/>
    <cellStyle name="Total 2 2 19 7" xfId="7460" xr:uid="{00000000-0005-0000-0000-0000B6250000}"/>
    <cellStyle name="Total 2 2 19 8" xfId="9856" xr:uid="{00000000-0005-0000-0000-0000B7250000}"/>
    <cellStyle name="Total 2 2 19 9" xfId="10300" xr:uid="{00000000-0005-0000-0000-0000B8250000}"/>
    <cellStyle name="Total 2 2 2" xfId="943" xr:uid="{00000000-0005-0000-0000-0000B9250000}"/>
    <cellStyle name="Total 2 2 2 10" xfId="11205" xr:uid="{00000000-0005-0000-0000-0000BA250000}"/>
    <cellStyle name="Total 2 2 2 2" xfId="1526" xr:uid="{00000000-0005-0000-0000-0000BB250000}"/>
    <cellStyle name="Total 2 2 2 2 2" xfId="2415" xr:uid="{00000000-0005-0000-0000-0000BC250000}"/>
    <cellStyle name="Total 2 2 2 2 3" xfId="4885" xr:uid="{00000000-0005-0000-0000-0000BD250000}"/>
    <cellStyle name="Total 2 2 2 2 4" xfId="5239" xr:uid="{00000000-0005-0000-0000-0000BE250000}"/>
    <cellStyle name="Total 2 2 2 2 5" xfId="5520" xr:uid="{00000000-0005-0000-0000-0000BF250000}"/>
    <cellStyle name="Total 2 2 2 2 6" xfId="8147" xr:uid="{00000000-0005-0000-0000-0000C0250000}"/>
    <cellStyle name="Total 2 2 2 2 7" xfId="9776" xr:uid="{00000000-0005-0000-0000-0000C1250000}"/>
    <cellStyle name="Total 2 2 2 2 8" xfId="10864" xr:uid="{00000000-0005-0000-0000-0000C2250000}"/>
    <cellStyle name="Total 2 2 2 2 9" xfId="11767" xr:uid="{00000000-0005-0000-0000-0000C3250000}"/>
    <cellStyle name="Total 2 2 2 3" xfId="3337" xr:uid="{00000000-0005-0000-0000-0000C4250000}"/>
    <cellStyle name="Total 2 2 2 4" xfId="4305" xr:uid="{00000000-0005-0000-0000-0000C5250000}"/>
    <cellStyle name="Total 2 2 2 5" xfId="5956" xr:uid="{00000000-0005-0000-0000-0000C6250000}"/>
    <cellStyle name="Total 2 2 2 6" xfId="5944" xr:uid="{00000000-0005-0000-0000-0000C7250000}"/>
    <cellStyle name="Total 2 2 2 7" xfId="7217" xr:uid="{00000000-0005-0000-0000-0000C8250000}"/>
    <cellStyle name="Total 2 2 2 8" xfId="8682" xr:uid="{00000000-0005-0000-0000-0000C9250000}"/>
    <cellStyle name="Total 2 2 2 9" xfId="10301" xr:uid="{00000000-0005-0000-0000-0000CA250000}"/>
    <cellStyle name="Total 2 2 20" xfId="944" xr:uid="{00000000-0005-0000-0000-0000CB250000}"/>
    <cellStyle name="Total 2 2 20 10" xfId="11206" xr:uid="{00000000-0005-0000-0000-0000CC250000}"/>
    <cellStyle name="Total 2 2 20 2" xfId="1527" xr:uid="{00000000-0005-0000-0000-0000CD250000}"/>
    <cellStyle name="Total 2 2 20 2 2" xfId="4258" xr:uid="{00000000-0005-0000-0000-0000CE250000}"/>
    <cellStyle name="Total 2 2 20 2 3" xfId="4886" xr:uid="{00000000-0005-0000-0000-0000CF250000}"/>
    <cellStyle name="Total 2 2 20 2 4" xfId="6259" xr:uid="{00000000-0005-0000-0000-0000D0250000}"/>
    <cellStyle name="Total 2 2 20 2 5" xfId="6636" xr:uid="{00000000-0005-0000-0000-0000D1250000}"/>
    <cellStyle name="Total 2 2 20 2 6" xfId="7044" xr:uid="{00000000-0005-0000-0000-0000D2250000}"/>
    <cellStyle name="Total 2 2 20 2 7" xfId="8430" xr:uid="{00000000-0005-0000-0000-0000D3250000}"/>
    <cellStyle name="Total 2 2 20 2 8" xfId="10865" xr:uid="{00000000-0005-0000-0000-0000D4250000}"/>
    <cellStyle name="Total 2 2 20 2 9" xfId="11768" xr:uid="{00000000-0005-0000-0000-0000D5250000}"/>
    <cellStyle name="Total 2 2 20 3" xfId="3599" xr:uid="{00000000-0005-0000-0000-0000D6250000}"/>
    <cellStyle name="Total 2 2 20 4" xfId="4306" xr:uid="{00000000-0005-0000-0000-0000D7250000}"/>
    <cellStyle name="Total 2 2 20 5" xfId="6112" xr:uid="{00000000-0005-0000-0000-0000D8250000}"/>
    <cellStyle name="Total 2 2 20 6" xfId="6239" xr:uid="{00000000-0005-0000-0000-0000D9250000}"/>
    <cellStyle name="Total 2 2 20 7" xfId="7412" xr:uid="{00000000-0005-0000-0000-0000DA250000}"/>
    <cellStyle name="Total 2 2 20 8" xfId="9345" xr:uid="{00000000-0005-0000-0000-0000DB250000}"/>
    <cellStyle name="Total 2 2 20 9" xfId="10302" xr:uid="{00000000-0005-0000-0000-0000DC250000}"/>
    <cellStyle name="Total 2 2 21" xfId="945" xr:uid="{00000000-0005-0000-0000-0000DD250000}"/>
    <cellStyle name="Total 2 2 21 10" xfId="11207" xr:uid="{00000000-0005-0000-0000-0000DE250000}"/>
    <cellStyle name="Total 2 2 21 2" xfId="1528" xr:uid="{00000000-0005-0000-0000-0000DF250000}"/>
    <cellStyle name="Total 2 2 21 2 2" xfId="4049" xr:uid="{00000000-0005-0000-0000-0000E0250000}"/>
    <cellStyle name="Total 2 2 21 2 3" xfId="4887" xr:uid="{00000000-0005-0000-0000-0000E1250000}"/>
    <cellStyle name="Total 2 2 21 2 4" xfId="5419" xr:uid="{00000000-0005-0000-0000-0000E2250000}"/>
    <cellStyle name="Total 2 2 21 2 5" xfId="6421" xr:uid="{00000000-0005-0000-0000-0000E3250000}"/>
    <cellStyle name="Total 2 2 21 2 6" xfId="8188" xr:uid="{00000000-0005-0000-0000-0000E4250000}"/>
    <cellStyle name="Total 2 2 21 2 7" xfId="9937" xr:uid="{00000000-0005-0000-0000-0000E5250000}"/>
    <cellStyle name="Total 2 2 21 2 8" xfId="10866" xr:uid="{00000000-0005-0000-0000-0000E6250000}"/>
    <cellStyle name="Total 2 2 21 2 9" xfId="11769" xr:uid="{00000000-0005-0000-0000-0000E7250000}"/>
    <cellStyle name="Total 2 2 21 3" xfId="3564" xr:uid="{00000000-0005-0000-0000-0000E8250000}"/>
    <cellStyle name="Total 2 2 21 4" xfId="4307" xr:uid="{00000000-0005-0000-0000-0000E9250000}"/>
    <cellStyle name="Total 2 2 21 5" xfId="5035" xr:uid="{00000000-0005-0000-0000-0000EA250000}"/>
    <cellStyle name="Total 2 2 21 6" xfId="5644" xr:uid="{00000000-0005-0000-0000-0000EB250000}"/>
    <cellStyle name="Total 2 2 21 7" xfId="7388" xr:uid="{00000000-0005-0000-0000-0000EC250000}"/>
    <cellStyle name="Total 2 2 21 8" xfId="8739" xr:uid="{00000000-0005-0000-0000-0000ED250000}"/>
    <cellStyle name="Total 2 2 21 9" xfId="10303" xr:uid="{00000000-0005-0000-0000-0000EE250000}"/>
    <cellStyle name="Total 2 2 22" xfId="946" xr:uid="{00000000-0005-0000-0000-0000EF250000}"/>
    <cellStyle name="Total 2 2 22 10" xfId="11208" xr:uid="{00000000-0005-0000-0000-0000F0250000}"/>
    <cellStyle name="Total 2 2 22 2" xfId="1529" xr:uid="{00000000-0005-0000-0000-0000F1250000}"/>
    <cellStyle name="Total 2 2 22 2 2" xfId="2949" xr:uid="{00000000-0005-0000-0000-0000F2250000}"/>
    <cellStyle name="Total 2 2 22 2 3" xfId="4888" xr:uid="{00000000-0005-0000-0000-0000F3250000}"/>
    <cellStyle name="Total 2 2 22 2 4" xfId="6107" xr:uid="{00000000-0005-0000-0000-0000F4250000}"/>
    <cellStyle name="Total 2 2 22 2 5" xfId="5600" xr:uid="{00000000-0005-0000-0000-0000F5250000}"/>
    <cellStyle name="Total 2 2 22 2 6" xfId="8054" xr:uid="{00000000-0005-0000-0000-0000F6250000}"/>
    <cellStyle name="Total 2 2 22 2 7" xfId="9724" xr:uid="{00000000-0005-0000-0000-0000F7250000}"/>
    <cellStyle name="Total 2 2 22 2 8" xfId="10867" xr:uid="{00000000-0005-0000-0000-0000F8250000}"/>
    <cellStyle name="Total 2 2 22 2 9" xfId="11770" xr:uid="{00000000-0005-0000-0000-0000F9250000}"/>
    <cellStyle name="Total 2 2 22 3" xfId="3570" xr:uid="{00000000-0005-0000-0000-0000FA250000}"/>
    <cellStyle name="Total 2 2 22 4" xfId="4308" xr:uid="{00000000-0005-0000-0000-0000FB250000}"/>
    <cellStyle name="Total 2 2 22 5" xfId="5495" xr:uid="{00000000-0005-0000-0000-0000FC250000}"/>
    <cellStyle name="Total 2 2 22 6" xfId="5046" xr:uid="{00000000-0005-0000-0000-0000FD250000}"/>
    <cellStyle name="Total 2 2 22 7" xfId="7393" xr:uid="{00000000-0005-0000-0000-0000FE250000}"/>
    <cellStyle name="Total 2 2 22 8" xfId="9344" xr:uid="{00000000-0005-0000-0000-0000FF250000}"/>
    <cellStyle name="Total 2 2 22 9" xfId="10304" xr:uid="{00000000-0005-0000-0000-000000260000}"/>
    <cellStyle name="Total 2 2 23" xfId="947" xr:uid="{00000000-0005-0000-0000-000001260000}"/>
    <cellStyle name="Total 2 2 23 10" xfId="11209" xr:uid="{00000000-0005-0000-0000-000002260000}"/>
    <cellStyle name="Total 2 2 23 2" xfId="1530" xr:uid="{00000000-0005-0000-0000-000003260000}"/>
    <cellStyle name="Total 2 2 23 2 2" xfId="3537" xr:uid="{00000000-0005-0000-0000-000004260000}"/>
    <cellStyle name="Total 2 2 23 2 3" xfId="4889" xr:uid="{00000000-0005-0000-0000-000005260000}"/>
    <cellStyle name="Total 2 2 23 2 4" xfId="5858" xr:uid="{00000000-0005-0000-0000-000006260000}"/>
    <cellStyle name="Total 2 2 23 2 5" xfId="6593" xr:uid="{00000000-0005-0000-0000-000007260000}"/>
    <cellStyle name="Total 2 2 23 2 6" xfId="6905" xr:uid="{00000000-0005-0000-0000-000008260000}"/>
    <cellStyle name="Total 2 2 23 2 7" xfId="10015" xr:uid="{00000000-0005-0000-0000-000009260000}"/>
    <cellStyle name="Total 2 2 23 2 8" xfId="10868" xr:uid="{00000000-0005-0000-0000-00000A260000}"/>
    <cellStyle name="Total 2 2 23 2 9" xfId="11771" xr:uid="{00000000-0005-0000-0000-00000B260000}"/>
    <cellStyle name="Total 2 2 23 3" xfId="3052" xr:uid="{00000000-0005-0000-0000-00000C260000}"/>
    <cellStyle name="Total 2 2 23 4" xfId="4309" xr:uid="{00000000-0005-0000-0000-00000D260000}"/>
    <cellStyle name="Total 2 2 23 5" xfId="2942" xr:uid="{00000000-0005-0000-0000-00000E260000}"/>
    <cellStyle name="Total 2 2 23 6" xfId="2592" xr:uid="{00000000-0005-0000-0000-00000F260000}"/>
    <cellStyle name="Total 2 2 23 7" xfId="7715" xr:uid="{00000000-0005-0000-0000-000010260000}"/>
    <cellStyle name="Total 2 2 23 8" xfId="8738" xr:uid="{00000000-0005-0000-0000-000011260000}"/>
    <cellStyle name="Total 2 2 23 9" xfId="10305" xr:uid="{00000000-0005-0000-0000-000012260000}"/>
    <cellStyle name="Total 2 2 24" xfId="948" xr:uid="{00000000-0005-0000-0000-000013260000}"/>
    <cellStyle name="Total 2 2 24 10" xfId="11210" xr:uid="{00000000-0005-0000-0000-000014260000}"/>
    <cellStyle name="Total 2 2 24 2" xfId="1531" xr:uid="{00000000-0005-0000-0000-000015260000}"/>
    <cellStyle name="Total 2 2 24 2 2" xfId="3504" xr:uid="{00000000-0005-0000-0000-000016260000}"/>
    <cellStyle name="Total 2 2 24 2 3" xfId="4890" xr:uid="{00000000-0005-0000-0000-000017260000}"/>
    <cellStyle name="Total 2 2 24 2 4" xfId="2467" xr:uid="{00000000-0005-0000-0000-000018260000}"/>
    <cellStyle name="Total 2 2 24 2 5" xfId="6547" xr:uid="{00000000-0005-0000-0000-000019260000}"/>
    <cellStyle name="Total 2 2 24 2 6" xfId="7374" xr:uid="{00000000-0005-0000-0000-00001A260000}"/>
    <cellStyle name="Total 2 2 24 2 7" xfId="9802" xr:uid="{00000000-0005-0000-0000-00001B260000}"/>
    <cellStyle name="Total 2 2 24 2 8" xfId="10869" xr:uid="{00000000-0005-0000-0000-00001C260000}"/>
    <cellStyle name="Total 2 2 24 2 9" xfId="11772" xr:uid="{00000000-0005-0000-0000-00001D260000}"/>
    <cellStyle name="Total 2 2 24 3" xfId="2757" xr:uid="{00000000-0005-0000-0000-00001E260000}"/>
    <cellStyle name="Total 2 2 24 4" xfId="4310" xr:uid="{00000000-0005-0000-0000-00001F260000}"/>
    <cellStyle name="Total 2 2 24 5" xfId="5103" xr:uid="{00000000-0005-0000-0000-000020260000}"/>
    <cellStyle name="Total 2 2 24 6" xfId="6534" xr:uid="{00000000-0005-0000-0000-000021260000}"/>
    <cellStyle name="Total 2 2 24 7" xfId="7551" xr:uid="{00000000-0005-0000-0000-000022260000}"/>
    <cellStyle name="Total 2 2 24 8" xfId="9343" xr:uid="{00000000-0005-0000-0000-000023260000}"/>
    <cellStyle name="Total 2 2 24 9" xfId="10306" xr:uid="{00000000-0005-0000-0000-000024260000}"/>
    <cellStyle name="Total 2 2 25" xfId="949" xr:uid="{00000000-0005-0000-0000-000025260000}"/>
    <cellStyle name="Total 2 2 25 10" xfId="11211" xr:uid="{00000000-0005-0000-0000-000026260000}"/>
    <cellStyle name="Total 2 2 25 2" xfId="1532" xr:uid="{00000000-0005-0000-0000-000027260000}"/>
    <cellStyle name="Total 2 2 25 2 2" xfId="4123" xr:uid="{00000000-0005-0000-0000-000028260000}"/>
    <cellStyle name="Total 2 2 25 2 3" xfId="4891" xr:uid="{00000000-0005-0000-0000-000029260000}"/>
    <cellStyle name="Total 2 2 25 2 4" xfId="5634" xr:uid="{00000000-0005-0000-0000-00002A260000}"/>
    <cellStyle name="Total 2 2 25 2 5" xfId="6761" xr:uid="{00000000-0005-0000-0000-00002B260000}"/>
    <cellStyle name="Total 2 2 25 2 6" xfId="7690" xr:uid="{00000000-0005-0000-0000-00002C260000}"/>
    <cellStyle name="Total 2 2 25 2 7" xfId="8456" xr:uid="{00000000-0005-0000-0000-00002D260000}"/>
    <cellStyle name="Total 2 2 25 2 8" xfId="10870" xr:uid="{00000000-0005-0000-0000-00002E260000}"/>
    <cellStyle name="Total 2 2 25 2 9" xfId="11773" xr:uid="{00000000-0005-0000-0000-00002F260000}"/>
    <cellStyle name="Total 2 2 25 3" xfId="3338" xr:uid="{00000000-0005-0000-0000-000030260000}"/>
    <cellStyle name="Total 2 2 25 4" xfId="4311" xr:uid="{00000000-0005-0000-0000-000031260000}"/>
    <cellStyle name="Total 2 2 25 5" xfId="4051" xr:uid="{00000000-0005-0000-0000-000032260000}"/>
    <cellStyle name="Total 2 2 25 6" xfId="5189" xr:uid="{00000000-0005-0000-0000-000033260000}"/>
    <cellStyle name="Total 2 2 25 7" xfId="7218" xr:uid="{00000000-0005-0000-0000-000034260000}"/>
    <cellStyle name="Total 2 2 25 8" xfId="8737" xr:uid="{00000000-0005-0000-0000-000035260000}"/>
    <cellStyle name="Total 2 2 25 9" xfId="10307" xr:uid="{00000000-0005-0000-0000-000036260000}"/>
    <cellStyle name="Total 2 2 26" xfId="950" xr:uid="{00000000-0005-0000-0000-000037260000}"/>
    <cellStyle name="Total 2 2 26 10" xfId="11212" xr:uid="{00000000-0005-0000-0000-000038260000}"/>
    <cellStyle name="Total 2 2 26 2" xfId="1533" xr:uid="{00000000-0005-0000-0000-000039260000}"/>
    <cellStyle name="Total 2 2 26 2 2" xfId="3114" xr:uid="{00000000-0005-0000-0000-00003A260000}"/>
    <cellStyle name="Total 2 2 26 2 3" xfId="4892" xr:uid="{00000000-0005-0000-0000-00003B260000}"/>
    <cellStyle name="Total 2 2 26 2 4" xfId="4133" xr:uid="{00000000-0005-0000-0000-00003C260000}"/>
    <cellStyle name="Total 2 2 26 2 5" xfId="5925" xr:uid="{00000000-0005-0000-0000-00003D260000}"/>
    <cellStyle name="Total 2 2 26 2 6" xfId="8117" xr:uid="{00000000-0005-0000-0000-00003E260000}"/>
    <cellStyle name="Total 2 2 26 2 7" xfId="8378" xr:uid="{00000000-0005-0000-0000-00003F260000}"/>
    <cellStyle name="Total 2 2 26 2 8" xfId="10871" xr:uid="{00000000-0005-0000-0000-000040260000}"/>
    <cellStyle name="Total 2 2 26 2 9" xfId="11774" xr:uid="{00000000-0005-0000-0000-000041260000}"/>
    <cellStyle name="Total 2 2 26 3" xfId="4286" xr:uid="{00000000-0005-0000-0000-000042260000}"/>
    <cellStyle name="Total 2 2 26 4" xfId="4312" xr:uid="{00000000-0005-0000-0000-000043260000}"/>
    <cellStyle name="Total 2 2 26 5" xfId="6286" xr:uid="{00000000-0005-0000-0000-000044260000}"/>
    <cellStyle name="Total 2 2 26 6" xfId="6358" xr:uid="{00000000-0005-0000-0000-000045260000}"/>
    <cellStyle name="Total 2 2 26 7" xfId="8214" xr:uid="{00000000-0005-0000-0000-000046260000}"/>
    <cellStyle name="Total 2 2 26 8" xfId="9342" xr:uid="{00000000-0005-0000-0000-000047260000}"/>
    <cellStyle name="Total 2 2 26 9" xfId="10308" xr:uid="{00000000-0005-0000-0000-000048260000}"/>
    <cellStyle name="Total 2 2 27" xfId="951" xr:uid="{00000000-0005-0000-0000-000049260000}"/>
    <cellStyle name="Total 2 2 27 10" xfId="11213" xr:uid="{00000000-0005-0000-0000-00004A260000}"/>
    <cellStyle name="Total 2 2 27 2" xfId="1534" xr:uid="{00000000-0005-0000-0000-00004B260000}"/>
    <cellStyle name="Total 2 2 27 2 2" xfId="4199" xr:uid="{00000000-0005-0000-0000-00004C260000}"/>
    <cellStyle name="Total 2 2 27 2 3" xfId="4893" xr:uid="{00000000-0005-0000-0000-00004D260000}"/>
    <cellStyle name="Total 2 2 27 2 4" xfId="6215" xr:uid="{00000000-0005-0000-0000-00004E260000}"/>
    <cellStyle name="Total 2 2 27 2 5" xfId="5105" xr:uid="{00000000-0005-0000-0000-00004F260000}"/>
    <cellStyle name="Total 2 2 27 2 6" xfId="7448" xr:uid="{00000000-0005-0000-0000-000050260000}"/>
    <cellStyle name="Total 2 2 27 2 7" xfId="9963" xr:uid="{00000000-0005-0000-0000-000051260000}"/>
    <cellStyle name="Total 2 2 27 2 8" xfId="10872" xr:uid="{00000000-0005-0000-0000-000052260000}"/>
    <cellStyle name="Total 2 2 27 2 9" xfId="11775" xr:uid="{00000000-0005-0000-0000-000053260000}"/>
    <cellStyle name="Total 2 2 27 3" xfId="4079" xr:uid="{00000000-0005-0000-0000-000054260000}"/>
    <cellStyle name="Total 2 2 27 4" xfId="4313" xr:uid="{00000000-0005-0000-0000-000055260000}"/>
    <cellStyle name="Total 2 2 27 5" xfId="3196" xr:uid="{00000000-0005-0000-0000-000056260000}"/>
    <cellStyle name="Total 2 2 27 6" xfId="5953" xr:uid="{00000000-0005-0000-0000-000057260000}"/>
    <cellStyle name="Total 2 2 27 7" xfId="8081" xr:uid="{00000000-0005-0000-0000-000058260000}"/>
    <cellStyle name="Total 2 2 27 8" xfId="8736" xr:uid="{00000000-0005-0000-0000-000059260000}"/>
    <cellStyle name="Total 2 2 27 9" xfId="10309" xr:uid="{00000000-0005-0000-0000-00005A260000}"/>
    <cellStyle name="Total 2 2 28" xfId="952" xr:uid="{00000000-0005-0000-0000-00005B260000}"/>
    <cellStyle name="Total 2 2 28 10" xfId="11214" xr:uid="{00000000-0005-0000-0000-00005C260000}"/>
    <cellStyle name="Total 2 2 28 2" xfId="1535" xr:uid="{00000000-0005-0000-0000-00005D260000}"/>
    <cellStyle name="Total 2 2 28 2 2" xfId="2091" xr:uid="{00000000-0005-0000-0000-00005E260000}"/>
    <cellStyle name="Total 2 2 28 2 3" xfId="4894" xr:uid="{00000000-0005-0000-0000-00005F260000}"/>
    <cellStyle name="Total 2 2 28 2 4" xfId="5597" xr:uid="{00000000-0005-0000-0000-000060260000}"/>
    <cellStyle name="Total 2 2 28 2 5" xfId="6076" xr:uid="{00000000-0005-0000-0000-000061260000}"/>
    <cellStyle name="Total 2 2 28 2 6" xfId="8157" xr:uid="{00000000-0005-0000-0000-000062260000}"/>
    <cellStyle name="Total 2 2 28 2 7" xfId="9750" xr:uid="{00000000-0005-0000-0000-000063260000}"/>
    <cellStyle name="Total 2 2 28 2 8" xfId="10873" xr:uid="{00000000-0005-0000-0000-000064260000}"/>
    <cellStyle name="Total 2 2 28 2 9" xfId="11776" xr:uid="{00000000-0005-0000-0000-000065260000}"/>
    <cellStyle name="Total 2 2 28 3" xfId="2758" xr:uid="{00000000-0005-0000-0000-000066260000}"/>
    <cellStyle name="Total 2 2 28 4" xfId="4314" xr:uid="{00000000-0005-0000-0000-000067260000}"/>
    <cellStyle name="Total 2 2 28 5" xfId="5007" xr:uid="{00000000-0005-0000-0000-000068260000}"/>
    <cellStyle name="Total 2 2 28 6" xfId="6783" xr:uid="{00000000-0005-0000-0000-000069260000}"/>
    <cellStyle name="Total 2 2 28 7" xfId="7552" xr:uid="{00000000-0005-0000-0000-00006A260000}"/>
    <cellStyle name="Total 2 2 28 8" xfId="9341" xr:uid="{00000000-0005-0000-0000-00006B260000}"/>
    <cellStyle name="Total 2 2 28 9" xfId="10310" xr:uid="{00000000-0005-0000-0000-00006C260000}"/>
    <cellStyle name="Total 2 2 29" xfId="953" xr:uid="{00000000-0005-0000-0000-00006D260000}"/>
    <cellStyle name="Total 2 2 29 10" xfId="11215" xr:uid="{00000000-0005-0000-0000-00006E260000}"/>
    <cellStyle name="Total 2 2 29 2" xfId="1536" xr:uid="{00000000-0005-0000-0000-00006F260000}"/>
    <cellStyle name="Total 2 2 29 2 2" xfId="2980" xr:uid="{00000000-0005-0000-0000-000070260000}"/>
    <cellStyle name="Total 2 2 29 2 3" xfId="4895" xr:uid="{00000000-0005-0000-0000-000071260000}"/>
    <cellStyle name="Total 2 2 29 2 4" xfId="6097" xr:uid="{00000000-0005-0000-0000-000072260000}"/>
    <cellStyle name="Total 2 2 29 2 5" xfId="5263" xr:uid="{00000000-0005-0000-0000-000073260000}"/>
    <cellStyle name="Total 2 2 29 2 6" xfId="7035" xr:uid="{00000000-0005-0000-0000-000074260000}"/>
    <cellStyle name="Total 2 2 29 2 7" xfId="10041" xr:uid="{00000000-0005-0000-0000-000075260000}"/>
    <cellStyle name="Total 2 2 29 2 8" xfId="10874" xr:uid="{00000000-0005-0000-0000-000076260000}"/>
    <cellStyle name="Total 2 2 29 2 9" xfId="11777" xr:uid="{00000000-0005-0000-0000-000077260000}"/>
    <cellStyle name="Total 2 2 29 3" xfId="4285" xr:uid="{00000000-0005-0000-0000-000078260000}"/>
    <cellStyle name="Total 2 2 29 4" xfId="4315" xr:uid="{00000000-0005-0000-0000-000079260000}"/>
    <cellStyle name="Total 2 2 29 5" xfId="6285" xr:uid="{00000000-0005-0000-0000-00007A260000}"/>
    <cellStyle name="Total 2 2 29 6" xfId="6436" xr:uid="{00000000-0005-0000-0000-00007B260000}"/>
    <cellStyle name="Total 2 2 29 7" xfId="8213" xr:uid="{00000000-0005-0000-0000-00007C260000}"/>
    <cellStyle name="Total 2 2 29 8" xfId="8735" xr:uid="{00000000-0005-0000-0000-00007D260000}"/>
    <cellStyle name="Total 2 2 29 9" xfId="10311" xr:uid="{00000000-0005-0000-0000-00007E260000}"/>
    <cellStyle name="Total 2 2 3" xfId="954" xr:uid="{00000000-0005-0000-0000-00007F260000}"/>
    <cellStyle name="Total 2 2 3 10" xfId="11216" xr:uid="{00000000-0005-0000-0000-000080260000}"/>
    <cellStyle name="Total 2 2 3 2" xfId="1537" xr:uid="{00000000-0005-0000-0000-000081260000}"/>
    <cellStyle name="Total 2 2 3 2 2" xfId="4149" xr:uid="{00000000-0005-0000-0000-000082260000}"/>
    <cellStyle name="Total 2 2 3 2 3" xfId="4896" xr:uid="{00000000-0005-0000-0000-000083260000}"/>
    <cellStyle name="Total 2 2 3 2 4" xfId="5073" xr:uid="{00000000-0005-0000-0000-000084260000}"/>
    <cellStyle name="Total 2 2 3 2 5" xfId="6126" xr:uid="{00000000-0005-0000-0000-000085260000}"/>
    <cellStyle name="Total 2 2 3 2 6" xfId="7675" xr:uid="{00000000-0005-0000-0000-000086260000}"/>
    <cellStyle name="Total 2 2 3 2 7" xfId="9828" xr:uid="{00000000-0005-0000-0000-000087260000}"/>
    <cellStyle name="Total 2 2 3 2 8" xfId="10875" xr:uid="{00000000-0005-0000-0000-000088260000}"/>
    <cellStyle name="Total 2 2 3 2 9" xfId="11778" xr:uid="{00000000-0005-0000-0000-000089260000}"/>
    <cellStyle name="Total 2 2 3 3" xfId="4078" xr:uid="{00000000-0005-0000-0000-00008A260000}"/>
    <cellStyle name="Total 2 2 3 4" xfId="4316" xr:uid="{00000000-0005-0000-0000-00008B260000}"/>
    <cellStyle name="Total 2 2 3 5" xfId="2914" xr:uid="{00000000-0005-0000-0000-00008C260000}"/>
    <cellStyle name="Total 2 2 3 6" xfId="6533" xr:uid="{00000000-0005-0000-0000-00008D260000}"/>
    <cellStyle name="Total 2 2 3 7" xfId="8080" xr:uid="{00000000-0005-0000-0000-00008E260000}"/>
    <cellStyle name="Total 2 2 3 8" xfId="9340" xr:uid="{00000000-0005-0000-0000-00008F260000}"/>
    <cellStyle name="Total 2 2 3 9" xfId="10312" xr:uid="{00000000-0005-0000-0000-000090260000}"/>
    <cellStyle name="Total 2 2 30" xfId="955" xr:uid="{00000000-0005-0000-0000-000091260000}"/>
    <cellStyle name="Total 2 2 30 10" xfId="11217" xr:uid="{00000000-0005-0000-0000-000092260000}"/>
    <cellStyle name="Total 2 2 30 2" xfId="1538" xr:uid="{00000000-0005-0000-0000-000093260000}"/>
    <cellStyle name="Total 2 2 30 2 2" xfId="3102" xr:uid="{00000000-0005-0000-0000-000094260000}"/>
    <cellStyle name="Total 2 2 30 2 3" xfId="4897" xr:uid="{00000000-0005-0000-0000-000095260000}"/>
    <cellStyle name="Total 2 2 30 2 4" xfId="3536" xr:uid="{00000000-0005-0000-0000-000096260000}"/>
    <cellStyle name="Total 2 2 30 2 5" xfId="6822" xr:uid="{00000000-0005-0000-0000-000097260000}"/>
    <cellStyle name="Total 2 2 30 2 6" xfId="8130" xr:uid="{00000000-0005-0000-0000-000098260000}"/>
    <cellStyle name="Total 2 2 30 2 7" xfId="8482" xr:uid="{00000000-0005-0000-0000-000099260000}"/>
    <cellStyle name="Total 2 2 30 2 8" xfId="10876" xr:uid="{00000000-0005-0000-0000-00009A260000}"/>
    <cellStyle name="Total 2 2 30 2 9" xfId="11779" xr:uid="{00000000-0005-0000-0000-00009B260000}"/>
    <cellStyle name="Total 2 2 30 3" xfId="3339" xr:uid="{00000000-0005-0000-0000-00009C260000}"/>
    <cellStyle name="Total 2 2 30 4" xfId="4317" xr:uid="{00000000-0005-0000-0000-00009D260000}"/>
    <cellStyle name="Total 2 2 30 5" xfId="5658" xr:uid="{00000000-0005-0000-0000-00009E260000}"/>
    <cellStyle name="Total 2 2 30 6" xfId="5316" xr:uid="{00000000-0005-0000-0000-00009F260000}"/>
    <cellStyle name="Total 2 2 30 7" xfId="7219" xr:uid="{00000000-0005-0000-0000-0000A0260000}"/>
    <cellStyle name="Total 2 2 30 8" xfId="8734" xr:uid="{00000000-0005-0000-0000-0000A1260000}"/>
    <cellStyle name="Total 2 2 30 9" xfId="10313" xr:uid="{00000000-0005-0000-0000-0000A2260000}"/>
    <cellStyle name="Total 2 2 31" xfId="956" xr:uid="{00000000-0005-0000-0000-0000A3260000}"/>
    <cellStyle name="Total 2 2 31 10" xfId="11218" xr:uid="{00000000-0005-0000-0000-0000A4260000}"/>
    <cellStyle name="Total 2 2 31 2" xfId="1539" xr:uid="{00000000-0005-0000-0000-0000A5260000}"/>
    <cellStyle name="Total 2 2 31 2 2" xfId="4225" xr:uid="{00000000-0005-0000-0000-0000A6260000}"/>
    <cellStyle name="Total 2 2 31 2 3" xfId="4898" xr:uid="{00000000-0005-0000-0000-0000A7260000}"/>
    <cellStyle name="Total 2 2 31 2 4" xfId="6236" xr:uid="{00000000-0005-0000-0000-0000A8260000}"/>
    <cellStyle name="Total 2 2 31 2 5" xfId="6781" xr:uid="{00000000-0005-0000-0000-0000A9260000}"/>
    <cellStyle name="Total 2 2 31 2 6" xfId="7440" xr:uid="{00000000-0005-0000-0000-0000AA260000}"/>
    <cellStyle name="Total 2 2 31 2 7" xfId="8404" xr:uid="{00000000-0005-0000-0000-0000AB260000}"/>
    <cellStyle name="Total 2 2 31 2 8" xfId="10877" xr:uid="{00000000-0005-0000-0000-0000AC260000}"/>
    <cellStyle name="Total 2 2 31 2 9" xfId="11780" xr:uid="{00000000-0005-0000-0000-0000AD260000}"/>
    <cellStyle name="Total 2 2 31 3" xfId="4284" xr:uid="{00000000-0005-0000-0000-0000AE260000}"/>
    <cellStyle name="Total 2 2 31 4" xfId="4318" xr:uid="{00000000-0005-0000-0000-0000AF260000}"/>
    <cellStyle name="Total 2 2 31 5" xfId="6284" xr:uid="{00000000-0005-0000-0000-0000B0260000}"/>
    <cellStyle name="Total 2 2 31 6" xfId="3082" xr:uid="{00000000-0005-0000-0000-0000B1260000}"/>
    <cellStyle name="Total 2 2 31 7" xfId="8212" xr:uid="{00000000-0005-0000-0000-0000B2260000}"/>
    <cellStyle name="Total 2 2 31 8" xfId="9339" xr:uid="{00000000-0005-0000-0000-0000B3260000}"/>
    <cellStyle name="Total 2 2 31 9" xfId="10314" xr:uid="{00000000-0005-0000-0000-0000B4260000}"/>
    <cellStyle name="Total 2 2 32" xfId="957" xr:uid="{00000000-0005-0000-0000-0000B5260000}"/>
    <cellStyle name="Total 2 2 32 10" xfId="11219" xr:uid="{00000000-0005-0000-0000-0000B6260000}"/>
    <cellStyle name="Total 2 2 32 2" xfId="1540" xr:uid="{00000000-0005-0000-0000-0000B7260000}"/>
    <cellStyle name="Total 2 2 32 2 2" xfId="2084" xr:uid="{00000000-0005-0000-0000-0000B8260000}"/>
    <cellStyle name="Total 2 2 32 2 3" xfId="4899" xr:uid="{00000000-0005-0000-0000-0000B9260000}"/>
    <cellStyle name="Total 2 2 32 2 4" xfId="3800" xr:uid="{00000000-0005-0000-0000-0000BA260000}"/>
    <cellStyle name="Total 2 2 32 2 5" xfId="6784" xr:uid="{00000000-0005-0000-0000-0000BB260000}"/>
    <cellStyle name="Total 2 2 32 2 6" xfId="8171" xr:uid="{00000000-0005-0000-0000-0000BC260000}"/>
    <cellStyle name="Total 2 2 32 2 7" xfId="9924" xr:uid="{00000000-0005-0000-0000-0000BD260000}"/>
    <cellStyle name="Total 2 2 32 2 8" xfId="10878" xr:uid="{00000000-0005-0000-0000-0000BE260000}"/>
    <cellStyle name="Total 2 2 32 2 9" xfId="11781" xr:uid="{00000000-0005-0000-0000-0000BF260000}"/>
    <cellStyle name="Total 2 2 32 3" xfId="4077" xr:uid="{00000000-0005-0000-0000-0000C0260000}"/>
    <cellStyle name="Total 2 2 32 4" xfId="4319" xr:uid="{00000000-0005-0000-0000-0000C1260000}"/>
    <cellStyle name="Total 2 2 32 5" xfId="5057" xr:uid="{00000000-0005-0000-0000-0000C2260000}"/>
    <cellStyle name="Total 2 2 32 6" xfId="5823" xr:uid="{00000000-0005-0000-0000-0000C3260000}"/>
    <cellStyle name="Total 2 2 32 7" xfId="8079" xr:uid="{00000000-0005-0000-0000-0000C4260000}"/>
    <cellStyle name="Total 2 2 32 8" xfId="8733" xr:uid="{00000000-0005-0000-0000-0000C5260000}"/>
    <cellStyle name="Total 2 2 32 9" xfId="10315" xr:uid="{00000000-0005-0000-0000-0000C6260000}"/>
    <cellStyle name="Total 2 2 33" xfId="958" xr:uid="{00000000-0005-0000-0000-0000C7260000}"/>
    <cellStyle name="Total 2 2 33 10" xfId="11220" xr:uid="{00000000-0005-0000-0000-0000C8260000}"/>
    <cellStyle name="Total 2 2 33 2" xfId="1541" xr:uid="{00000000-0005-0000-0000-0000C9260000}"/>
    <cellStyle name="Total 2 2 33 2 2" xfId="2967" xr:uid="{00000000-0005-0000-0000-0000CA260000}"/>
    <cellStyle name="Total 2 2 33 2 3" xfId="4900" xr:uid="{00000000-0005-0000-0000-0000CB260000}"/>
    <cellStyle name="Total 2 2 33 2 4" xfId="6082" xr:uid="{00000000-0005-0000-0000-0000CC260000}"/>
    <cellStyle name="Total 2 2 33 2 5" xfId="6501" xr:uid="{00000000-0005-0000-0000-0000CD260000}"/>
    <cellStyle name="Total 2 2 33 2 6" xfId="6839" xr:uid="{00000000-0005-0000-0000-0000CE260000}"/>
    <cellStyle name="Total 2 2 33 2 7" xfId="9711" xr:uid="{00000000-0005-0000-0000-0000CF260000}"/>
    <cellStyle name="Total 2 2 33 2 8" xfId="10879" xr:uid="{00000000-0005-0000-0000-0000D0260000}"/>
    <cellStyle name="Total 2 2 33 2 9" xfId="11782" xr:uid="{00000000-0005-0000-0000-0000D1260000}"/>
    <cellStyle name="Total 2 2 33 3" xfId="2759" xr:uid="{00000000-0005-0000-0000-0000D2260000}"/>
    <cellStyle name="Total 2 2 33 4" xfId="4320" xr:uid="{00000000-0005-0000-0000-0000D3260000}"/>
    <cellStyle name="Total 2 2 33 5" xfId="3581" xr:uid="{00000000-0005-0000-0000-0000D4260000}"/>
    <cellStyle name="Total 2 2 33 6" xfId="6618" xr:uid="{00000000-0005-0000-0000-0000D5260000}"/>
    <cellStyle name="Total 2 2 33 7" xfId="7553" xr:uid="{00000000-0005-0000-0000-0000D6260000}"/>
    <cellStyle name="Total 2 2 33 8" xfId="9338" xr:uid="{00000000-0005-0000-0000-0000D7260000}"/>
    <cellStyle name="Total 2 2 33 9" xfId="10316" xr:uid="{00000000-0005-0000-0000-0000D8260000}"/>
    <cellStyle name="Total 2 2 34" xfId="959" xr:uid="{00000000-0005-0000-0000-0000D9260000}"/>
    <cellStyle name="Total 2 2 34 10" xfId="11221" xr:uid="{00000000-0005-0000-0000-0000DA260000}"/>
    <cellStyle name="Total 2 2 34 2" xfId="1542" xr:uid="{00000000-0005-0000-0000-0000DB260000}"/>
    <cellStyle name="Total 2 2 34 2 2" xfId="3004" xr:uid="{00000000-0005-0000-0000-0000DC260000}"/>
    <cellStyle name="Total 2 2 34 2 3" xfId="4901" xr:uid="{00000000-0005-0000-0000-0000DD260000}"/>
    <cellStyle name="Total 2 2 34 2 4" xfId="5365" xr:uid="{00000000-0005-0000-0000-0000DE260000}"/>
    <cellStyle name="Total 2 2 34 2 5" xfId="5223" xr:uid="{00000000-0005-0000-0000-0000DF260000}"/>
    <cellStyle name="Total 2 2 34 2 6" xfId="7668" xr:uid="{00000000-0005-0000-0000-0000E0260000}"/>
    <cellStyle name="Total 2 2 34 2 7" xfId="10002" xr:uid="{00000000-0005-0000-0000-0000E1260000}"/>
    <cellStyle name="Total 2 2 34 2 8" xfId="10880" xr:uid="{00000000-0005-0000-0000-0000E2260000}"/>
    <cellStyle name="Total 2 2 34 2 9" xfId="11783" xr:uid="{00000000-0005-0000-0000-0000E3260000}"/>
    <cellStyle name="Total 2 2 34 3" xfId="4283" xr:uid="{00000000-0005-0000-0000-0000E4260000}"/>
    <cellStyle name="Total 2 2 34 4" xfId="4321" xr:uid="{00000000-0005-0000-0000-0000E5260000}"/>
    <cellStyle name="Total 2 2 34 5" xfId="6283" xr:uid="{00000000-0005-0000-0000-0000E6260000}"/>
    <cellStyle name="Total 2 2 34 6" xfId="5694" xr:uid="{00000000-0005-0000-0000-0000E7260000}"/>
    <cellStyle name="Total 2 2 34 7" xfId="8211" xr:uid="{00000000-0005-0000-0000-0000E8260000}"/>
    <cellStyle name="Total 2 2 34 8" xfId="8732" xr:uid="{00000000-0005-0000-0000-0000E9260000}"/>
    <cellStyle name="Total 2 2 34 9" xfId="10317" xr:uid="{00000000-0005-0000-0000-0000EA260000}"/>
    <cellStyle name="Total 2 2 35" xfId="960" xr:uid="{00000000-0005-0000-0000-0000EB260000}"/>
    <cellStyle name="Total 2 2 35 10" xfId="11222" xr:uid="{00000000-0005-0000-0000-0000EC260000}"/>
    <cellStyle name="Total 2 2 35 2" xfId="1543" xr:uid="{00000000-0005-0000-0000-0000ED260000}"/>
    <cellStyle name="Total 2 2 35 2 2" xfId="4173" xr:uid="{00000000-0005-0000-0000-0000EE260000}"/>
    <cellStyle name="Total 2 2 35 2 3" xfId="4902" xr:uid="{00000000-0005-0000-0000-0000EF260000}"/>
    <cellStyle name="Total 2 2 35 2 4" xfId="5436" xr:uid="{00000000-0005-0000-0000-0000F0260000}"/>
    <cellStyle name="Total 2 2 35 2 5" xfId="6209" xr:uid="{00000000-0005-0000-0000-0000F1260000}"/>
    <cellStyle name="Total 2 2 35 2 6" xfId="7688" xr:uid="{00000000-0005-0000-0000-0000F2260000}"/>
    <cellStyle name="Total 2 2 35 2 7" xfId="9789" xr:uid="{00000000-0005-0000-0000-0000F3260000}"/>
    <cellStyle name="Total 2 2 35 2 8" xfId="10881" xr:uid="{00000000-0005-0000-0000-0000F4260000}"/>
    <cellStyle name="Total 2 2 35 2 9" xfId="11784" xr:uid="{00000000-0005-0000-0000-0000F5260000}"/>
    <cellStyle name="Total 2 2 35 3" xfId="4076" xr:uid="{00000000-0005-0000-0000-0000F6260000}"/>
    <cellStyle name="Total 2 2 35 4" xfId="4322" xr:uid="{00000000-0005-0000-0000-0000F7260000}"/>
    <cellStyle name="Total 2 2 35 5" xfId="5265" xr:uid="{00000000-0005-0000-0000-0000F8260000}"/>
    <cellStyle name="Total 2 2 35 6" xfId="6532" xr:uid="{00000000-0005-0000-0000-0000F9260000}"/>
    <cellStyle name="Total 2 2 35 7" xfId="8078" xr:uid="{00000000-0005-0000-0000-0000FA260000}"/>
    <cellStyle name="Total 2 2 35 8" xfId="9337" xr:uid="{00000000-0005-0000-0000-0000FB260000}"/>
    <cellStyle name="Total 2 2 35 9" xfId="10318" xr:uid="{00000000-0005-0000-0000-0000FC260000}"/>
    <cellStyle name="Total 2 2 36" xfId="961" xr:uid="{00000000-0005-0000-0000-0000FD260000}"/>
    <cellStyle name="Total 2 2 36 10" xfId="11223" xr:uid="{00000000-0005-0000-0000-0000FE260000}"/>
    <cellStyle name="Total 2 2 36 2" xfId="1544" xr:uid="{00000000-0005-0000-0000-0000FF260000}"/>
    <cellStyle name="Total 2 2 36 2 2" xfId="2116" xr:uid="{00000000-0005-0000-0000-000000270000}"/>
    <cellStyle name="Total 2 2 36 2 3" xfId="4903" xr:uid="{00000000-0005-0000-0000-000001270000}"/>
    <cellStyle name="Total 2 2 36 2 4" xfId="6133" xr:uid="{00000000-0005-0000-0000-000002270000}"/>
    <cellStyle name="Total 2 2 36 2 5" xfId="2097" xr:uid="{00000000-0005-0000-0000-000003270000}"/>
    <cellStyle name="Total 2 2 36 2 6" xfId="8143" xr:uid="{00000000-0005-0000-0000-000004270000}"/>
    <cellStyle name="Total 2 2 36 2 7" xfId="8443" xr:uid="{00000000-0005-0000-0000-000005270000}"/>
    <cellStyle name="Total 2 2 36 2 8" xfId="10882" xr:uid="{00000000-0005-0000-0000-000006270000}"/>
    <cellStyle name="Total 2 2 36 2 9" xfId="11785" xr:uid="{00000000-0005-0000-0000-000007270000}"/>
    <cellStyle name="Total 2 2 36 3" xfId="3340" xr:uid="{00000000-0005-0000-0000-000008270000}"/>
    <cellStyle name="Total 2 2 36 4" xfId="4323" xr:uid="{00000000-0005-0000-0000-000009270000}"/>
    <cellStyle name="Total 2 2 36 5" xfId="5034" xr:uid="{00000000-0005-0000-0000-00000A270000}"/>
    <cellStyle name="Total 2 2 36 6" xfId="5118" xr:uid="{00000000-0005-0000-0000-00000B270000}"/>
    <cellStyle name="Total 2 2 36 7" xfId="7220" xr:uid="{00000000-0005-0000-0000-00000C270000}"/>
    <cellStyle name="Total 2 2 36 8" xfId="8731" xr:uid="{00000000-0005-0000-0000-00000D270000}"/>
    <cellStyle name="Total 2 2 36 9" xfId="10319" xr:uid="{00000000-0005-0000-0000-00000E270000}"/>
    <cellStyle name="Total 2 2 37" xfId="962" xr:uid="{00000000-0005-0000-0000-00000F270000}"/>
    <cellStyle name="Total 2 2 37 10" xfId="11224" xr:uid="{00000000-0005-0000-0000-000010270000}"/>
    <cellStyle name="Total 2 2 37 2" xfId="1545" xr:uid="{00000000-0005-0000-0000-000011270000}"/>
    <cellStyle name="Total 2 2 37 2 2" xfId="4251" xr:uid="{00000000-0005-0000-0000-000012270000}"/>
    <cellStyle name="Total 2 2 37 2 3" xfId="4904" xr:uid="{00000000-0005-0000-0000-000013270000}"/>
    <cellStyle name="Total 2 2 37 2 4" xfId="6254" xr:uid="{00000000-0005-0000-0000-000014270000}"/>
    <cellStyle name="Total 2 2 37 2 5" xfId="6818" xr:uid="{00000000-0005-0000-0000-000015270000}"/>
    <cellStyle name="Total 2 2 37 2 6" xfId="6846" xr:uid="{00000000-0005-0000-0000-000016270000}"/>
    <cellStyle name="Total 2 2 37 2 7" xfId="9950" xr:uid="{00000000-0005-0000-0000-000017270000}"/>
    <cellStyle name="Total 2 2 37 2 8" xfId="10883" xr:uid="{00000000-0005-0000-0000-000018270000}"/>
    <cellStyle name="Total 2 2 37 2 9" xfId="11786" xr:uid="{00000000-0005-0000-0000-000019270000}"/>
    <cellStyle name="Total 2 2 37 3" xfId="4282" xr:uid="{00000000-0005-0000-0000-00001A270000}"/>
    <cellStyle name="Total 2 2 37 4" xfId="4324" xr:uid="{00000000-0005-0000-0000-00001B270000}"/>
    <cellStyle name="Total 2 2 37 5" xfId="6282" xr:uid="{00000000-0005-0000-0000-00001C270000}"/>
    <cellStyle name="Total 2 2 37 6" xfId="6357" xr:uid="{00000000-0005-0000-0000-00001D270000}"/>
    <cellStyle name="Total 2 2 37 7" xfId="8210" xr:uid="{00000000-0005-0000-0000-00001E270000}"/>
    <cellStyle name="Total 2 2 37 8" xfId="9336" xr:uid="{00000000-0005-0000-0000-00001F270000}"/>
    <cellStyle name="Total 2 2 37 9" xfId="10320" xr:uid="{00000000-0005-0000-0000-000020270000}"/>
    <cellStyle name="Total 2 2 38" xfId="963" xr:uid="{00000000-0005-0000-0000-000021270000}"/>
    <cellStyle name="Total 2 2 38 10" xfId="11225" xr:uid="{00000000-0005-0000-0000-000022270000}"/>
    <cellStyle name="Total 2 2 38 2" xfId="1546" xr:uid="{00000000-0005-0000-0000-000023270000}"/>
    <cellStyle name="Total 2 2 38 2 2" xfId="4042" xr:uid="{00000000-0005-0000-0000-000024270000}"/>
    <cellStyle name="Total 2 2 38 2 3" xfId="4905" xr:uid="{00000000-0005-0000-0000-000025270000}"/>
    <cellStyle name="Total 2 2 38 2 4" xfId="2570" xr:uid="{00000000-0005-0000-0000-000026270000}"/>
    <cellStyle name="Total 2 2 38 2 5" xfId="6043" xr:uid="{00000000-0005-0000-0000-000027270000}"/>
    <cellStyle name="Total 2 2 38 2 6" xfId="8184" xr:uid="{00000000-0005-0000-0000-000028270000}"/>
    <cellStyle name="Total 2 2 38 2 7" xfId="9737" xr:uid="{00000000-0005-0000-0000-000029270000}"/>
    <cellStyle name="Total 2 2 38 2 8" xfId="10884" xr:uid="{00000000-0005-0000-0000-00002A270000}"/>
    <cellStyle name="Total 2 2 38 2 9" xfId="11787" xr:uid="{00000000-0005-0000-0000-00002B270000}"/>
    <cellStyle name="Total 2 2 38 3" xfId="4075" xr:uid="{00000000-0005-0000-0000-00002C270000}"/>
    <cellStyle name="Total 2 2 38 4" xfId="4325" xr:uid="{00000000-0005-0000-0000-00002D270000}"/>
    <cellStyle name="Total 2 2 38 5" xfId="5302" xr:uid="{00000000-0005-0000-0000-00002E270000}"/>
    <cellStyle name="Total 2 2 38 6" xfId="5929" xr:uid="{00000000-0005-0000-0000-00002F270000}"/>
    <cellStyle name="Total 2 2 38 7" xfId="8077" xr:uid="{00000000-0005-0000-0000-000030270000}"/>
    <cellStyle name="Total 2 2 38 8" xfId="8730" xr:uid="{00000000-0005-0000-0000-000031270000}"/>
    <cellStyle name="Total 2 2 38 9" xfId="10321" xr:uid="{00000000-0005-0000-0000-000032270000}"/>
    <cellStyle name="Total 2 2 39" xfId="964" xr:uid="{00000000-0005-0000-0000-000033270000}"/>
    <cellStyle name="Total 2 2 39 10" xfId="11226" xr:uid="{00000000-0005-0000-0000-000034270000}"/>
    <cellStyle name="Total 2 2 39 2" xfId="1547" xr:uid="{00000000-0005-0000-0000-000035270000}"/>
    <cellStyle name="Total 2 2 39 2 2" xfId="2954" xr:uid="{00000000-0005-0000-0000-000036270000}"/>
    <cellStyle name="Total 2 2 39 2 3" xfId="4906" xr:uid="{00000000-0005-0000-0000-000037270000}"/>
    <cellStyle name="Total 2 2 39 2 4" xfId="5885" xr:uid="{00000000-0005-0000-0000-000038270000}"/>
    <cellStyle name="Total 2 2 39 2 5" xfId="5554" xr:uid="{00000000-0005-0000-0000-000039270000}"/>
    <cellStyle name="Total 2 2 39 2 6" xfId="6835" xr:uid="{00000000-0005-0000-0000-00003A270000}"/>
    <cellStyle name="Total 2 2 39 2 7" xfId="10028" xr:uid="{00000000-0005-0000-0000-00003B270000}"/>
    <cellStyle name="Total 2 2 39 2 8" xfId="10885" xr:uid="{00000000-0005-0000-0000-00003C270000}"/>
    <cellStyle name="Total 2 2 39 2 9" xfId="11788" xr:uid="{00000000-0005-0000-0000-00003D270000}"/>
    <cellStyle name="Total 2 2 39 3" xfId="2760" xr:uid="{00000000-0005-0000-0000-00003E270000}"/>
    <cellStyle name="Total 2 2 39 4" xfId="4326" xr:uid="{00000000-0005-0000-0000-00003F270000}"/>
    <cellStyle name="Total 2 2 39 5" xfId="5904" xr:uid="{00000000-0005-0000-0000-000040270000}"/>
    <cellStyle name="Total 2 2 39 6" xfId="5381" xr:uid="{00000000-0005-0000-0000-000041270000}"/>
    <cellStyle name="Total 2 2 39 7" xfId="7554" xr:uid="{00000000-0005-0000-0000-000042270000}"/>
    <cellStyle name="Total 2 2 39 8" xfId="9335" xr:uid="{00000000-0005-0000-0000-000043270000}"/>
    <cellStyle name="Total 2 2 39 9" xfId="10322" xr:uid="{00000000-0005-0000-0000-000044270000}"/>
    <cellStyle name="Total 2 2 4" xfId="965" xr:uid="{00000000-0005-0000-0000-000045270000}"/>
    <cellStyle name="Total 2 2 4 10" xfId="11227" xr:uid="{00000000-0005-0000-0000-000046270000}"/>
    <cellStyle name="Total 2 2 4 2" xfId="1548" xr:uid="{00000000-0005-0000-0000-000047270000}"/>
    <cellStyle name="Total 2 2 4 2 2" xfId="2992" xr:uid="{00000000-0005-0000-0000-000048270000}"/>
    <cellStyle name="Total 2 2 4 2 3" xfId="4907" xr:uid="{00000000-0005-0000-0000-000049270000}"/>
    <cellStyle name="Total 2 2 4 2 4" xfId="5669" xr:uid="{00000000-0005-0000-0000-00004A270000}"/>
    <cellStyle name="Total 2 2 4 2 5" xfId="6591" xr:uid="{00000000-0005-0000-0000-00004B270000}"/>
    <cellStyle name="Total 2 2 4 2 6" xfId="6906" xr:uid="{00000000-0005-0000-0000-00004C270000}"/>
    <cellStyle name="Total 2 2 4 2 7" xfId="9815" xr:uid="{00000000-0005-0000-0000-00004D270000}"/>
    <cellStyle name="Total 2 2 4 2 8" xfId="10886" xr:uid="{00000000-0005-0000-0000-00004E270000}"/>
    <cellStyle name="Total 2 2 4 2 9" xfId="11789" xr:uid="{00000000-0005-0000-0000-00004F270000}"/>
    <cellStyle name="Total 2 2 4 3" xfId="4281" xr:uid="{00000000-0005-0000-0000-000050270000}"/>
    <cellStyle name="Total 2 2 4 4" xfId="4327" xr:uid="{00000000-0005-0000-0000-000051270000}"/>
    <cellStyle name="Total 2 2 4 5" xfId="6281" xr:uid="{00000000-0005-0000-0000-000052270000}"/>
    <cellStyle name="Total 2 2 4 6" xfId="5804" xr:uid="{00000000-0005-0000-0000-000053270000}"/>
    <cellStyle name="Total 2 2 4 7" xfId="8209" xr:uid="{00000000-0005-0000-0000-000054270000}"/>
    <cellStyle name="Total 2 2 4 8" xfId="8729" xr:uid="{00000000-0005-0000-0000-000055270000}"/>
    <cellStyle name="Total 2 2 4 9" xfId="10323" xr:uid="{00000000-0005-0000-0000-000056270000}"/>
    <cellStyle name="Total 2 2 40" xfId="966" xr:uid="{00000000-0005-0000-0000-000057270000}"/>
    <cellStyle name="Total 2 2 40 10" xfId="11228" xr:uid="{00000000-0005-0000-0000-000058270000}"/>
    <cellStyle name="Total 2 2 40 2" xfId="1549" xr:uid="{00000000-0005-0000-0000-000059270000}"/>
    <cellStyle name="Total 2 2 40 2 2" xfId="4136" xr:uid="{00000000-0005-0000-0000-00005A270000}"/>
    <cellStyle name="Total 2 2 40 2 3" xfId="4908" xr:uid="{00000000-0005-0000-0000-00005B270000}"/>
    <cellStyle name="Total 2 2 40 2 4" xfId="5630" xr:uid="{00000000-0005-0000-0000-00005C270000}"/>
    <cellStyle name="Total 2 2 40 2 5" xfId="6054" xr:uid="{00000000-0005-0000-0000-00005D270000}"/>
    <cellStyle name="Total 2 2 40 2 6" xfId="7681" xr:uid="{00000000-0005-0000-0000-00005E270000}"/>
    <cellStyle name="Total 2 2 40 2 7" xfId="8469" xr:uid="{00000000-0005-0000-0000-00005F270000}"/>
    <cellStyle name="Total 2 2 40 2 8" xfId="10887" xr:uid="{00000000-0005-0000-0000-000060270000}"/>
    <cellStyle name="Total 2 2 40 2 9" xfId="11790" xr:uid="{00000000-0005-0000-0000-000061270000}"/>
    <cellStyle name="Total 2 2 40 3" xfId="4074" xr:uid="{00000000-0005-0000-0000-000062270000}"/>
    <cellStyle name="Total 2 2 40 4" xfId="4328" xr:uid="{00000000-0005-0000-0000-000063270000}"/>
    <cellStyle name="Total 2 2 40 5" xfId="2461" xr:uid="{00000000-0005-0000-0000-000064270000}"/>
    <cellStyle name="Total 2 2 40 6" xfId="6497" xr:uid="{00000000-0005-0000-0000-000065270000}"/>
    <cellStyle name="Total 2 2 40 7" xfId="8076" xr:uid="{00000000-0005-0000-0000-000066270000}"/>
    <cellStyle name="Total 2 2 40 8" xfId="9334" xr:uid="{00000000-0005-0000-0000-000067270000}"/>
    <cellStyle name="Total 2 2 40 9" xfId="10324" xr:uid="{00000000-0005-0000-0000-000068270000}"/>
    <cellStyle name="Total 2 2 41" xfId="967" xr:uid="{00000000-0005-0000-0000-000069270000}"/>
    <cellStyle name="Total 2 2 41 10" xfId="11229" xr:uid="{00000000-0005-0000-0000-00006A270000}"/>
    <cellStyle name="Total 2 2 41 2" xfId="1550" xr:uid="{00000000-0005-0000-0000-00006B270000}"/>
    <cellStyle name="Total 2 2 41 2 2" xfId="2434" xr:uid="{00000000-0005-0000-0000-00006C270000}"/>
    <cellStyle name="Total 2 2 41 2 3" xfId="4909" xr:uid="{00000000-0005-0000-0000-00006D270000}"/>
    <cellStyle name="Total 2 2 41 2 4" xfId="2257" xr:uid="{00000000-0005-0000-0000-00006E270000}"/>
    <cellStyle name="Total 2 2 41 2 5" xfId="5578" xr:uid="{00000000-0005-0000-0000-00006F270000}"/>
    <cellStyle name="Total 2 2 41 2 6" xfId="8124" xr:uid="{00000000-0005-0000-0000-000070270000}"/>
    <cellStyle name="Total 2 2 41 2 7" xfId="8391" xr:uid="{00000000-0005-0000-0000-000071270000}"/>
    <cellStyle name="Total 2 2 41 2 8" xfId="10888" xr:uid="{00000000-0005-0000-0000-000072270000}"/>
    <cellStyle name="Total 2 2 41 2 9" xfId="11791" xr:uid="{00000000-0005-0000-0000-000073270000}"/>
    <cellStyle name="Total 2 2 41 3" xfId="3341" xr:uid="{00000000-0005-0000-0000-000074270000}"/>
    <cellStyle name="Total 2 2 41 4" xfId="4329" xr:uid="{00000000-0005-0000-0000-000075270000}"/>
    <cellStyle name="Total 2 2 41 5" xfId="5602" xr:uid="{00000000-0005-0000-0000-000076270000}"/>
    <cellStyle name="Total 2 2 41 6" xfId="6627" xr:uid="{00000000-0005-0000-0000-000077270000}"/>
    <cellStyle name="Total 2 2 41 7" xfId="7221" xr:uid="{00000000-0005-0000-0000-000078270000}"/>
    <cellStyle name="Total 2 2 41 8" xfId="8728" xr:uid="{00000000-0005-0000-0000-000079270000}"/>
    <cellStyle name="Total 2 2 41 9" xfId="10325" xr:uid="{00000000-0005-0000-0000-00007A270000}"/>
    <cellStyle name="Total 2 2 42" xfId="968" xr:uid="{00000000-0005-0000-0000-00007B270000}"/>
    <cellStyle name="Total 2 2 42 10" xfId="11230" xr:uid="{00000000-0005-0000-0000-00007C270000}"/>
    <cellStyle name="Total 2 2 42 2" xfId="1551" xr:uid="{00000000-0005-0000-0000-00007D270000}"/>
    <cellStyle name="Total 2 2 42 2 2" xfId="4212" xr:uid="{00000000-0005-0000-0000-00007E270000}"/>
    <cellStyle name="Total 2 2 42 2 3" xfId="4910" xr:uid="{00000000-0005-0000-0000-00007F270000}"/>
    <cellStyle name="Total 2 2 42 2 4" xfId="6226" xr:uid="{00000000-0005-0000-0000-000080270000}"/>
    <cellStyle name="Total 2 2 42 2 5" xfId="6192" xr:uid="{00000000-0005-0000-0000-000081270000}"/>
    <cellStyle name="Total 2 2 42 2 6" xfId="7053" xr:uid="{00000000-0005-0000-0000-000082270000}"/>
    <cellStyle name="Total 2 2 42 2 7" xfId="9976" xr:uid="{00000000-0005-0000-0000-000083270000}"/>
    <cellStyle name="Total 2 2 42 2 8" xfId="10889" xr:uid="{00000000-0005-0000-0000-000084270000}"/>
    <cellStyle name="Total 2 2 42 2 9" xfId="11792" xr:uid="{00000000-0005-0000-0000-000085270000}"/>
    <cellStyle name="Total 2 2 42 3" xfId="4280" xr:uid="{00000000-0005-0000-0000-000086270000}"/>
    <cellStyle name="Total 2 2 42 4" xfId="4330" xr:uid="{00000000-0005-0000-0000-000087270000}"/>
    <cellStyle name="Total 2 2 42 5" xfId="6280" xr:uid="{00000000-0005-0000-0000-000088270000}"/>
    <cellStyle name="Total 2 2 42 6" xfId="4230" xr:uid="{00000000-0005-0000-0000-000089270000}"/>
    <cellStyle name="Total 2 2 42 7" xfId="8208" xr:uid="{00000000-0005-0000-0000-00008A270000}"/>
    <cellStyle name="Total 2 2 42 8" xfId="9333" xr:uid="{00000000-0005-0000-0000-00008B270000}"/>
    <cellStyle name="Total 2 2 42 9" xfId="10326" xr:uid="{00000000-0005-0000-0000-00008C270000}"/>
    <cellStyle name="Total 2 2 43" xfId="969" xr:uid="{00000000-0005-0000-0000-00008D270000}"/>
    <cellStyle name="Total 2 2 43 10" xfId="11231" xr:uid="{00000000-0005-0000-0000-00008E270000}"/>
    <cellStyle name="Total 2 2 43 2" xfId="1552" xr:uid="{00000000-0005-0000-0000-00008F270000}"/>
    <cellStyle name="Total 2 2 43 2 2" xfId="2390" xr:uid="{00000000-0005-0000-0000-000090270000}"/>
    <cellStyle name="Total 2 2 43 2 3" xfId="4911" xr:uid="{00000000-0005-0000-0000-000091270000}"/>
    <cellStyle name="Total 2 2 43 2 4" xfId="5464" xr:uid="{00000000-0005-0000-0000-000092270000}"/>
    <cellStyle name="Total 2 2 43 2 5" xfId="6509" xr:uid="{00000000-0005-0000-0000-000093270000}"/>
    <cellStyle name="Total 2 2 43 2 6" xfId="8165" xr:uid="{00000000-0005-0000-0000-000094270000}"/>
    <cellStyle name="Total 2 2 43 2 7" xfId="9763" xr:uid="{00000000-0005-0000-0000-000095270000}"/>
    <cellStyle name="Total 2 2 43 2 8" xfId="10890" xr:uid="{00000000-0005-0000-0000-000096270000}"/>
    <cellStyle name="Total 2 2 43 2 9" xfId="11793" xr:uid="{00000000-0005-0000-0000-000097270000}"/>
    <cellStyle name="Total 2 2 43 3" xfId="4073" xr:uid="{00000000-0005-0000-0000-000098270000}"/>
    <cellStyle name="Total 2 2 43 4" xfId="4331" xr:uid="{00000000-0005-0000-0000-000099270000}"/>
    <cellStyle name="Total 2 2 43 5" xfId="5913" xr:uid="{00000000-0005-0000-0000-00009A270000}"/>
    <cellStyle name="Total 2 2 43 6" xfId="6042" xr:uid="{00000000-0005-0000-0000-00009B270000}"/>
    <cellStyle name="Total 2 2 43 7" xfId="8075" xr:uid="{00000000-0005-0000-0000-00009C270000}"/>
    <cellStyle name="Total 2 2 43 8" xfId="8727" xr:uid="{00000000-0005-0000-0000-00009D270000}"/>
    <cellStyle name="Total 2 2 43 9" xfId="10327" xr:uid="{00000000-0005-0000-0000-00009E270000}"/>
    <cellStyle name="Total 2 2 44" xfId="970" xr:uid="{00000000-0005-0000-0000-00009F270000}"/>
    <cellStyle name="Total 2 2 44 10" xfId="11232" xr:uid="{00000000-0005-0000-0000-0000A0270000}"/>
    <cellStyle name="Total 2 2 44 2" xfId="1553" xr:uid="{00000000-0005-0000-0000-0000A1270000}"/>
    <cellStyle name="Total 2 2 44 2 2" xfId="3523" xr:uid="{00000000-0005-0000-0000-0000A2270000}"/>
    <cellStyle name="Total 2 2 44 2 3" xfId="4912" xr:uid="{00000000-0005-0000-0000-0000A3270000}"/>
    <cellStyle name="Total 2 2 44 2 4" xfId="6045" xr:uid="{00000000-0005-0000-0000-0000A4270000}"/>
    <cellStyle name="Total 2 2 44 2 5" xfId="5613" xr:uid="{00000000-0005-0000-0000-0000A5270000}"/>
    <cellStyle name="Total 2 2 44 2 6" xfId="7031" xr:uid="{00000000-0005-0000-0000-0000A6270000}"/>
    <cellStyle name="Total 2 2 44 2 7" xfId="10054" xr:uid="{00000000-0005-0000-0000-0000A7270000}"/>
    <cellStyle name="Total 2 2 44 2 8" xfId="10891" xr:uid="{00000000-0005-0000-0000-0000A8270000}"/>
    <cellStyle name="Total 2 2 44 2 9" xfId="11794" xr:uid="{00000000-0005-0000-0000-0000A9270000}"/>
    <cellStyle name="Total 2 2 44 3" xfId="2761" xr:uid="{00000000-0005-0000-0000-0000AA270000}"/>
    <cellStyle name="Total 2 2 44 4" xfId="4332" xr:uid="{00000000-0005-0000-0000-0000AB270000}"/>
    <cellStyle name="Total 2 2 44 5" xfId="5709" xr:uid="{00000000-0005-0000-0000-0000AC270000}"/>
    <cellStyle name="Total 2 2 44 6" xfId="6594" xr:uid="{00000000-0005-0000-0000-0000AD270000}"/>
    <cellStyle name="Total 2 2 44 7" xfId="7555" xr:uid="{00000000-0005-0000-0000-0000AE270000}"/>
    <cellStyle name="Total 2 2 44 8" xfId="9332" xr:uid="{00000000-0005-0000-0000-0000AF270000}"/>
    <cellStyle name="Total 2 2 44 9" xfId="10328" xr:uid="{00000000-0005-0000-0000-0000B0270000}"/>
    <cellStyle name="Total 2 2 45" xfId="971" xr:uid="{00000000-0005-0000-0000-0000B1270000}"/>
    <cellStyle name="Total 2 2 45 10" xfId="11233" xr:uid="{00000000-0005-0000-0000-0000B2270000}"/>
    <cellStyle name="Total 2 2 45 2" xfId="1554" xr:uid="{00000000-0005-0000-0000-0000B3270000}"/>
    <cellStyle name="Total 2 2 45 2 2" xfId="4161" xr:uid="{00000000-0005-0000-0000-0000B4270000}"/>
    <cellStyle name="Total 2 2 45 2 3" xfId="4913" xr:uid="{00000000-0005-0000-0000-0000B5270000}"/>
    <cellStyle name="Total 2 2 45 2 4" xfId="5199" xr:uid="{00000000-0005-0000-0000-0000B6270000}"/>
    <cellStyle name="Total 2 2 45 2 5" xfId="3149" xr:uid="{00000000-0005-0000-0000-0000B7270000}"/>
    <cellStyle name="Total 2 2 45 2 6" xfId="7367" xr:uid="{00000000-0005-0000-0000-0000B8270000}"/>
    <cellStyle name="Total 2 2 45 2 7" xfId="9841" xr:uid="{00000000-0005-0000-0000-0000B9270000}"/>
    <cellStyle name="Total 2 2 45 2 8" xfId="10892" xr:uid="{00000000-0005-0000-0000-0000BA270000}"/>
    <cellStyle name="Total 2 2 45 2 9" xfId="11795" xr:uid="{00000000-0005-0000-0000-0000BB270000}"/>
    <cellStyle name="Total 2 2 45 3" xfId="3600" xr:uid="{00000000-0005-0000-0000-0000BC270000}"/>
    <cellStyle name="Total 2 2 45 4" xfId="4333" xr:uid="{00000000-0005-0000-0000-0000BD270000}"/>
    <cellStyle name="Total 2 2 45 5" xfId="6058" xr:uid="{00000000-0005-0000-0000-0000BE270000}"/>
    <cellStyle name="Total 2 2 45 6" xfId="5519" xr:uid="{00000000-0005-0000-0000-0000BF270000}"/>
    <cellStyle name="Total 2 2 45 7" xfId="7413" xr:uid="{00000000-0005-0000-0000-0000C0270000}"/>
    <cellStyle name="Total 2 2 45 8" xfId="8726" xr:uid="{00000000-0005-0000-0000-0000C1270000}"/>
    <cellStyle name="Total 2 2 45 9" xfId="10329" xr:uid="{00000000-0005-0000-0000-0000C2270000}"/>
    <cellStyle name="Total 2 2 46" xfId="972" xr:uid="{00000000-0005-0000-0000-0000C3270000}"/>
    <cellStyle name="Total 2 2 46 10" xfId="11234" xr:uid="{00000000-0005-0000-0000-0000C4270000}"/>
    <cellStyle name="Total 2 2 46 2" xfId="1555" xr:uid="{00000000-0005-0000-0000-0000C5270000}"/>
    <cellStyle name="Total 2 2 46 2 2" xfId="2422" xr:uid="{00000000-0005-0000-0000-0000C6270000}"/>
    <cellStyle name="Total 2 2 46 2 3" xfId="4914" xr:uid="{00000000-0005-0000-0000-0000C7270000}"/>
    <cellStyle name="Total 2 2 46 2 4" xfId="2209" xr:uid="{00000000-0005-0000-0000-0000C8270000}"/>
    <cellStyle name="Total 2 2 46 2 5" xfId="5471" xr:uid="{00000000-0005-0000-0000-0000C9270000}"/>
    <cellStyle name="Total 2 2 46 2 6" xfId="8137" xr:uid="{00000000-0005-0000-0000-0000CA270000}"/>
    <cellStyle name="Total 2 2 46 2 7" xfId="8495" xr:uid="{00000000-0005-0000-0000-0000CB270000}"/>
    <cellStyle name="Total 2 2 46 2 8" xfId="10893" xr:uid="{00000000-0005-0000-0000-0000CC270000}"/>
    <cellStyle name="Total 2 2 46 2 9" xfId="11796" xr:uid="{00000000-0005-0000-0000-0000CD270000}"/>
    <cellStyle name="Total 2 2 46 3" xfId="4273" xr:uid="{00000000-0005-0000-0000-0000CE270000}"/>
    <cellStyle name="Total 2 2 46 4" xfId="4334" xr:uid="{00000000-0005-0000-0000-0000CF270000}"/>
    <cellStyle name="Total 2 2 46 5" xfId="6273" xr:uid="{00000000-0005-0000-0000-0000D0270000}"/>
    <cellStyle name="Total 2 2 46 6" xfId="6825" xr:uid="{00000000-0005-0000-0000-0000D1270000}"/>
    <cellStyle name="Total 2 2 46 7" xfId="8201" xr:uid="{00000000-0005-0000-0000-0000D2270000}"/>
    <cellStyle name="Total 2 2 46 8" xfId="9331" xr:uid="{00000000-0005-0000-0000-0000D3270000}"/>
    <cellStyle name="Total 2 2 46 9" xfId="10330" xr:uid="{00000000-0005-0000-0000-0000D4270000}"/>
    <cellStyle name="Total 2 2 47" xfId="973" xr:uid="{00000000-0005-0000-0000-0000D5270000}"/>
    <cellStyle name="Total 2 2 47 10" xfId="11235" xr:uid="{00000000-0005-0000-0000-0000D6270000}"/>
    <cellStyle name="Total 2 2 47 2" xfId="1556" xr:uid="{00000000-0005-0000-0000-0000D7270000}"/>
    <cellStyle name="Total 2 2 47 2 2" xfId="4238" xr:uid="{00000000-0005-0000-0000-0000D8270000}"/>
    <cellStyle name="Total 2 2 47 2 3" xfId="4915" xr:uid="{00000000-0005-0000-0000-0000D9270000}"/>
    <cellStyle name="Total 2 2 47 2 4" xfId="6246" xr:uid="{00000000-0005-0000-0000-0000DA270000}"/>
    <cellStyle name="Total 2 2 47 2 5" xfId="6821" xr:uid="{00000000-0005-0000-0000-0000DB270000}"/>
    <cellStyle name="Total 2 2 47 2 6" xfId="7047" xr:uid="{00000000-0005-0000-0000-0000DC270000}"/>
    <cellStyle name="Total 2 2 47 2 7" xfId="8417" xr:uid="{00000000-0005-0000-0000-0000DD270000}"/>
    <cellStyle name="Total 2 2 47 2 8" xfId="10894" xr:uid="{00000000-0005-0000-0000-0000DE270000}"/>
    <cellStyle name="Total 2 2 47 2 9" xfId="11797" xr:uid="{00000000-0005-0000-0000-0000DF270000}"/>
    <cellStyle name="Total 2 2 47 3" xfId="4066" xr:uid="{00000000-0005-0000-0000-0000E0270000}"/>
    <cellStyle name="Total 2 2 47 4" xfId="4335" xr:uid="{00000000-0005-0000-0000-0000E1270000}"/>
    <cellStyle name="Total 2 2 47 5" xfId="5525" xr:uid="{00000000-0005-0000-0000-0000E2270000}"/>
    <cellStyle name="Total 2 2 47 6" xfId="5045" xr:uid="{00000000-0005-0000-0000-0000E3270000}"/>
    <cellStyle name="Total 2 2 47 7" xfId="8068" xr:uid="{00000000-0005-0000-0000-0000E4270000}"/>
    <cellStyle name="Total 2 2 47 8" xfId="8725" xr:uid="{00000000-0005-0000-0000-0000E5270000}"/>
    <cellStyle name="Total 2 2 47 9" xfId="10331" xr:uid="{00000000-0005-0000-0000-0000E6270000}"/>
    <cellStyle name="Total 2 2 48" xfId="974" xr:uid="{00000000-0005-0000-0000-0000E7270000}"/>
    <cellStyle name="Total 2 2 48 10" xfId="11236" xr:uid="{00000000-0005-0000-0000-0000E8270000}"/>
    <cellStyle name="Total 2 2 48 2" xfId="1557" xr:uid="{00000000-0005-0000-0000-0000E9270000}"/>
    <cellStyle name="Total 2 2 48 2 2" xfId="2373" xr:uid="{00000000-0005-0000-0000-0000EA270000}"/>
    <cellStyle name="Total 2 2 48 2 3" xfId="4916" xr:uid="{00000000-0005-0000-0000-0000EB270000}"/>
    <cellStyle name="Total 2 2 48 2 4" xfId="5999" xr:uid="{00000000-0005-0000-0000-0000EC270000}"/>
    <cellStyle name="Total 2 2 48 2 5" xfId="6811" xr:uid="{00000000-0005-0000-0000-0000ED270000}"/>
    <cellStyle name="Total 2 2 48 2 6" xfId="8178" xr:uid="{00000000-0005-0000-0000-0000EE270000}"/>
    <cellStyle name="Total 2 2 48 2 7" xfId="8365" xr:uid="{00000000-0005-0000-0000-0000EF270000}"/>
    <cellStyle name="Total 2 2 48 2 8" xfId="10895" xr:uid="{00000000-0005-0000-0000-0000F0270000}"/>
    <cellStyle name="Total 2 2 48 2 9" xfId="11798" xr:uid="{00000000-0005-0000-0000-0000F1270000}"/>
    <cellStyle name="Total 2 2 48 3" xfId="3352" xr:uid="{00000000-0005-0000-0000-0000F2270000}"/>
    <cellStyle name="Total 2 2 48 4" xfId="4336" xr:uid="{00000000-0005-0000-0000-0000F3270000}"/>
    <cellStyle name="Total 2 2 48 5" xfId="5760" xr:uid="{00000000-0005-0000-0000-0000F4270000}"/>
    <cellStyle name="Total 2 2 48 6" xfId="5834" xr:uid="{00000000-0005-0000-0000-0000F5270000}"/>
    <cellStyle name="Total 2 2 48 7" xfId="7232" xr:uid="{00000000-0005-0000-0000-0000F6270000}"/>
    <cellStyle name="Total 2 2 48 8" xfId="9330" xr:uid="{00000000-0005-0000-0000-0000F7270000}"/>
    <cellStyle name="Total 2 2 48 9" xfId="10332" xr:uid="{00000000-0005-0000-0000-0000F8270000}"/>
    <cellStyle name="Total 2 2 49" xfId="975" xr:uid="{00000000-0005-0000-0000-0000F9270000}"/>
    <cellStyle name="Total 2 2 49 10" xfId="11237" xr:uid="{00000000-0005-0000-0000-0000FA270000}"/>
    <cellStyle name="Total 2 2 49 2" xfId="1558" xr:uid="{00000000-0005-0000-0000-0000FB270000}"/>
    <cellStyle name="Total 2 2 49 2 2" xfId="3511" xr:uid="{00000000-0005-0000-0000-0000FC270000}"/>
    <cellStyle name="Total 2 2 49 2 3" xfId="4917" xr:uid="{00000000-0005-0000-0000-0000FD270000}"/>
    <cellStyle name="Total 2 2 49 2 4" xfId="4134" xr:uid="{00000000-0005-0000-0000-0000FE270000}"/>
    <cellStyle name="Total 2 2 49 2 5" xfId="6417" xr:uid="{00000000-0005-0000-0000-0000FF270000}"/>
    <cellStyle name="Total 2 2 49 2 6" xfId="7022" xr:uid="{00000000-0005-0000-0000-000000280000}"/>
    <cellStyle name="Total 2 2 49 2 7" xfId="9917" xr:uid="{00000000-0005-0000-0000-000001280000}"/>
    <cellStyle name="Total 2 2 49 2 8" xfId="10896" xr:uid="{00000000-0005-0000-0000-000002280000}"/>
    <cellStyle name="Total 2 2 49 2 9" xfId="11799" xr:uid="{00000000-0005-0000-0000-000003280000}"/>
    <cellStyle name="Total 2 2 49 3" xfId="4266" xr:uid="{00000000-0005-0000-0000-000004280000}"/>
    <cellStyle name="Total 2 2 49 4" xfId="4337" xr:uid="{00000000-0005-0000-0000-000005280000}"/>
    <cellStyle name="Total 2 2 49 5" xfId="6266" xr:uid="{00000000-0005-0000-0000-000006280000}"/>
    <cellStyle name="Total 2 2 49 6" xfId="4147" xr:uid="{00000000-0005-0000-0000-000007280000}"/>
    <cellStyle name="Total 2 2 49 7" xfId="8194" xr:uid="{00000000-0005-0000-0000-000008280000}"/>
    <cellStyle name="Total 2 2 49 8" xfId="8724" xr:uid="{00000000-0005-0000-0000-000009280000}"/>
    <cellStyle name="Total 2 2 49 9" xfId="10333" xr:uid="{00000000-0005-0000-0000-00000A280000}"/>
    <cellStyle name="Total 2 2 5" xfId="976" xr:uid="{00000000-0005-0000-0000-00000B280000}"/>
    <cellStyle name="Total 2 2 5 10" xfId="11238" xr:uid="{00000000-0005-0000-0000-00000C280000}"/>
    <cellStyle name="Total 2 2 5 2" xfId="1559" xr:uid="{00000000-0005-0000-0000-00000D280000}"/>
    <cellStyle name="Total 2 2 5 2 2" xfId="3546" xr:uid="{00000000-0005-0000-0000-00000E280000}"/>
    <cellStyle name="Total 2 2 5 2 3" xfId="4918" xr:uid="{00000000-0005-0000-0000-00000F280000}"/>
    <cellStyle name="Total 2 2 5 2 4" xfId="5867" xr:uid="{00000000-0005-0000-0000-000010280000}"/>
    <cellStyle name="Total 2 2 5 2 5" xfId="6535" xr:uid="{00000000-0005-0000-0000-000011280000}"/>
    <cellStyle name="Total 2 2 5 2 6" xfId="7361" xr:uid="{00000000-0005-0000-0000-000012280000}"/>
    <cellStyle name="Total 2 2 5 2 7" xfId="9704" xr:uid="{00000000-0005-0000-0000-000013280000}"/>
    <cellStyle name="Total 2 2 5 2 8" xfId="10897" xr:uid="{00000000-0005-0000-0000-000014280000}"/>
    <cellStyle name="Total 2 2 5 2 9" xfId="11800" xr:uid="{00000000-0005-0000-0000-000015280000}"/>
    <cellStyle name="Total 2 2 5 3" xfId="4058" xr:uid="{00000000-0005-0000-0000-000016280000}"/>
    <cellStyle name="Total 2 2 5 4" xfId="4338" xr:uid="{00000000-0005-0000-0000-000017280000}"/>
    <cellStyle name="Total 2 2 5 5" xfId="3310" xr:uid="{00000000-0005-0000-0000-000018280000}"/>
    <cellStyle name="Total 2 2 5 6" xfId="5945" xr:uid="{00000000-0005-0000-0000-000019280000}"/>
    <cellStyle name="Total 2 2 5 7" xfId="8060" xr:uid="{00000000-0005-0000-0000-00001A280000}"/>
    <cellStyle name="Total 2 2 5 8" xfId="9329" xr:uid="{00000000-0005-0000-0000-00001B280000}"/>
    <cellStyle name="Total 2 2 5 9" xfId="10334" xr:uid="{00000000-0005-0000-0000-00001C280000}"/>
    <cellStyle name="Total 2 2 50" xfId="977" xr:uid="{00000000-0005-0000-0000-00001D280000}"/>
    <cellStyle name="Total 2 2 50 10" xfId="11239" xr:uid="{00000000-0005-0000-0000-00001E280000}"/>
    <cellStyle name="Total 2 2 50 2" xfId="1560" xr:uid="{00000000-0005-0000-0000-00001F280000}"/>
    <cellStyle name="Total 2 2 50 2 2" xfId="4186" xr:uid="{00000000-0005-0000-0000-000020280000}"/>
    <cellStyle name="Total 2 2 50 2 3" xfId="4919" xr:uid="{00000000-0005-0000-0000-000021280000}"/>
    <cellStyle name="Total 2 2 50 2 4" xfId="6206" xr:uid="{00000000-0005-0000-0000-000022280000}"/>
    <cellStyle name="Total 2 2 50 2 5" xfId="5931" xr:uid="{00000000-0005-0000-0000-000023280000}"/>
    <cellStyle name="Total 2 2 50 2 6" xfId="7380" xr:uid="{00000000-0005-0000-0000-000024280000}"/>
    <cellStyle name="Total 2 2 50 2 7" xfId="9995" xr:uid="{00000000-0005-0000-0000-000025280000}"/>
    <cellStyle name="Total 2 2 50 2 8" xfId="10898" xr:uid="{00000000-0005-0000-0000-000026280000}"/>
    <cellStyle name="Total 2 2 50 2 9" xfId="11801" xr:uid="{00000000-0005-0000-0000-000027280000}"/>
    <cellStyle name="Total 2 2 50 3" xfId="2943" xr:uid="{00000000-0005-0000-0000-000028280000}"/>
    <cellStyle name="Total 2 2 50 4" xfId="4339" xr:uid="{00000000-0005-0000-0000-000029280000}"/>
    <cellStyle name="Total 2 2 50 5" xfId="5844" xr:uid="{00000000-0005-0000-0000-00002A280000}"/>
    <cellStyle name="Total 2 2 50 6" xfId="6356" xr:uid="{00000000-0005-0000-0000-00002B280000}"/>
    <cellStyle name="Total 2 2 50 7" xfId="7349" xr:uid="{00000000-0005-0000-0000-00002C280000}"/>
    <cellStyle name="Total 2 2 50 8" xfId="8723" xr:uid="{00000000-0005-0000-0000-00002D280000}"/>
    <cellStyle name="Total 2 2 50 9" xfId="10335" xr:uid="{00000000-0005-0000-0000-00002E280000}"/>
    <cellStyle name="Total 2 2 51" xfId="978" xr:uid="{00000000-0005-0000-0000-00002F280000}"/>
    <cellStyle name="Total 2 2 51 10" xfId="11240" xr:uid="{00000000-0005-0000-0000-000030280000}"/>
    <cellStyle name="Total 2 2 51 2" xfId="1561" xr:uid="{00000000-0005-0000-0000-000031280000}"/>
    <cellStyle name="Total 2 2 51 2 2" xfId="2409" xr:uid="{00000000-0005-0000-0000-000032280000}"/>
    <cellStyle name="Total 2 2 51 2 3" xfId="4920" xr:uid="{00000000-0005-0000-0000-000033280000}"/>
    <cellStyle name="Total 2 2 51 2 4" xfId="2151" xr:uid="{00000000-0005-0000-0000-000034280000}"/>
    <cellStyle name="Total 2 2 51 2 5" xfId="6543" xr:uid="{00000000-0005-0000-0000-000035280000}"/>
    <cellStyle name="Total 2 2 51 2 6" xfId="8150" xr:uid="{00000000-0005-0000-0000-000036280000}"/>
    <cellStyle name="Total 2 2 51 2 7" xfId="9782" xr:uid="{00000000-0005-0000-0000-000037280000}"/>
    <cellStyle name="Total 2 2 51 2 8" xfId="10899" xr:uid="{00000000-0005-0000-0000-000038280000}"/>
    <cellStyle name="Total 2 2 51 2 9" xfId="11802" xr:uid="{00000000-0005-0000-0000-000039280000}"/>
    <cellStyle name="Total 2 2 51 3" xfId="3342" xr:uid="{00000000-0005-0000-0000-00003A280000}"/>
    <cellStyle name="Total 2 2 51 4" xfId="4340" xr:uid="{00000000-0005-0000-0000-00003B280000}"/>
    <cellStyle name="Total 2 2 51 5" xfId="5983" xr:uid="{00000000-0005-0000-0000-00003C280000}"/>
    <cellStyle name="Total 2 2 51 6" xfId="6724" xr:uid="{00000000-0005-0000-0000-00003D280000}"/>
    <cellStyle name="Total 2 2 51 7" xfId="7222" xr:uid="{00000000-0005-0000-0000-00003E280000}"/>
    <cellStyle name="Total 2 2 51 8" xfId="9328" xr:uid="{00000000-0005-0000-0000-00003F280000}"/>
    <cellStyle name="Total 2 2 51 9" xfId="10336" xr:uid="{00000000-0005-0000-0000-000040280000}"/>
    <cellStyle name="Total 2 2 52" xfId="979" xr:uid="{00000000-0005-0000-0000-000041280000}"/>
    <cellStyle name="Total 2 2 52 10" xfId="11241" xr:uid="{00000000-0005-0000-0000-000042280000}"/>
    <cellStyle name="Total 2 2 52 2" xfId="1562" xr:uid="{00000000-0005-0000-0000-000043280000}"/>
    <cellStyle name="Total 2 2 52 2 2" xfId="4263" xr:uid="{00000000-0005-0000-0000-000044280000}"/>
    <cellStyle name="Total 2 2 52 2 3" xfId="4921" xr:uid="{00000000-0005-0000-0000-000045280000}"/>
    <cellStyle name="Total 2 2 52 2 4" xfId="6263" xr:uid="{00000000-0005-0000-0000-000046280000}"/>
    <cellStyle name="Total 2 2 52 2 5" xfId="6657" xr:uid="{00000000-0005-0000-0000-000047280000}"/>
    <cellStyle name="Total 2 2 52 2 6" xfId="7042" xr:uid="{00000000-0005-0000-0000-000048280000}"/>
    <cellStyle name="Total 2 2 52 2 7" xfId="8436" xr:uid="{00000000-0005-0000-0000-000049280000}"/>
    <cellStyle name="Total 2 2 52 2 8" xfId="10900" xr:uid="{00000000-0005-0000-0000-00004A280000}"/>
    <cellStyle name="Total 2 2 52 2 9" xfId="11803" xr:uid="{00000000-0005-0000-0000-00004B280000}"/>
    <cellStyle name="Total 2 2 52 3" xfId="2762" xr:uid="{00000000-0005-0000-0000-00004C280000}"/>
    <cellStyle name="Total 2 2 52 4" xfId="4341" xr:uid="{00000000-0005-0000-0000-00004D280000}"/>
    <cellStyle name="Total 2 2 52 5" xfId="5146" xr:uid="{00000000-0005-0000-0000-00004E280000}"/>
    <cellStyle name="Total 2 2 52 6" xfId="5445" xr:uid="{00000000-0005-0000-0000-00004F280000}"/>
    <cellStyle name="Total 2 2 52 7" xfId="7556" xr:uid="{00000000-0005-0000-0000-000050280000}"/>
    <cellStyle name="Total 2 2 52 8" xfId="8722" xr:uid="{00000000-0005-0000-0000-000051280000}"/>
    <cellStyle name="Total 2 2 52 9" xfId="10337" xr:uid="{00000000-0005-0000-0000-000052280000}"/>
    <cellStyle name="Total 2 2 53" xfId="980" xr:uid="{00000000-0005-0000-0000-000053280000}"/>
    <cellStyle name="Total 2 2 53 10" xfId="11242" xr:uid="{00000000-0005-0000-0000-000054280000}"/>
    <cellStyle name="Total 2 2 53 2" xfId="1563" xr:uid="{00000000-0005-0000-0000-000055280000}"/>
    <cellStyle name="Total 2 2 53 2 2" xfId="4055" xr:uid="{00000000-0005-0000-0000-000056280000}"/>
    <cellStyle name="Total 2 2 53 2 3" xfId="4922" xr:uid="{00000000-0005-0000-0000-000057280000}"/>
    <cellStyle name="Total 2 2 53 2 4" xfId="6120" xr:uid="{00000000-0005-0000-0000-000058280000}"/>
    <cellStyle name="Total 2 2 53 2 5" xfId="6040" xr:uid="{00000000-0005-0000-0000-000059280000}"/>
    <cellStyle name="Total 2 2 53 2 6" xfId="8191" xr:uid="{00000000-0005-0000-0000-00005A280000}"/>
    <cellStyle name="Total 2 2 53 2 7" xfId="9943" xr:uid="{00000000-0005-0000-0000-00005B280000}"/>
    <cellStyle name="Total 2 2 53 2 8" xfId="10901" xr:uid="{00000000-0005-0000-0000-00005C280000}"/>
    <cellStyle name="Total 2 2 53 2 9" xfId="11804" xr:uid="{00000000-0005-0000-0000-00005D280000}"/>
    <cellStyle name="Total 2 2 53 3" xfId="3343" xr:uid="{00000000-0005-0000-0000-00005E280000}"/>
    <cellStyle name="Total 2 2 53 4" xfId="4342" xr:uid="{00000000-0005-0000-0000-00005F280000}"/>
    <cellStyle name="Total 2 2 53 5" xfId="5872" xr:uid="{00000000-0005-0000-0000-000060280000}"/>
    <cellStyle name="Total 2 2 53 6" xfId="6613" xr:uid="{00000000-0005-0000-0000-000061280000}"/>
    <cellStyle name="Total 2 2 53 7" xfId="7223" xr:uid="{00000000-0005-0000-0000-000062280000}"/>
    <cellStyle name="Total 2 2 53 8" xfId="9327" xr:uid="{00000000-0005-0000-0000-000063280000}"/>
    <cellStyle name="Total 2 2 53 9" xfId="10338" xr:uid="{00000000-0005-0000-0000-000064280000}"/>
    <cellStyle name="Total 2 2 54" xfId="981" xr:uid="{00000000-0005-0000-0000-000065280000}"/>
    <cellStyle name="Total 2 2 54 10" xfId="11243" xr:uid="{00000000-0005-0000-0000-000066280000}"/>
    <cellStyle name="Total 2 2 54 2" xfId="1564" xr:uid="{00000000-0005-0000-0000-000067280000}"/>
    <cellStyle name="Total 2 2 54 2 2" xfId="2947" xr:uid="{00000000-0005-0000-0000-000068280000}"/>
    <cellStyle name="Total 2 2 54 2 3" xfId="4923" xr:uid="{00000000-0005-0000-0000-000069280000}"/>
    <cellStyle name="Total 2 2 54 2 4" xfId="2393" xr:uid="{00000000-0005-0000-0000-00006A280000}"/>
    <cellStyle name="Total 2 2 54 2 5" xfId="3251" xr:uid="{00000000-0005-0000-0000-00006B280000}"/>
    <cellStyle name="Total 2 2 54 2 6" xfId="8057" xr:uid="{00000000-0005-0000-0000-00006C280000}"/>
    <cellStyle name="Total 2 2 54 2 7" xfId="9730" xr:uid="{00000000-0005-0000-0000-00006D280000}"/>
    <cellStyle name="Total 2 2 54 2 8" xfId="10902" xr:uid="{00000000-0005-0000-0000-00006E280000}"/>
    <cellStyle name="Total 2 2 54 2 9" xfId="11805" xr:uid="{00000000-0005-0000-0000-00006F280000}"/>
    <cellStyle name="Total 2 2 54 3" xfId="2763" xr:uid="{00000000-0005-0000-0000-000070280000}"/>
    <cellStyle name="Total 2 2 54 4" xfId="4343" xr:uid="{00000000-0005-0000-0000-000071280000}"/>
    <cellStyle name="Total 2 2 54 5" xfId="5136" xr:uid="{00000000-0005-0000-0000-000072280000}"/>
    <cellStyle name="Total 2 2 54 6" xfId="6413" xr:uid="{00000000-0005-0000-0000-000073280000}"/>
    <cellStyle name="Total 2 2 54 7" xfId="7557" xr:uid="{00000000-0005-0000-0000-000074280000}"/>
    <cellStyle name="Total 2 2 54 8" xfId="8721" xr:uid="{00000000-0005-0000-0000-000075280000}"/>
    <cellStyle name="Total 2 2 54 9" xfId="10339" xr:uid="{00000000-0005-0000-0000-000076280000}"/>
    <cellStyle name="Total 2 2 55" xfId="982" xr:uid="{00000000-0005-0000-0000-000077280000}"/>
    <cellStyle name="Total 2 2 55 10" xfId="11244" xr:uid="{00000000-0005-0000-0000-000078280000}"/>
    <cellStyle name="Total 2 2 55 2" xfId="1565" xr:uid="{00000000-0005-0000-0000-000079280000}"/>
    <cellStyle name="Total 2 2 55 2 2" xfId="3534" xr:uid="{00000000-0005-0000-0000-00007A280000}"/>
    <cellStyle name="Total 2 2 55 2 3" xfId="4924" xr:uid="{00000000-0005-0000-0000-00007B280000}"/>
    <cellStyle name="Total 2 2 55 2 4" xfId="5559" xr:uid="{00000000-0005-0000-0000-00007C280000}"/>
    <cellStyle name="Total 2 2 55 2 5" xfId="5579" xr:uid="{00000000-0005-0000-0000-00007D280000}"/>
    <cellStyle name="Total 2 2 55 2 6" xfId="6904" xr:uid="{00000000-0005-0000-0000-00007E280000}"/>
    <cellStyle name="Total 2 2 55 2 7" xfId="10021" xr:uid="{00000000-0005-0000-0000-00007F280000}"/>
    <cellStyle name="Total 2 2 55 2 8" xfId="10903" xr:uid="{00000000-0005-0000-0000-000080280000}"/>
    <cellStyle name="Total 2 2 55 2 9" xfId="11806" xr:uid="{00000000-0005-0000-0000-000081280000}"/>
    <cellStyle name="Total 2 2 55 3" xfId="3344" xr:uid="{00000000-0005-0000-0000-000082280000}"/>
    <cellStyle name="Total 2 2 55 4" xfId="4344" xr:uid="{00000000-0005-0000-0000-000083280000}"/>
    <cellStyle name="Total 2 2 55 5" xfId="5242" xr:uid="{00000000-0005-0000-0000-000084280000}"/>
    <cellStyle name="Total 2 2 55 6" xfId="5965" xr:uid="{00000000-0005-0000-0000-000085280000}"/>
    <cellStyle name="Total 2 2 55 7" xfId="7224" xr:uid="{00000000-0005-0000-0000-000086280000}"/>
    <cellStyle name="Total 2 2 55 8" xfId="9326" xr:uid="{00000000-0005-0000-0000-000087280000}"/>
    <cellStyle name="Total 2 2 55 9" xfId="10340" xr:uid="{00000000-0005-0000-0000-000088280000}"/>
    <cellStyle name="Total 2 2 56" xfId="983" xr:uid="{00000000-0005-0000-0000-000089280000}"/>
    <cellStyle name="Total 2 2 56 10" xfId="11245" xr:uid="{00000000-0005-0000-0000-00008A280000}"/>
    <cellStyle name="Total 2 2 56 2" xfId="1566" xr:uid="{00000000-0005-0000-0000-00008B280000}"/>
    <cellStyle name="Total 2 2 56 2 2" xfId="3010" xr:uid="{00000000-0005-0000-0000-00008C280000}"/>
    <cellStyle name="Total 2 2 56 2 3" xfId="4925" xr:uid="{00000000-0005-0000-0000-00008D280000}"/>
    <cellStyle name="Total 2 2 56 2 4" xfId="5264" xr:uid="{00000000-0005-0000-0000-00008E280000}"/>
    <cellStyle name="Total 2 2 56 2 5" xfId="6560" xr:uid="{00000000-0005-0000-0000-00008F280000}"/>
    <cellStyle name="Total 2 2 56 2 6" xfId="7373" xr:uid="{00000000-0005-0000-0000-000090280000}"/>
    <cellStyle name="Total 2 2 56 2 7" xfId="9808" xr:uid="{00000000-0005-0000-0000-000091280000}"/>
    <cellStyle name="Total 2 2 56 2 8" xfId="10904" xr:uid="{00000000-0005-0000-0000-000092280000}"/>
    <cellStyle name="Total 2 2 56 2 9" xfId="11807" xr:uid="{00000000-0005-0000-0000-000093280000}"/>
    <cellStyle name="Total 2 2 56 3" xfId="4113" xr:uid="{00000000-0005-0000-0000-000094280000}"/>
    <cellStyle name="Total 2 2 56 4" xfId="4345" xr:uid="{00000000-0005-0000-0000-000095280000}"/>
    <cellStyle name="Total 2 2 56 5" xfId="2186" xr:uid="{00000000-0005-0000-0000-000096280000}"/>
    <cellStyle name="Total 2 2 56 6" xfId="6355" xr:uid="{00000000-0005-0000-0000-000097280000}"/>
    <cellStyle name="Total 2 2 56 7" xfId="8111" xr:uid="{00000000-0005-0000-0000-000098280000}"/>
    <cellStyle name="Total 2 2 56 8" xfId="8720" xr:uid="{00000000-0005-0000-0000-000099280000}"/>
    <cellStyle name="Total 2 2 56 9" xfId="10341" xr:uid="{00000000-0005-0000-0000-00009A280000}"/>
    <cellStyle name="Total 2 2 57" xfId="984" xr:uid="{00000000-0005-0000-0000-00009B280000}"/>
    <cellStyle name="Total 2 2 57 10" xfId="11246" xr:uid="{00000000-0005-0000-0000-00009C280000}"/>
    <cellStyle name="Total 2 2 57 2" xfId="1567" xr:uid="{00000000-0005-0000-0000-00009D280000}"/>
    <cellStyle name="Total 2 2 57 2 2" xfId="2189" xr:uid="{00000000-0005-0000-0000-00009E280000}"/>
    <cellStyle name="Total 2 2 57 2 3" xfId="4926" xr:uid="{00000000-0005-0000-0000-00009F280000}"/>
    <cellStyle name="Total 2 2 57 2 4" xfId="5905" xr:uid="{00000000-0005-0000-0000-0000A0280000}"/>
    <cellStyle name="Total 2 2 57 2 5" xfId="6675" xr:uid="{00000000-0005-0000-0000-0000A1280000}"/>
    <cellStyle name="Total 2 2 57 2 6" xfId="7661" xr:uid="{00000000-0005-0000-0000-0000A2280000}"/>
    <cellStyle name="Total 2 2 57 2 7" xfId="8462" xr:uid="{00000000-0005-0000-0000-0000A3280000}"/>
    <cellStyle name="Total 2 2 57 2 8" xfId="10905" xr:uid="{00000000-0005-0000-0000-0000A4280000}"/>
    <cellStyle name="Total 2 2 57 2 9" xfId="11808" xr:uid="{00000000-0005-0000-0000-0000A5280000}"/>
    <cellStyle name="Total 2 2 57 3" xfId="3120" xr:uid="{00000000-0005-0000-0000-0000A6280000}"/>
    <cellStyle name="Total 2 2 57 4" xfId="4346" xr:uid="{00000000-0005-0000-0000-0000A7280000}"/>
    <cellStyle name="Total 2 2 57 5" xfId="5106" xr:uid="{00000000-0005-0000-0000-0000A8280000}"/>
    <cellStyle name="Total 2 2 57 6" xfId="5485" xr:uid="{00000000-0005-0000-0000-0000A9280000}"/>
    <cellStyle name="Total 2 2 57 7" xfId="7451" xr:uid="{00000000-0005-0000-0000-0000AA280000}"/>
    <cellStyle name="Total 2 2 57 8" xfId="9325" xr:uid="{00000000-0005-0000-0000-0000AB280000}"/>
    <cellStyle name="Total 2 2 57 9" xfId="10342" xr:uid="{00000000-0005-0000-0000-0000AC280000}"/>
    <cellStyle name="Total 2 2 58" xfId="985" xr:uid="{00000000-0005-0000-0000-0000AD280000}"/>
    <cellStyle name="Total 2 2 58 10" xfId="11247" xr:uid="{00000000-0005-0000-0000-0000AE280000}"/>
    <cellStyle name="Total 2 2 58 2" xfId="1568" xr:uid="{00000000-0005-0000-0000-0000AF280000}"/>
    <cellStyle name="Total 2 2 58 2 2" xfId="3565" xr:uid="{00000000-0005-0000-0000-0000B0280000}"/>
    <cellStyle name="Total 2 2 58 2 3" xfId="4927" xr:uid="{00000000-0005-0000-0000-0000B1280000}"/>
    <cellStyle name="Total 2 2 58 2 4" xfId="5032" xr:uid="{00000000-0005-0000-0000-0000B2280000}"/>
    <cellStyle name="Total 2 2 58 2 5" xfId="6652" xr:uid="{00000000-0005-0000-0000-0000B3280000}"/>
    <cellStyle name="Total 2 2 58 2 6" xfId="6907" xr:uid="{00000000-0005-0000-0000-0000B4280000}"/>
    <cellStyle name="Total 2 2 58 2 7" xfId="8384" xr:uid="{00000000-0005-0000-0000-0000B5280000}"/>
    <cellStyle name="Total 2 2 58 2 8" xfId="10906" xr:uid="{00000000-0005-0000-0000-0000B6280000}"/>
    <cellStyle name="Total 2 2 58 2 9" xfId="11809" xr:uid="{00000000-0005-0000-0000-0000B7280000}"/>
    <cellStyle name="Total 2 2 58 3" xfId="2764" xr:uid="{00000000-0005-0000-0000-0000B8280000}"/>
    <cellStyle name="Total 2 2 58 4" xfId="4347" xr:uid="{00000000-0005-0000-0000-0000B9280000}"/>
    <cellStyle name="Total 2 2 58 5" xfId="5217" xr:uid="{00000000-0005-0000-0000-0000BA280000}"/>
    <cellStyle name="Total 2 2 58 6" xfId="6531" xr:uid="{00000000-0005-0000-0000-0000BB280000}"/>
    <cellStyle name="Total 2 2 58 7" xfId="7558" xr:uid="{00000000-0005-0000-0000-0000BC280000}"/>
    <cellStyle name="Total 2 2 58 8" xfId="8719" xr:uid="{00000000-0005-0000-0000-0000BD280000}"/>
    <cellStyle name="Total 2 2 58 9" xfId="10343" xr:uid="{00000000-0005-0000-0000-0000BE280000}"/>
    <cellStyle name="Total 2 2 59" xfId="986" xr:uid="{00000000-0005-0000-0000-0000BF280000}"/>
    <cellStyle name="Total 2 2 59 10" xfId="11248" xr:uid="{00000000-0005-0000-0000-0000C0280000}"/>
    <cellStyle name="Total 2 2 59 2" xfId="1569" xr:uid="{00000000-0005-0000-0000-0000C1280000}"/>
    <cellStyle name="Total 2 2 59 2 2" xfId="4118" xr:uid="{00000000-0005-0000-0000-0000C2280000}"/>
    <cellStyle name="Total 2 2 59 2 3" xfId="4928" xr:uid="{00000000-0005-0000-0000-0000C3280000}"/>
    <cellStyle name="Total 2 2 59 2 4" xfId="6032" xr:uid="{00000000-0005-0000-0000-0000C4280000}"/>
    <cellStyle name="Total 2 2 59 2 5" xfId="6426" xr:uid="{00000000-0005-0000-0000-0000C5280000}"/>
    <cellStyle name="Total 2 2 59 2 6" xfId="7389" xr:uid="{00000000-0005-0000-0000-0000C6280000}"/>
    <cellStyle name="Total 2 2 59 2 7" xfId="9969" xr:uid="{00000000-0005-0000-0000-0000C7280000}"/>
    <cellStyle name="Total 2 2 59 2 8" xfId="10907" xr:uid="{00000000-0005-0000-0000-0000C8280000}"/>
    <cellStyle name="Total 2 2 59 2 9" xfId="11810" xr:uid="{00000000-0005-0000-0000-0000C9280000}"/>
    <cellStyle name="Total 2 2 59 3" xfId="3571" xr:uid="{00000000-0005-0000-0000-0000CA280000}"/>
    <cellStyle name="Total 2 2 59 4" xfId="4348" xr:uid="{00000000-0005-0000-0000-0000CB280000}"/>
    <cellStyle name="Total 2 2 59 5" xfId="5605" xr:uid="{00000000-0005-0000-0000-0000CC280000}"/>
    <cellStyle name="Total 2 2 59 6" xfId="5157" xr:uid="{00000000-0005-0000-0000-0000CD280000}"/>
    <cellStyle name="Total 2 2 59 7" xfId="7394" xr:uid="{00000000-0005-0000-0000-0000CE280000}"/>
    <cellStyle name="Total 2 2 59 8" xfId="9324" xr:uid="{00000000-0005-0000-0000-0000CF280000}"/>
    <cellStyle name="Total 2 2 59 9" xfId="10344" xr:uid="{00000000-0005-0000-0000-0000D0280000}"/>
    <cellStyle name="Total 2 2 6" xfId="987" xr:uid="{00000000-0005-0000-0000-0000D1280000}"/>
    <cellStyle name="Total 2 2 6 10" xfId="11249" xr:uid="{00000000-0005-0000-0000-0000D2280000}"/>
    <cellStyle name="Total 2 2 6 2" xfId="1570" xr:uid="{00000000-0005-0000-0000-0000D3280000}"/>
    <cellStyle name="Total 2 2 6 2 2" xfId="2442" xr:uid="{00000000-0005-0000-0000-0000D4280000}"/>
    <cellStyle name="Total 2 2 6 2 3" xfId="4929" xr:uid="{00000000-0005-0000-0000-0000D5280000}"/>
    <cellStyle name="Total 2 2 6 2 4" xfId="6050" xr:uid="{00000000-0005-0000-0000-0000D6280000}"/>
    <cellStyle name="Total 2 2 6 2 5" xfId="5702" xr:uid="{00000000-0005-0000-0000-0000D7280000}"/>
    <cellStyle name="Total 2 2 6 2 6" xfId="8114" xr:uid="{00000000-0005-0000-0000-0000D8280000}"/>
    <cellStyle name="Total 2 2 6 2 7" xfId="9756" xr:uid="{00000000-0005-0000-0000-0000D9280000}"/>
    <cellStyle name="Total 2 2 6 2 8" xfId="10908" xr:uid="{00000000-0005-0000-0000-0000DA280000}"/>
    <cellStyle name="Total 2 2 6 2 9" xfId="11811" xr:uid="{00000000-0005-0000-0000-0000DB280000}"/>
    <cellStyle name="Total 2 2 6 3" xfId="4279" xr:uid="{00000000-0005-0000-0000-0000DC280000}"/>
    <cellStyle name="Total 2 2 6 4" xfId="4349" xr:uid="{00000000-0005-0000-0000-0000DD280000}"/>
    <cellStyle name="Total 2 2 6 5" xfId="6279" xr:uid="{00000000-0005-0000-0000-0000DE280000}"/>
    <cellStyle name="Total 2 2 6 6" xfId="6826" xr:uid="{00000000-0005-0000-0000-0000DF280000}"/>
    <cellStyle name="Total 2 2 6 7" xfId="8207" xr:uid="{00000000-0005-0000-0000-0000E0280000}"/>
    <cellStyle name="Total 2 2 6 8" xfId="8718" xr:uid="{00000000-0005-0000-0000-0000E1280000}"/>
    <cellStyle name="Total 2 2 6 9" xfId="10345" xr:uid="{00000000-0005-0000-0000-0000E2280000}"/>
    <cellStyle name="Total 2 2 60" xfId="988" xr:uid="{00000000-0005-0000-0000-0000E3280000}"/>
    <cellStyle name="Total 2 2 60 10" xfId="11250" xr:uid="{00000000-0005-0000-0000-0000E4280000}"/>
    <cellStyle name="Total 2 2 60 2" xfId="1571" xr:uid="{00000000-0005-0000-0000-0000E5280000}"/>
    <cellStyle name="Total 2 2 60 2 2" xfId="4192" xr:uid="{00000000-0005-0000-0000-0000E6280000}"/>
    <cellStyle name="Total 2 2 60 2 3" xfId="4930" xr:uid="{00000000-0005-0000-0000-0000E7280000}"/>
    <cellStyle name="Total 2 2 60 2 4" xfId="6211" xr:uid="{00000000-0005-0000-0000-0000E8280000}"/>
    <cellStyle name="Total 2 2 60 2 5" xfId="2729" xr:uid="{00000000-0005-0000-0000-0000E9280000}"/>
    <cellStyle name="Total 2 2 60 2 6" xfId="7058" xr:uid="{00000000-0005-0000-0000-0000EA280000}"/>
    <cellStyle name="Total 2 2 60 2 7" xfId="10047" xr:uid="{00000000-0005-0000-0000-0000EB280000}"/>
    <cellStyle name="Total 2 2 60 2 8" xfId="10909" xr:uid="{00000000-0005-0000-0000-0000EC280000}"/>
    <cellStyle name="Total 2 2 60 2 9" xfId="11812" xr:uid="{00000000-0005-0000-0000-0000ED280000}"/>
    <cellStyle name="Total 2 2 60 3" xfId="4072" xr:uid="{00000000-0005-0000-0000-0000EE280000}"/>
    <cellStyle name="Total 2 2 60 4" xfId="4350" xr:uid="{00000000-0005-0000-0000-0000EF280000}"/>
    <cellStyle name="Total 2 2 60 5" xfId="5581" xr:uid="{00000000-0005-0000-0000-0000F0280000}"/>
    <cellStyle name="Total 2 2 60 6" xfId="6662" xr:uid="{00000000-0005-0000-0000-0000F1280000}"/>
    <cellStyle name="Total 2 2 60 7" xfId="8074" xr:uid="{00000000-0005-0000-0000-0000F2280000}"/>
    <cellStyle name="Total 2 2 60 8" xfId="9323" xr:uid="{00000000-0005-0000-0000-0000F3280000}"/>
    <cellStyle name="Total 2 2 60 9" xfId="10346" xr:uid="{00000000-0005-0000-0000-0000F4280000}"/>
    <cellStyle name="Total 2 2 61" xfId="989" xr:uid="{00000000-0005-0000-0000-0000F5280000}"/>
    <cellStyle name="Total 2 2 61 10" xfId="11251" xr:uid="{00000000-0005-0000-0000-0000F6280000}"/>
    <cellStyle name="Total 2 2 61 2" xfId="1572" xr:uid="{00000000-0005-0000-0000-0000F7280000}"/>
    <cellStyle name="Total 2 2 61 2 2" xfId="2403" xr:uid="{00000000-0005-0000-0000-0000F8280000}"/>
    <cellStyle name="Total 2 2 61 2 3" xfId="4931" xr:uid="{00000000-0005-0000-0000-0000F9280000}"/>
    <cellStyle name="Total 2 2 61 2 4" xfId="5443" xr:uid="{00000000-0005-0000-0000-0000FA280000}"/>
    <cellStyle name="Total 2 2 61 2 5" xfId="5030" xr:uid="{00000000-0005-0000-0000-0000FB280000}"/>
    <cellStyle name="Total 2 2 61 2 6" xfId="8154" xr:uid="{00000000-0005-0000-0000-0000FC280000}"/>
    <cellStyle name="Total 2 2 61 2 7" xfId="9834" xr:uid="{00000000-0005-0000-0000-0000FD280000}"/>
    <cellStyle name="Total 2 2 61 2 8" xfId="10910" xr:uid="{00000000-0005-0000-0000-0000FE280000}"/>
    <cellStyle name="Total 2 2 61 2 9" xfId="11813" xr:uid="{00000000-0005-0000-0000-0000FF280000}"/>
    <cellStyle name="Total 2 2 61 3" xfId="3345" xr:uid="{00000000-0005-0000-0000-000000290000}"/>
    <cellStyle name="Total 2 2 61 4" xfId="4351" xr:uid="{00000000-0005-0000-0000-000001290000}"/>
    <cellStyle name="Total 2 2 61 5" xfId="5830" xr:uid="{00000000-0005-0000-0000-000002290000}"/>
    <cellStyle name="Total 2 2 61 6" xfId="5202" xr:uid="{00000000-0005-0000-0000-000003290000}"/>
    <cellStyle name="Total 2 2 61 7" xfId="7225" xr:uid="{00000000-0005-0000-0000-000004290000}"/>
    <cellStyle name="Total 2 2 61 8" xfId="8717" xr:uid="{00000000-0005-0000-0000-000005290000}"/>
    <cellStyle name="Total 2 2 61 9" xfId="10347" xr:uid="{00000000-0005-0000-0000-000006290000}"/>
    <cellStyle name="Total 2 2 62" xfId="1515" xr:uid="{00000000-0005-0000-0000-000007290000}"/>
    <cellStyle name="Total 2 2 62 2" xfId="2437" xr:uid="{00000000-0005-0000-0000-000008290000}"/>
    <cellStyle name="Total 2 2 62 3" xfId="4874" xr:uid="{00000000-0005-0000-0000-000009290000}"/>
    <cellStyle name="Total 2 2 62 4" xfId="3147" xr:uid="{00000000-0005-0000-0000-00000A290000}"/>
    <cellStyle name="Total 2 2 62 5" xfId="5218" xr:uid="{00000000-0005-0000-0000-00000B290000}"/>
    <cellStyle name="Total 2 2 62 6" xfId="8121" xr:uid="{00000000-0005-0000-0000-00000C290000}"/>
    <cellStyle name="Total 2 2 62 7" xfId="9770" xr:uid="{00000000-0005-0000-0000-00000D290000}"/>
    <cellStyle name="Total 2 2 62 8" xfId="10853" xr:uid="{00000000-0005-0000-0000-00000E290000}"/>
    <cellStyle name="Total 2 2 62 9" xfId="11756" xr:uid="{00000000-0005-0000-0000-00000F290000}"/>
    <cellStyle name="Total 2 2 63" xfId="2755" xr:uid="{00000000-0005-0000-0000-000010290000}"/>
    <cellStyle name="Total 2 2 64" xfId="3580" xr:uid="{00000000-0005-0000-0000-000011290000}"/>
    <cellStyle name="Total 2 2 65" xfId="5025" xr:uid="{00000000-0005-0000-0000-000012290000}"/>
    <cellStyle name="Total 2 2 66" xfId="2155" xr:uid="{00000000-0005-0000-0000-000013290000}"/>
    <cellStyle name="Total 2 2 67" xfId="7549" xr:uid="{00000000-0005-0000-0000-000014290000}"/>
    <cellStyle name="Total 2 2 68" xfId="8331" xr:uid="{00000000-0005-0000-0000-000015290000}"/>
    <cellStyle name="Total 2 2 69" xfId="10290" xr:uid="{00000000-0005-0000-0000-000016290000}"/>
    <cellStyle name="Total 2 2 7" xfId="990" xr:uid="{00000000-0005-0000-0000-000017290000}"/>
    <cellStyle name="Total 2 2 7 10" xfId="11252" xr:uid="{00000000-0005-0000-0000-000018290000}"/>
    <cellStyle name="Total 2 2 7 2" xfId="1573" xr:uid="{00000000-0005-0000-0000-000019290000}"/>
    <cellStyle name="Total 2 2 7 2 2" xfId="3531" xr:uid="{00000000-0005-0000-0000-00001A290000}"/>
    <cellStyle name="Total 2 2 7 2 3" xfId="4932" xr:uid="{00000000-0005-0000-0000-00001B290000}"/>
    <cellStyle name="Total 2 2 7 2 4" xfId="5661" xr:uid="{00000000-0005-0000-0000-00001C290000}"/>
    <cellStyle name="Total 2 2 7 2 5" xfId="5082" xr:uid="{00000000-0005-0000-0000-00001D290000}"/>
    <cellStyle name="Total 2 2 7 2 6" xfId="7038" xr:uid="{00000000-0005-0000-0000-00001E290000}"/>
    <cellStyle name="Total 2 2 7 2 7" xfId="8488" xr:uid="{00000000-0005-0000-0000-00001F290000}"/>
    <cellStyle name="Total 2 2 7 2 8" xfId="10911" xr:uid="{00000000-0005-0000-0000-000020290000}"/>
    <cellStyle name="Total 2 2 7 2 9" xfId="11814" xr:uid="{00000000-0005-0000-0000-000021290000}"/>
    <cellStyle name="Total 2 2 7 3" xfId="3025" xr:uid="{00000000-0005-0000-0000-000022290000}"/>
    <cellStyle name="Total 2 2 7 4" xfId="4352" xr:uid="{00000000-0005-0000-0000-000023290000}"/>
    <cellStyle name="Total 2 2 7 5" xfId="5561" xr:uid="{00000000-0005-0000-0000-000024290000}"/>
    <cellStyle name="Total 2 2 7 6" xfId="5586" xr:uid="{00000000-0005-0000-0000-000025290000}"/>
    <cellStyle name="Total 2 2 7 7" xfId="7696" xr:uid="{00000000-0005-0000-0000-000026290000}"/>
    <cellStyle name="Total 2 2 7 8" xfId="9322" xr:uid="{00000000-0005-0000-0000-000027290000}"/>
    <cellStyle name="Total 2 2 7 9" xfId="10348" xr:uid="{00000000-0005-0000-0000-000028290000}"/>
    <cellStyle name="Total 2 2 70" xfId="8332" xr:uid="{00000000-0005-0000-0000-000029290000}"/>
    <cellStyle name="Total 2 2 8" xfId="991" xr:uid="{00000000-0005-0000-0000-00002A290000}"/>
    <cellStyle name="Total 2 2 8 10" xfId="11253" xr:uid="{00000000-0005-0000-0000-00002B290000}"/>
    <cellStyle name="Total 2 2 8 2" xfId="1574" xr:uid="{00000000-0005-0000-0000-00002C290000}"/>
    <cellStyle name="Total 2 2 8 2 2" xfId="4142" xr:uid="{00000000-0005-0000-0000-00002D290000}"/>
    <cellStyle name="Total 2 2 8 2 3" xfId="4933" xr:uid="{00000000-0005-0000-0000-00002E290000}"/>
    <cellStyle name="Total 2 2 8 2 4" xfId="5978" xr:uid="{00000000-0005-0000-0000-00002F290000}"/>
    <cellStyle name="Total 2 2 8 2 5" xfId="5942" xr:uid="{00000000-0005-0000-0000-000030290000}"/>
    <cellStyle name="Total 2 2 8 2 6" xfId="7371" xr:uid="{00000000-0005-0000-0000-000031290000}"/>
    <cellStyle name="Total 2 2 8 2 7" xfId="8410" xr:uid="{00000000-0005-0000-0000-000032290000}"/>
    <cellStyle name="Total 2 2 8 2 8" xfId="10912" xr:uid="{00000000-0005-0000-0000-000033290000}"/>
    <cellStyle name="Total 2 2 8 2 9" xfId="11815" xr:uid="{00000000-0005-0000-0000-000034290000}"/>
    <cellStyle name="Total 2 2 8 3" xfId="3053" xr:uid="{00000000-0005-0000-0000-000035290000}"/>
    <cellStyle name="Total 2 2 8 4" xfId="4353" xr:uid="{00000000-0005-0000-0000-000036290000}"/>
    <cellStyle name="Total 2 2 8 5" xfId="5331" xr:uid="{00000000-0005-0000-0000-000037290000}"/>
    <cellStyle name="Total 2 2 8 6" xfId="2934" xr:uid="{00000000-0005-0000-0000-000038290000}"/>
    <cellStyle name="Total 2 2 8 7" xfId="7716" xr:uid="{00000000-0005-0000-0000-000039290000}"/>
    <cellStyle name="Total 2 2 8 8" xfId="8716" xr:uid="{00000000-0005-0000-0000-00003A290000}"/>
    <cellStyle name="Total 2 2 8 9" xfId="10349" xr:uid="{00000000-0005-0000-0000-00003B290000}"/>
    <cellStyle name="Total 2 2 9" xfId="992" xr:uid="{00000000-0005-0000-0000-00003C290000}"/>
    <cellStyle name="Total 2 2 9 10" xfId="11254" xr:uid="{00000000-0005-0000-0000-00003D290000}"/>
    <cellStyle name="Total 2 2 9 2" xfId="1575" xr:uid="{00000000-0005-0000-0000-00003E290000}"/>
    <cellStyle name="Total 2 2 9 2 2" xfId="2431" xr:uid="{00000000-0005-0000-0000-00003F290000}"/>
    <cellStyle name="Total 2 2 9 2 3" xfId="4934" xr:uid="{00000000-0005-0000-0000-000040290000}"/>
    <cellStyle name="Total 2 2 9 2 4" xfId="5963" xr:uid="{00000000-0005-0000-0000-000041290000}"/>
    <cellStyle name="Total 2 2 9 2 5" xfId="2430" xr:uid="{00000000-0005-0000-0000-000042290000}"/>
    <cellStyle name="Total 2 2 9 2 6" xfId="8127" xr:uid="{00000000-0005-0000-0000-000043290000}"/>
    <cellStyle name="Total 2 2 9 2 7" xfId="9930" xr:uid="{00000000-0005-0000-0000-000044290000}"/>
    <cellStyle name="Total 2 2 9 2 8" xfId="10913" xr:uid="{00000000-0005-0000-0000-000045290000}"/>
    <cellStyle name="Total 2 2 9 2 9" xfId="11816" xr:uid="{00000000-0005-0000-0000-000046290000}"/>
    <cellStyle name="Total 2 2 9 3" xfId="4111" xr:uid="{00000000-0005-0000-0000-000047290000}"/>
    <cellStyle name="Total 2 2 9 4" xfId="4354" xr:uid="{00000000-0005-0000-0000-000048290000}"/>
    <cellStyle name="Total 2 2 9 5" xfId="5515" xr:uid="{00000000-0005-0000-0000-000049290000}"/>
    <cellStyle name="Total 2 2 9 6" xfId="5047" xr:uid="{00000000-0005-0000-0000-00004A290000}"/>
    <cellStyle name="Total 2 2 9 7" xfId="8109" xr:uid="{00000000-0005-0000-0000-00004B290000}"/>
    <cellStyle name="Total 2 2 9 8" xfId="9321" xr:uid="{00000000-0005-0000-0000-00004C290000}"/>
    <cellStyle name="Total 2 2 9 9" xfId="10350" xr:uid="{00000000-0005-0000-0000-00004D290000}"/>
    <cellStyle name="Total 2 3" xfId="1514" xr:uid="{00000000-0005-0000-0000-00004E290000}"/>
    <cellStyle name="Total 2 3 2" xfId="4130" xr:uid="{00000000-0005-0000-0000-00004F290000}"/>
    <cellStyle name="Total 2 3 3" xfId="4873" xr:uid="{00000000-0005-0000-0000-000050290000}"/>
    <cellStyle name="Total 2 3 4" xfId="5548" xr:uid="{00000000-0005-0000-0000-000051290000}"/>
    <cellStyle name="Total 2 3 5" xfId="5941" xr:uid="{00000000-0005-0000-0000-000052290000}"/>
    <cellStyle name="Total 2 3 6" xfId="7682" xr:uid="{00000000-0005-0000-0000-000053290000}"/>
    <cellStyle name="Total 2 3 7" xfId="9983" xr:uid="{00000000-0005-0000-0000-000054290000}"/>
    <cellStyle name="Total 2 3 8" xfId="10852" xr:uid="{00000000-0005-0000-0000-000055290000}"/>
    <cellStyle name="Total 2 3 9" xfId="11755" xr:uid="{00000000-0005-0000-0000-000056290000}"/>
    <cellStyle name="Total 2 4" xfId="4082" xr:uid="{00000000-0005-0000-0000-000057290000}"/>
    <cellStyle name="Total 2 5" xfId="3033" xr:uid="{00000000-0005-0000-0000-000058290000}"/>
    <cellStyle name="Total 2 6" xfId="5524" xr:uid="{00000000-0005-0000-0000-000059290000}"/>
    <cellStyle name="Total 2 7" xfId="6085" xr:uid="{00000000-0005-0000-0000-00005A290000}"/>
    <cellStyle name="Total 2 8" xfId="8084" xr:uid="{00000000-0005-0000-0000-00005B290000}"/>
    <cellStyle name="Total 2 9" xfId="8744" xr:uid="{00000000-0005-0000-0000-00005C290000}"/>
    <cellStyle name="Total 3" xfId="993" xr:uid="{00000000-0005-0000-0000-00005D290000}"/>
    <cellStyle name="Total 3 10" xfId="11255" xr:uid="{00000000-0005-0000-0000-00005E290000}"/>
    <cellStyle name="Total 3 2" xfId="1576" xr:uid="{00000000-0005-0000-0000-00005F290000}"/>
    <cellStyle name="Total 3 2 2" xfId="4218" xr:uid="{00000000-0005-0000-0000-000060290000}"/>
    <cellStyle name="Total 3 2 3" xfId="4935" xr:uid="{00000000-0005-0000-0000-000061290000}"/>
    <cellStyle name="Total 3 2 4" xfId="6230" xr:uid="{00000000-0005-0000-0000-000062290000}"/>
    <cellStyle name="Total 3 2 5" xfId="2473" xr:uid="{00000000-0005-0000-0000-000063290000}"/>
    <cellStyle name="Total 3 2 6" xfId="7051" xr:uid="{00000000-0005-0000-0000-000064290000}"/>
    <cellStyle name="Total 3 2 7" xfId="9717" xr:uid="{00000000-0005-0000-0000-000065290000}"/>
    <cellStyle name="Total 3 2 8" xfId="10914" xr:uid="{00000000-0005-0000-0000-000066290000}"/>
    <cellStyle name="Total 3 2 9" xfId="11817" xr:uid="{00000000-0005-0000-0000-000067290000}"/>
    <cellStyle name="Total 3 3" xfId="3121" xr:uid="{00000000-0005-0000-0000-000068290000}"/>
    <cellStyle name="Total 3 4" xfId="4355" xr:uid="{00000000-0005-0000-0000-000069290000}"/>
    <cellStyle name="Total 3 5" xfId="5901" xr:uid="{00000000-0005-0000-0000-00006A290000}"/>
    <cellStyle name="Total 3 6" xfId="6645" xr:uid="{00000000-0005-0000-0000-00006B290000}"/>
    <cellStyle name="Total 3 7" xfId="7452" xr:uid="{00000000-0005-0000-0000-00006C290000}"/>
    <cellStyle name="Total 3 8" xfId="8715" xr:uid="{00000000-0005-0000-0000-00006D290000}"/>
    <cellStyle name="Total 3 9" xfId="10351" xr:uid="{00000000-0005-0000-0000-00006E290000}"/>
    <cellStyle name="Total 4" xfId="994" xr:uid="{00000000-0005-0000-0000-00006F290000}"/>
    <cellStyle name="Total 4 10" xfId="11256" xr:uid="{00000000-0005-0000-0000-000070290000}"/>
    <cellStyle name="Total 4 2" xfId="1577" xr:uid="{00000000-0005-0000-0000-000071290000}"/>
    <cellStyle name="Total 4 2 2" xfId="2385" xr:uid="{00000000-0005-0000-0000-000072290000}"/>
    <cellStyle name="Total 4 2 3" xfId="4936" xr:uid="{00000000-0005-0000-0000-000073290000}"/>
    <cellStyle name="Total 4 2 4" xfId="5200" xr:uid="{00000000-0005-0000-0000-000074290000}"/>
    <cellStyle name="Total 4 2 5" xfId="6118" xr:uid="{00000000-0005-0000-0000-000075290000}"/>
    <cellStyle name="Total 4 2 6" xfId="8168" xr:uid="{00000000-0005-0000-0000-000076290000}"/>
    <cellStyle name="Total 4 2 7" xfId="10008" xr:uid="{00000000-0005-0000-0000-000077290000}"/>
    <cellStyle name="Total 4 2 8" xfId="10915" xr:uid="{00000000-0005-0000-0000-000078290000}"/>
    <cellStyle name="Total 4 2 9" xfId="11818" xr:uid="{00000000-0005-0000-0000-000079290000}"/>
    <cellStyle name="Total 4 3" xfId="4278" xr:uid="{00000000-0005-0000-0000-00007A290000}"/>
    <cellStyle name="Total 4 4" xfId="4356" xr:uid="{00000000-0005-0000-0000-00007B290000}"/>
    <cellStyle name="Total 4 5" xfId="6278" xr:uid="{00000000-0005-0000-0000-00007C290000}"/>
    <cellStyle name="Total 4 6" xfId="3915" xr:uid="{00000000-0005-0000-0000-00007D290000}"/>
    <cellStyle name="Total 4 7" xfId="8206" xr:uid="{00000000-0005-0000-0000-00007E290000}"/>
    <cellStyle name="Total 4 8" xfId="9320" xr:uid="{00000000-0005-0000-0000-00007F290000}"/>
    <cellStyle name="Total 4 9" xfId="10352" xr:uid="{00000000-0005-0000-0000-000080290000}"/>
    <cellStyle name="Total 5" xfId="1661" xr:uid="{00000000-0005-0000-0000-000081290000}"/>
    <cellStyle name="Total 5 2" xfId="2398" xr:uid="{00000000-0005-0000-0000-000082290000}"/>
    <cellStyle name="Total 5 3" xfId="5016" xr:uid="{00000000-0005-0000-0000-000083290000}"/>
    <cellStyle name="Total 5 4" xfId="5900" xr:uid="{00000000-0005-0000-0000-000084290000}"/>
    <cellStyle name="Total 5 5" xfId="6508" xr:uid="{00000000-0005-0000-0000-000085290000}"/>
    <cellStyle name="Total 5 6" xfId="8160" xr:uid="{00000000-0005-0000-0000-000086290000}"/>
    <cellStyle name="Total 5 7" xfId="9203" xr:uid="{00000000-0005-0000-0000-000087290000}"/>
    <cellStyle name="Total 5 8" xfId="10986" xr:uid="{00000000-0005-0000-0000-000088290000}"/>
    <cellStyle name="Total 5 9" xfId="11888" xr:uid="{00000000-0005-0000-0000-000089290000}"/>
    <cellStyle name="Total 6" xfId="2477" xr:uid="{00000000-0005-0000-0000-00008A290000}"/>
    <cellStyle name="Total 7" xfId="2470" xr:uid="{00000000-0005-0000-0000-00008B290000}"/>
    <cellStyle name="Total 8" xfId="2531" xr:uid="{00000000-0005-0000-0000-00008C290000}"/>
    <cellStyle name="Total 9" xfId="5137" xr:uid="{00000000-0005-0000-0000-00008D290000}"/>
    <cellStyle name="Underline 2" xfId="128" xr:uid="{00000000-0005-0000-0000-00008E290000}"/>
    <cellStyle name="Year" xfId="129" xr:uid="{00000000-0005-0000-0000-00008F290000}"/>
    <cellStyle name="Year 10" xfId="996" xr:uid="{00000000-0005-0000-0000-000090290000}"/>
    <cellStyle name="Year 10 10" xfId="11258" xr:uid="{00000000-0005-0000-0000-000091290000}"/>
    <cellStyle name="Year 10 2" xfId="1579" xr:uid="{00000000-0005-0000-0000-000092290000}"/>
    <cellStyle name="Year 10 2 2" xfId="3554" xr:uid="{00000000-0005-0000-0000-000093290000}"/>
    <cellStyle name="Year 10 2 3" xfId="4938" xr:uid="{00000000-0005-0000-0000-000094290000}"/>
    <cellStyle name="Year 10 2 4" xfId="6150" xr:uid="{00000000-0005-0000-0000-000095290000}"/>
    <cellStyle name="Year 10 2 5" xfId="2912" xr:uid="{00000000-0005-0000-0000-000096290000}"/>
    <cellStyle name="Year 10 2 6" xfId="7365" xr:uid="{00000000-0005-0000-0000-000097290000}"/>
    <cellStyle name="Year 10 2 7" xfId="8449" xr:uid="{00000000-0005-0000-0000-000098290000}"/>
    <cellStyle name="Year 10 2 8" xfId="10917" xr:uid="{00000000-0005-0000-0000-000099290000}"/>
    <cellStyle name="Year 10 2 9" xfId="11820" xr:uid="{00000000-0005-0000-0000-00009A290000}"/>
    <cellStyle name="Year 10 3" xfId="2765" xr:uid="{00000000-0005-0000-0000-00009B290000}"/>
    <cellStyle name="Year 10 4" xfId="4358" xr:uid="{00000000-0005-0000-0000-00009C290000}"/>
    <cellStyle name="Year 10 5" xfId="3782" xr:uid="{00000000-0005-0000-0000-00009D290000}"/>
    <cellStyle name="Year 10 6" xfId="6354" xr:uid="{00000000-0005-0000-0000-00009E290000}"/>
    <cellStyle name="Year 10 7" xfId="7559" xr:uid="{00000000-0005-0000-0000-00009F290000}"/>
    <cellStyle name="Year 10 8" xfId="9319" xr:uid="{00000000-0005-0000-0000-0000A0290000}"/>
    <cellStyle name="Year 10 9" xfId="10354" xr:uid="{00000000-0005-0000-0000-0000A1290000}"/>
    <cellStyle name="Year 11" xfId="997" xr:uid="{00000000-0005-0000-0000-0000A2290000}"/>
    <cellStyle name="Year 11 10" xfId="11259" xr:uid="{00000000-0005-0000-0000-0000A3290000}"/>
    <cellStyle name="Year 11 2" xfId="1580" xr:uid="{00000000-0005-0000-0000-0000A4290000}"/>
    <cellStyle name="Year 11 2 2" xfId="4167" xr:uid="{00000000-0005-0000-0000-0000A5290000}"/>
    <cellStyle name="Year 11 2 3" xfId="4939" xr:uid="{00000000-0005-0000-0000-0000A6290000}"/>
    <cellStyle name="Year 11 2 4" xfId="3547" xr:uid="{00000000-0005-0000-0000-0000A7290000}"/>
    <cellStyle name="Year 11 2 5" xfId="5018" xr:uid="{00000000-0005-0000-0000-0000A8290000}"/>
    <cellStyle name="Year 11 2 6" xfId="7384" xr:uid="{00000000-0005-0000-0000-0000A9290000}"/>
    <cellStyle name="Year 11 2 7" xfId="9956" xr:uid="{00000000-0005-0000-0000-0000AA290000}"/>
    <cellStyle name="Year 11 2 8" xfId="10918" xr:uid="{00000000-0005-0000-0000-0000AB290000}"/>
    <cellStyle name="Year 11 2 9" xfId="11821" xr:uid="{00000000-0005-0000-0000-0000AC290000}"/>
    <cellStyle name="Year 11 3" xfId="3026" xr:uid="{00000000-0005-0000-0000-0000AD290000}"/>
    <cellStyle name="Year 11 4" xfId="4359" xr:uid="{00000000-0005-0000-0000-0000AE290000}"/>
    <cellStyle name="Year 11 5" xfId="6031" xr:uid="{00000000-0005-0000-0000-0000AF290000}"/>
    <cellStyle name="Year 11 6" xfId="6707" xr:uid="{00000000-0005-0000-0000-0000B0290000}"/>
    <cellStyle name="Year 11 7" xfId="7697" xr:uid="{00000000-0005-0000-0000-0000B1290000}"/>
    <cellStyle name="Year 11 8" xfId="8713" xr:uid="{00000000-0005-0000-0000-0000B2290000}"/>
    <cellStyle name="Year 11 9" xfId="10355" xr:uid="{00000000-0005-0000-0000-0000B3290000}"/>
    <cellStyle name="Year 12" xfId="998" xr:uid="{00000000-0005-0000-0000-0000B4290000}"/>
    <cellStyle name="Year 12 10" xfId="11260" xr:uid="{00000000-0005-0000-0000-0000B5290000}"/>
    <cellStyle name="Year 12 2" xfId="1581" xr:uid="{00000000-0005-0000-0000-0000B6290000}"/>
    <cellStyle name="Year 12 2 2" xfId="2098" xr:uid="{00000000-0005-0000-0000-0000B7290000}"/>
    <cellStyle name="Year 12 2 3" xfId="4940" xr:uid="{00000000-0005-0000-0000-0000B8290000}"/>
    <cellStyle name="Year 12 2 4" xfId="5068" xr:uid="{00000000-0005-0000-0000-0000B9290000}"/>
    <cellStyle name="Year 12 2 5" xfId="6730" xr:uid="{00000000-0005-0000-0000-0000BA290000}"/>
    <cellStyle name="Year 12 2 6" xfId="8140" xr:uid="{00000000-0005-0000-0000-0000BB290000}"/>
    <cellStyle name="Year 12 2 7" xfId="9743" xr:uid="{00000000-0005-0000-0000-0000BC290000}"/>
    <cellStyle name="Year 12 2 8" xfId="10919" xr:uid="{00000000-0005-0000-0000-0000BD290000}"/>
    <cellStyle name="Year 12 2 9" xfId="11822" xr:uid="{00000000-0005-0000-0000-0000BE290000}"/>
    <cellStyle name="Year 12 3" xfId="2766" xr:uid="{00000000-0005-0000-0000-0000BF290000}"/>
    <cellStyle name="Year 12 4" xfId="4360" xr:uid="{00000000-0005-0000-0000-0000C0290000}"/>
    <cellStyle name="Year 12 5" xfId="2951" xr:uid="{00000000-0005-0000-0000-0000C1290000}"/>
    <cellStyle name="Year 12 6" xfId="5674" xr:uid="{00000000-0005-0000-0000-0000C2290000}"/>
    <cellStyle name="Year 12 7" xfId="7560" xr:uid="{00000000-0005-0000-0000-0000C3290000}"/>
    <cellStyle name="Year 12 8" xfId="9318" xr:uid="{00000000-0005-0000-0000-0000C4290000}"/>
    <cellStyle name="Year 12 9" xfId="10356" xr:uid="{00000000-0005-0000-0000-0000C5290000}"/>
    <cellStyle name="Year 13" xfId="999" xr:uid="{00000000-0005-0000-0000-0000C6290000}"/>
    <cellStyle name="Year 13 10" xfId="11261" xr:uid="{00000000-0005-0000-0000-0000C7290000}"/>
    <cellStyle name="Year 13 2" xfId="1582" xr:uid="{00000000-0005-0000-0000-0000C8290000}"/>
    <cellStyle name="Year 13 2 2" xfId="4244" xr:uid="{00000000-0005-0000-0000-0000C9290000}"/>
    <cellStyle name="Year 13 2 3" xfId="4941" xr:uid="{00000000-0005-0000-0000-0000CA290000}"/>
    <cellStyle name="Year 13 2 4" xfId="6250" xr:uid="{00000000-0005-0000-0000-0000CB290000}"/>
    <cellStyle name="Year 13 2 5" xfId="6799" xr:uid="{00000000-0005-0000-0000-0000CC290000}"/>
    <cellStyle name="Year 13 2 6" xfId="6848" xr:uid="{00000000-0005-0000-0000-0000CD290000}"/>
    <cellStyle name="Year 13 2 7" xfId="10034" xr:uid="{00000000-0005-0000-0000-0000CE290000}"/>
    <cellStyle name="Year 13 2 8" xfId="10920" xr:uid="{00000000-0005-0000-0000-0000CF290000}"/>
    <cellStyle name="Year 13 2 9" xfId="11823" xr:uid="{00000000-0005-0000-0000-0000D0290000}"/>
    <cellStyle name="Year 13 3" xfId="3346" xr:uid="{00000000-0005-0000-0000-0000D1290000}"/>
    <cellStyle name="Year 13 4" xfId="4361" xr:uid="{00000000-0005-0000-0000-0000D2290000}"/>
    <cellStyle name="Year 13 5" xfId="5276" xr:uid="{00000000-0005-0000-0000-0000D3290000}"/>
    <cellStyle name="Year 13 6" xfId="2094" xr:uid="{00000000-0005-0000-0000-0000D4290000}"/>
    <cellStyle name="Year 13 7" xfId="7226" xr:uid="{00000000-0005-0000-0000-0000D5290000}"/>
    <cellStyle name="Year 13 8" xfId="8712" xr:uid="{00000000-0005-0000-0000-0000D6290000}"/>
    <cellStyle name="Year 13 9" xfId="10357" xr:uid="{00000000-0005-0000-0000-0000D7290000}"/>
    <cellStyle name="Year 14" xfId="1000" xr:uid="{00000000-0005-0000-0000-0000D8290000}"/>
    <cellStyle name="Year 14 10" xfId="11262" xr:uid="{00000000-0005-0000-0000-0000D9290000}"/>
    <cellStyle name="Year 14 2" xfId="1583" xr:uid="{00000000-0005-0000-0000-0000DA290000}"/>
    <cellStyle name="Year 14 2 2" xfId="2367" xr:uid="{00000000-0005-0000-0000-0000DB290000}"/>
    <cellStyle name="Year 14 2 3" xfId="4942" xr:uid="{00000000-0005-0000-0000-0000DC290000}"/>
    <cellStyle name="Year 14 2 4" xfId="4420" xr:uid="{00000000-0005-0000-0000-0000DD290000}"/>
    <cellStyle name="Year 14 2 5" xfId="6135" xr:uid="{00000000-0005-0000-0000-0000DE290000}"/>
    <cellStyle name="Year 14 2 6" xfId="8181" xr:uid="{00000000-0005-0000-0000-0000DF290000}"/>
    <cellStyle name="Year 14 2 7" xfId="9821" xr:uid="{00000000-0005-0000-0000-0000E0290000}"/>
    <cellStyle name="Year 14 2 8" xfId="10921" xr:uid="{00000000-0005-0000-0000-0000E1290000}"/>
    <cellStyle name="Year 14 2 9" xfId="11824" xr:uid="{00000000-0005-0000-0000-0000E2290000}"/>
    <cellStyle name="Year 14 3" xfId="3601" xr:uid="{00000000-0005-0000-0000-0000E3290000}"/>
    <cellStyle name="Year 14 4" xfId="4362" xr:uid="{00000000-0005-0000-0000-0000E4290000}"/>
    <cellStyle name="Year 14 5" xfId="5741" xr:uid="{00000000-0005-0000-0000-0000E5290000}"/>
    <cellStyle name="Year 14 6" xfId="6134" xr:uid="{00000000-0005-0000-0000-0000E6290000}"/>
    <cellStyle name="Year 14 7" xfId="7414" xr:uid="{00000000-0005-0000-0000-0000E7290000}"/>
    <cellStyle name="Year 14 8" xfId="9317" xr:uid="{00000000-0005-0000-0000-0000E8290000}"/>
    <cellStyle name="Year 14 9" xfId="10358" xr:uid="{00000000-0005-0000-0000-0000E9290000}"/>
    <cellStyle name="Year 15" xfId="1001" xr:uid="{00000000-0005-0000-0000-0000EA290000}"/>
    <cellStyle name="Year 15 10" xfId="11263" xr:uid="{00000000-0005-0000-0000-0000EB290000}"/>
    <cellStyle name="Year 15 2" xfId="1584" xr:uid="{00000000-0005-0000-0000-0000EC290000}"/>
    <cellStyle name="Year 15 2 2" xfId="3508" xr:uid="{00000000-0005-0000-0000-0000ED290000}"/>
    <cellStyle name="Year 15 2 3" xfId="4943" xr:uid="{00000000-0005-0000-0000-0000EE290000}"/>
    <cellStyle name="Year 15 2 4" xfId="2732" xr:uid="{00000000-0005-0000-0000-0000EF290000}"/>
    <cellStyle name="Year 15 2 5" xfId="2778" xr:uid="{00000000-0005-0000-0000-0000F0290000}"/>
    <cellStyle name="Year 15 2 6" xfId="7019" xr:uid="{00000000-0005-0000-0000-0000F1290000}"/>
    <cellStyle name="Year 15 2 7" xfId="8475" xr:uid="{00000000-0005-0000-0000-0000F2290000}"/>
    <cellStyle name="Year 15 2 8" xfId="10922" xr:uid="{00000000-0005-0000-0000-0000F3290000}"/>
    <cellStyle name="Year 15 2 9" xfId="11825" xr:uid="{00000000-0005-0000-0000-0000F4290000}"/>
    <cellStyle name="Year 15 3" xfId="3347" xr:uid="{00000000-0005-0000-0000-0000F5290000}"/>
    <cellStyle name="Year 15 4" xfId="4363" xr:uid="{00000000-0005-0000-0000-0000F6290000}"/>
    <cellStyle name="Year 15 5" xfId="5262" xr:uid="{00000000-0005-0000-0000-0000F7290000}"/>
    <cellStyle name="Year 15 6" xfId="5309" xr:uid="{00000000-0005-0000-0000-0000F8290000}"/>
    <cellStyle name="Year 15 7" xfId="7732" xr:uid="{00000000-0005-0000-0000-0000F9290000}"/>
    <cellStyle name="Year 15 8" xfId="8711" xr:uid="{00000000-0005-0000-0000-0000FA290000}"/>
    <cellStyle name="Year 15 9" xfId="10359" xr:uid="{00000000-0005-0000-0000-0000FB290000}"/>
    <cellStyle name="Year 16" xfId="1002" xr:uid="{00000000-0005-0000-0000-0000FC290000}"/>
    <cellStyle name="Year 16 10" xfId="11264" xr:uid="{00000000-0005-0000-0000-0000FD290000}"/>
    <cellStyle name="Year 16 2" xfId="1585" xr:uid="{00000000-0005-0000-0000-0000FE290000}"/>
    <cellStyle name="Year 16 2 2" xfId="3543" xr:uid="{00000000-0005-0000-0000-0000FF290000}"/>
    <cellStyle name="Year 16 2 3" xfId="4944" xr:uid="{00000000-0005-0000-0000-0000002A0000}"/>
    <cellStyle name="Year 16 2 4" xfId="5333" xr:uid="{00000000-0005-0000-0000-0000012A0000}"/>
    <cellStyle name="Year 16 2 5" xfId="5752" xr:uid="{00000000-0005-0000-0000-0000022A0000}"/>
    <cellStyle name="Year 16 2 6" xfId="7359" xr:uid="{00000000-0005-0000-0000-0000032A0000}"/>
    <cellStyle name="Year 16 2 7" xfId="8397" xr:uid="{00000000-0005-0000-0000-0000042A0000}"/>
    <cellStyle name="Year 16 2 8" xfId="10923" xr:uid="{00000000-0005-0000-0000-0000052A0000}"/>
    <cellStyle name="Year 16 2 9" xfId="11826" xr:uid="{00000000-0005-0000-0000-0000062A0000}"/>
    <cellStyle name="Year 16 3" xfId="2767" xr:uid="{00000000-0005-0000-0000-0000072A0000}"/>
    <cellStyle name="Year 16 4" xfId="4364" xr:uid="{00000000-0005-0000-0000-0000082A0000}"/>
    <cellStyle name="Year 16 5" xfId="2584" xr:uid="{00000000-0005-0000-0000-0000092A0000}"/>
    <cellStyle name="Year 16 6" xfId="6737" xr:uid="{00000000-0005-0000-0000-00000A2A0000}"/>
    <cellStyle name="Year 16 7" xfId="7227" xr:uid="{00000000-0005-0000-0000-00000B2A0000}"/>
    <cellStyle name="Year 16 8" xfId="9316" xr:uid="{00000000-0005-0000-0000-00000C2A0000}"/>
    <cellStyle name="Year 16 9" xfId="10360" xr:uid="{00000000-0005-0000-0000-00000D2A0000}"/>
    <cellStyle name="Year 17" xfId="1003" xr:uid="{00000000-0005-0000-0000-00000E2A0000}"/>
    <cellStyle name="Year 17 10" xfId="11265" xr:uid="{00000000-0005-0000-0000-00000F2A0000}"/>
    <cellStyle name="Year 17 2" xfId="1586" xr:uid="{00000000-0005-0000-0000-0000102A0000}"/>
    <cellStyle name="Year 17 2 2" xfId="4129" xr:uid="{00000000-0005-0000-0000-0000112A0000}"/>
    <cellStyle name="Year 17 2 3" xfId="4945" xr:uid="{00000000-0005-0000-0000-0000122A0000}"/>
    <cellStyle name="Year 17 2 4" xfId="5437" xr:uid="{00000000-0005-0000-0000-0000132A0000}"/>
    <cellStyle name="Year 17 2 5" xfId="6555" xr:uid="{00000000-0005-0000-0000-0000142A0000}"/>
    <cellStyle name="Year 17 2 6" xfId="7378" xr:uid="{00000000-0005-0000-0000-0000152A0000}"/>
    <cellStyle name="Year 17 2 7" xfId="9982" xr:uid="{00000000-0005-0000-0000-0000162A0000}"/>
    <cellStyle name="Year 17 2 8" xfId="10924" xr:uid="{00000000-0005-0000-0000-0000172A0000}"/>
    <cellStyle name="Year 17 2 9" xfId="11827" xr:uid="{00000000-0005-0000-0000-0000182A0000}"/>
    <cellStyle name="Year 17 3" xfId="3348" xr:uid="{00000000-0005-0000-0000-0000192A0000}"/>
    <cellStyle name="Year 17 4" xfId="4365" xr:uid="{00000000-0005-0000-0000-00001A2A0000}"/>
    <cellStyle name="Year 17 5" xfId="5736" xr:uid="{00000000-0005-0000-0000-00001B2A0000}"/>
    <cellStyle name="Year 17 6" xfId="6353" xr:uid="{00000000-0005-0000-0000-00001C2A0000}"/>
    <cellStyle name="Year 17 7" xfId="7561" xr:uid="{00000000-0005-0000-0000-00001D2A0000}"/>
    <cellStyle name="Year 17 8" xfId="8710" xr:uid="{00000000-0005-0000-0000-00001E2A0000}"/>
    <cellStyle name="Year 17 9" xfId="10361" xr:uid="{00000000-0005-0000-0000-00001F2A0000}"/>
    <cellStyle name="Year 18" xfId="1004" xr:uid="{00000000-0005-0000-0000-0000202A0000}"/>
    <cellStyle name="Year 18 10" xfId="11266" xr:uid="{00000000-0005-0000-0000-0000212A0000}"/>
    <cellStyle name="Year 18 2" xfId="1587" xr:uid="{00000000-0005-0000-0000-0000222A0000}"/>
    <cellStyle name="Year 18 2 2" xfId="3111" xr:uid="{00000000-0005-0000-0000-0000232A0000}"/>
    <cellStyle name="Year 18 2 3" xfId="4946" xr:uid="{00000000-0005-0000-0000-0000242A0000}"/>
    <cellStyle name="Year 18 2 4" xfId="3224" xr:uid="{00000000-0005-0000-0000-0000252A0000}"/>
    <cellStyle name="Year 18 2 5" xfId="6731" xr:uid="{00000000-0005-0000-0000-0000262A0000}"/>
    <cellStyle name="Year 18 2 6" xfId="8120" xr:uid="{00000000-0005-0000-0000-0000272A0000}"/>
    <cellStyle name="Year 18 2 7" xfId="9769" xr:uid="{00000000-0005-0000-0000-0000282A0000}"/>
    <cellStyle name="Year 18 2 8" xfId="10925" xr:uid="{00000000-0005-0000-0000-0000292A0000}"/>
    <cellStyle name="Year 18 2 9" xfId="11828" xr:uid="{00000000-0005-0000-0000-00002A2A0000}"/>
    <cellStyle name="Year 18 3" xfId="3054" xr:uid="{00000000-0005-0000-0000-00002B2A0000}"/>
    <cellStyle name="Year 18 4" xfId="4366" xr:uid="{00000000-0005-0000-0000-00002C2A0000}"/>
    <cellStyle name="Year 18 5" xfId="4425" xr:uid="{00000000-0005-0000-0000-00002D2A0000}"/>
    <cellStyle name="Year 18 6" xfId="5821" xr:uid="{00000000-0005-0000-0000-00002E2A0000}"/>
    <cellStyle name="Year 18 7" xfId="7228" xr:uid="{00000000-0005-0000-0000-00002F2A0000}"/>
    <cellStyle name="Year 18 8" xfId="9315" xr:uid="{00000000-0005-0000-0000-0000302A0000}"/>
    <cellStyle name="Year 18 9" xfId="10362" xr:uid="{00000000-0005-0000-0000-0000312A0000}"/>
    <cellStyle name="Year 19" xfId="1005" xr:uid="{00000000-0005-0000-0000-0000322A0000}"/>
    <cellStyle name="Year 19 10" xfId="11267" xr:uid="{00000000-0005-0000-0000-0000332A0000}"/>
    <cellStyle name="Year 19 2" xfId="1588" xr:uid="{00000000-0005-0000-0000-0000342A0000}"/>
    <cellStyle name="Year 19 2 2" xfId="4205" xr:uid="{00000000-0005-0000-0000-0000352A0000}"/>
    <cellStyle name="Year 19 2 3" xfId="4947" xr:uid="{00000000-0005-0000-0000-0000362A0000}"/>
    <cellStyle name="Year 19 2 4" xfId="6220" xr:uid="{00000000-0005-0000-0000-0000372A0000}"/>
    <cellStyle name="Year 19 2 5" xfId="6768" xr:uid="{00000000-0005-0000-0000-0000382A0000}"/>
    <cellStyle name="Year 19 2 6" xfId="7446" xr:uid="{00000000-0005-0000-0000-0000392A0000}"/>
    <cellStyle name="Year 19 2 7" xfId="10060" xr:uid="{00000000-0005-0000-0000-00003A2A0000}"/>
    <cellStyle name="Year 19 2 8" xfId="10926" xr:uid="{00000000-0005-0000-0000-00003B2A0000}"/>
    <cellStyle name="Year 19 2 9" xfId="11829" xr:uid="{00000000-0005-0000-0000-00003C2A0000}"/>
    <cellStyle name="Year 19 3" xfId="2768" xr:uid="{00000000-0005-0000-0000-00003D2A0000}"/>
    <cellStyle name="Year 19 4" xfId="4367" xr:uid="{00000000-0005-0000-0000-00003E2A0000}"/>
    <cellStyle name="Year 19 5" xfId="5311" xr:uid="{00000000-0005-0000-0000-00003F2A0000}"/>
    <cellStyle name="Year 19 6" xfId="5009" xr:uid="{00000000-0005-0000-0000-0000402A0000}"/>
    <cellStyle name="Year 19 7" xfId="7717" xr:uid="{00000000-0005-0000-0000-0000412A0000}"/>
    <cellStyle name="Year 19 8" xfId="8709" xr:uid="{00000000-0005-0000-0000-0000422A0000}"/>
    <cellStyle name="Year 19 9" xfId="10363" xr:uid="{00000000-0005-0000-0000-0000432A0000}"/>
    <cellStyle name="Year 2" xfId="1006" xr:uid="{00000000-0005-0000-0000-0000442A0000}"/>
    <cellStyle name="Year 2 10" xfId="11268" xr:uid="{00000000-0005-0000-0000-0000452A0000}"/>
    <cellStyle name="Year 2 2" xfId="1589" xr:uid="{00000000-0005-0000-0000-0000462A0000}"/>
    <cellStyle name="Year 2 2 2" xfId="2397" xr:uid="{00000000-0005-0000-0000-0000472A0000}"/>
    <cellStyle name="Year 2 2 3" xfId="4948" xr:uid="{00000000-0005-0000-0000-0000482A0000}"/>
    <cellStyle name="Year 2 2 4" xfId="5909" xr:uid="{00000000-0005-0000-0000-0000492A0000}"/>
    <cellStyle name="Year 2 2 5" xfId="6423" xr:uid="{00000000-0005-0000-0000-00004A2A0000}"/>
    <cellStyle name="Year 2 2 6" xfId="8161" xr:uid="{00000000-0005-0000-0000-00004B2A0000}"/>
    <cellStyle name="Year 2 2 7" xfId="9847" xr:uid="{00000000-0005-0000-0000-00004C2A0000}"/>
    <cellStyle name="Year 2 2 8" xfId="10927" xr:uid="{00000000-0005-0000-0000-00004D2A0000}"/>
    <cellStyle name="Year 2 2 9" xfId="11830" xr:uid="{00000000-0005-0000-0000-00004E2A0000}"/>
    <cellStyle name="Year 2 3" xfId="2769" xr:uid="{00000000-0005-0000-0000-00004F2A0000}"/>
    <cellStyle name="Year 2 4" xfId="4368" xr:uid="{00000000-0005-0000-0000-0000502A0000}"/>
    <cellStyle name="Year 2 5" xfId="5591" xr:uid="{00000000-0005-0000-0000-0000512A0000}"/>
    <cellStyle name="Year 2 6" xfId="6725" xr:uid="{00000000-0005-0000-0000-0000522A0000}"/>
    <cellStyle name="Year 2 7" xfId="7562" xr:uid="{00000000-0005-0000-0000-0000532A0000}"/>
    <cellStyle name="Year 2 8" xfId="9314" xr:uid="{00000000-0005-0000-0000-0000542A0000}"/>
    <cellStyle name="Year 2 9" xfId="10364" xr:uid="{00000000-0005-0000-0000-0000552A0000}"/>
    <cellStyle name="Year 20" xfId="1007" xr:uid="{00000000-0005-0000-0000-0000562A0000}"/>
    <cellStyle name="Year 20 10" xfId="11269" xr:uid="{00000000-0005-0000-0000-0000572A0000}"/>
    <cellStyle name="Year 20 2" xfId="1590" xr:uid="{00000000-0005-0000-0000-0000582A0000}"/>
    <cellStyle name="Year 20 2 2" xfId="2977" xr:uid="{00000000-0005-0000-0000-0000592A0000}"/>
    <cellStyle name="Year 20 2 3" xfId="4949" xr:uid="{00000000-0005-0000-0000-00005A2A0000}"/>
    <cellStyle name="Year 20 2 4" xfId="5692" xr:uid="{00000000-0005-0000-0000-00005B2A0000}"/>
    <cellStyle name="Year 20 2 5" xfId="6123" xr:uid="{00000000-0005-0000-0000-00005C2A0000}"/>
    <cellStyle name="Year 20 2 6" xfId="6841" xr:uid="{00000000-0005-0000-0000-00005D2A0000}"/>
    <cellStyle name="Year 20 2 7" xfId="8501" xr:uid="{00000000-0005-0000-0000-00005E2A0000}"/>
    <cellStyle name="Year 20 2 8" xfId="10928" xr:uid="{00000000-0005-0000-0000-00005F2A0000}"/>
    <cellStyle name="Year 20 2 9" xfId="11831" xr:uid="{00000000-0005-0000-0000-0000602A0000}"/>
    <cellStyle name="Year 20 3" xfId="3349" xr:uid="{00000000-0005-0000-0000-0000612A0000}"/>
    <cellStyle name="Year 20 4" xfId="4369" xr:uid="{00000000-0005-0000-0000-0000622A0000}"/>
    <cellStyle name="Year 20 5" xfId="3049" xr:uid="{00000000-0005-0000-0000-0000632A0000}"/>
    <cellStyle name="Year 20 6" xfId="6629" xr:uid="{00000000-0005-0000-0000-0000642A0000}"/>
    <cellStyle name="Year 20 7" xfId="7563" xr:uid="{00000000-0005-0000-0000-0000652A0000}"/>
    <cellStyle name="Year 20 8" xfId="8708" xr:uid="{00000000-0005-0000-0000-0000662A0000}"/>
    <cellStyle name="Year 20 9" xfId="10365" xr:uid="{00000000-0005-0000-0000-0000672A0000}"/>
    <cellStyle name="Year 21" xfId="1008" xr:uid="{00000000-0005-0000-0000-0000682A0000}"/>
    <cellStyle name="Year 21 10" xfId="11270" xr:uid="{00000000-0005-0000-0000-0000692A0000}"/>
    <cellStyle name="Year 21 2" xfId="1591" xr:uid="{00000000-0005-0000-0000-00006A2A0000}"/>
    <cellStyle name="Year 21 2 2" xfId="4155" xr:uid="{00000000-0005-0000-0000-00006B2A0000}"/>
    <cellStyle name="Year 21 2 3" xfId="4950" xr:uid="{00000000-0005-0000-0000-00006C2A0000}"/>
    <cellStyle name="Year 21 2 4" xfId="5877" xr:uid="{00000000-0005-0000-0000-00006D2A0000}"/>
    <cellStyle name="Year 21 2 5" xfId="5546" xr:uid="{00000000-0005-0000-0000-00006E2A0000}"/>
    <cellStyle name="Year 21 2 6" xfId="7673" xr:uid="{00000000-0005-0000-0000-00006F2A0000}"/>
    <cellStyle name="Year 21 2 7" xfId="8423" xr:uid="{00000000-0005-0000-0000-0000702A0000}"/>
    <cellStyle name="Year 21 2 8" xfId="10929" xr:uid="{00000000-0005-0000-0000-0000712A0000}"/>
    <cellStyle name="Year 21 2 9" xfId="11832" xr:uid="{00000000-0005-0000-0000-0000722A0000}"/>
    <cellStyle name="Year 21 3" xfId="3602" xr:uid="{00000000-0005-0000-0000-0000732A0000}"/>
    <cellStyle name="Year 21 4" xfId="4370" xr:uid="{00000000-0005-0000-0000-0000742A0000}"/>
    <cellStyle name="Year 21 5" xfId="5289" xr:uid="{00000000-0005-0000-0000-0000752A0000}"/>
    <cellStyle name="Year 21 6" xfId="6616" xr:uid="{00000000-0005-0000-0000-0000762A0000}"/>
    <cellStyle name="Year 21 7" xfId="7229" xr:uid="{00000000-0005-0000-0000-0000772A0000}"/>
    <cellStyle name="Year 21 8" xfId="9313" xr:uid="{00000000-0005-0000-0000-0000782A0000}"/>
    <cellStyle name="Year 21 9" xfId="10366" xr:uid="{00000000-0005-0000-0000-0000792A0000}"/>
    <cellStyle name="Year 22" xfId="1009" xr:uid="{00000000-0005-0000-0000-00007A2A0000}"/>
    <cellStyle name="Year 22 10" xfId="11271" xr:uid="{00000000-0005-0000-0000-00007B2A0000}"/>
    <cellStyle name="Year 22 2" xfId="1592" xr:uid="{00000000-0005-0000-0000-00007C2A0000}"/>
    <cellStyle name="Year 22 2 2" xfId="3100" xr:uid="{00000000-0005-0000-0000-00007D2A0000}"/>
    <cellStyle name="Year 22 2 3" xfId="4951" xr:uid="{00000000-0005-0000-0000-00007E2A0000}"/>
    <cellStyle name="Year 22 2 4" xfId="5889" xr:uid="{00000000-0005-0000-0000-00007F2A0000}"/>
    <cellStyle name="Year 22 2 5" xfId="6554" xr:uid="{00000000-0005-0000-0000-0000802A0000}"/>
    <cellStyle name="Year 22 2 6" xfId="8133" xr:uid="{00000000-0005-0000-0000-0000812A0000}"/>
    <cellStyle name="Year 22 2 7" xfId="8371" xr:uid="{00000000-0005-0000-0000-0000822A0000}"/>
    <cellStyle name="Year 22 2 8" xfId="10930" xr:uid="{00000000-0005-0000-0000-0000832A0000}"/>
    <cellStyle name="Year 22 2 9" xfId="11833" xr:uid="{00000000-0005-0000-0000-0000842A0000}"/>
    <cellStyle name="Year 22 3" xfId="3055" xr:uid="{00000000-0005-0000-0000-0000852A0000}"/>
    <cellStyle name="Year 22 4" xfId="4371" xr:uid="{00000000-0005-0000-0000-0000862A0000}"/>
    <cellStyle name="Year 22 5" xfId="5567" xr:uid="{00000000-0005-0000-0000-0000872A0000}"/>
    <cellStyle name="Year 22 6" xfId="5248" xr:uid="{00000000-0005-0000-0000-0000882A0000}"/>
    <cellStyle name="Year 22 7" xfId="7415" xr:uid="{00000000-0005-0000-0000-0000892A0000}"/>
    <cellStyle name="Year 22 8" xfId="8707" xr:uid="{00000000-0005-0000-0000-00008A2A0000}"/>
    <cellStyle name="Year 22 9" xfId="10367" xr:uid="{00000000-0005-0000-0000-00008B2A0000}"/>
    <cellStyle name="Year 23" xfId="1010" xr:uid="{00000000-0005-0000-0000-00008C2A0000}"/>
    <cellStyle name="Year 23 10" xfId="11272" xr:uid="{00000000-0005-0000-0000-00008D2A0000}"/>
    <cellStyle name="Year 23 2" xfId="1593" xr:uid="{00000000-0005-0000-0000-00008E2A0000}"/>
    <cellStyle name="Year 23 2 2" xfId="4231" xr:uid="{00000000-0005-0000-0000-00008F2A0000}"/>
    <cellStyle name="Year 23 2 3" xfId="4952" xr:uid="{00000000-0005-0000-0000-0000902A0000}"/>
    <cellStyle name="Year 23 2 4" xfId="6241" xr:uid="{00000000-0005-0000-0000-0000912A0000}"/>
    <cellStyle name="Year 23 2 5" xfId="6749" xr:uid="{00000000-0005-0000-0000-0000922A0000}"/>
    <cellStyle name="Year 23 2 6" xfId="7438" xr:uid="{00000000-0005-0000-0000-0000932A0000}"/>
    <cellStyle name="Year 23 2 7" xfId="8358" xr:uid="{00000000-0005-0000-0000-0000942A0000}"/>
    <cellStyle name="Year 23 2 8" xfId="10931" xr:uid="{00000000-0005-0000-0000-0000952A0000}"/>
    <cellStyle name="Year 23 2 9" xfId="11834" xr:uid="{00000000-0005-0000-0000-0000962A0000}"/>
    <cellStyle name="Year 23 3" xfId="3603" xr:uid="{00000000-0005-0000-0000-0000972A0000}"/>
    <cellStyle name="Year 23 4" xfId="4372" xr:uid="{00000000-0005-0000-0000-0000982A0000}"/>
    <cellStyle name="Year 23 5" xfId="6092" xr:uid="{00000000-0005-0000-0000-0000992A0000}"/>
    <cellStyle name="Year 23 6" xfId="5359" xr:uid="{00000000-0005-0000-0000-00009A2A0000}"/>
    <cellStyle name="Year 23 7" xfId="7718" xr:uid="{00000000-0005-0000-0000-00009B2A0000}"/>
    <cellStyle name="Year 23 8" xfId="9312" xr:uid="{00000000-0005-0000-0000-00009C2A0000}"/>
    <cellStyle name="Year 23 9" xfId="10368" xr:uid="{00000000-0005-0000-0000-00009D2A0000}"/>
    <cellStyle name="Year 24" xfId="1011" xr:uid="{00000000-0005-0000-0000-00009E2A0000}"/>
    <cellStyle name="Year 24 10" xfId="11273" xr:uid="{00000000-0005-0000-0000-00009F2A0000}"/>
    <cellStyle name="Year 24 2" xfId="1594" xr:uid="{00000000-0005-0000-0000-0000A02A0000}"/>
    <cellStyle name="Year 24 2 2" xfId="2380" xr:uid="{00000000-0005-0000-0000-0000A12A0000}"/>
    <cellStyle name="Year 24 2 3" xfId="4953" xr:uid="{00000000-0005-0000-0000-0000A22A0000}"/>
    <cellStyle name="Year 24 2 4" xfId="5796" xr:uid="{00000000-0005-0000-0000-0000A32A0000}"/>
    <cellStyle name="Year 24 2 5" xfId="6218" xr:uid="{00000000-0005-0000-0000-0000A42A0000}"/>
    <cellStyle name="Year 24 2 6" xfId="8174" xr:uid="{00000000-0005-0000-0000-0000A52A0000}"/>
    <cellStyle name="Year 24 2 7" xfId="8347" xr:uid="{00000000-0005-0000-0000-0000A62A0000}"/>
    <cellStyle name="Year 24 2 8" xfId="10932" xr:uid="{00000000-0005-0000-0000-0000A72A0000}"/>
    <cellStyle name="Year 24 2 9" xfId="11835" xr:uid="{00000000-0005-0000-0000-0000A82A0000}"/>
    <cellStyle name="Year 24 3" xfId="4277" xr:uid="{00000000-0005-0000-0000-0000A92A0000}"/>
    <cellStyle name="Year 24 4" xfId="4373" xr:uid="{00000000-0005-0000-0000-0000AA2A0000}"/>
    <cellStyle name="Year 24 5" xfId="6277" xr:uid="{00000000-0005-0000-0000-0000AB2A0000}"/>
    <cellStyle name="Year 24 6" xfId="6723" xr:uid="{00000000-0005-0000-0000-0000AC2A0000}"/>
    <cellStyle name="Year 24 7" xfId="7416" xr:uid="{00000000-0005-0000-0000-0000AD2A0000}"/>
    <cellStyle name="Year 24 8" xfId="8706" xr:uid="{00000000-0005-0000-0000-0000AE2A0000}"/>
    <cellStyle name="Year 24 9" xfId="10369" xr:uid="{00000000-0005-0000-0000-0000AF2A0000}"/>
    <cellStyle name="Year 25" xfId="1012" xr:uid="{00000000-0005-0000-0000-0000B02A0000}"/>
    <cellStyle name="Year 25 10" xfId="11274" xr:uid="{00000000-0005-0000-0000-0000B12A0000}"/>
    <cellStyle name="Year 25 2" xfId="1595" xr:uid="{00000000-0005-0000-0000-0000B22A0000}"/>
    <cellStyle name="Year 25 2 2" xfId="2965" xr:uid="{00000000-0005-0000-0000-0000B32A0000}"/>
    <cellStyle name="Year 25 2 3" xfId="4954" xr:uid="{00000000-0005-0000-0000-0000B42A0000}"/>
    <cellStyle name="Year 25 2 4" xfId="5671" xr:uid="{00000000-0005-0000-0000-0000B52A0000}"/>
    <cellStyle name="Year 25 2 5" xfId="5375" xr:uid="{00000000-0005-0000-0000-0000B62A0000}"/>
    <cellStyle name="Year 25 2 6" xfId="7026" xr:uid="{00000000-0005-0000-0000-0000B72A0000}"/>
    <cellStyle name="Year 25 2 7" xfId="8274" xr:uid="{00000000-0005-0000-0000-0000B82A0000}"/>
    <cellStyle name="Year 25 2 8" xfId="10933" xr:uid="{00000000-0005-0000-0000-0000B92A0000}"/>
    <cellStyle name="Year 25 2 9" xfId="11836" xr:uid="{00000000-0005-0000-0000-0000BA2A0000}"/>
    <cellStyle name="Year 25 3" xfId="4070" xr:uid="{00000000-0005-0000-0000-0000BB2A0000}"/>
    <cellStyle name="Year 25 4" xfId="4374" xr:uid="{00000000-0005-0000-0000-0000BC2A0000}"/>
    <cellStyle name="Year 25 5" xfId="5976" xr:uid="{00000000-0005-0000-0000-0000BD2A0000}"/>
    <cellStyle name="Year 25 6" xfId="5954" xr:uid="{00000000-0005-0000-0000-0000BE2A0000}"/>
    <cellStyle name="Year 25 7" xfId="8205" xr:uid="{00000000-0005-0000-0000-0000BF2A0000}"/>
    <cellStyle name="Year 25 8" xfId="9311" xr:uid="{00000000-0005-0000-0000-0000C02A0000}"/>
    <cellStyle name="Year 25 9" xfId="10370" xr:uid="{00000000-0005-0000-0000-0000C12A0000}"/>
    <cellStyle name="Year 26" xfId="1013" xr:uid="{00000000-0005-0000-0000-0000C22A0000}"/>
    <cellStyle name="Year 26 10" xfId="11275" xr:uid="{00000000-0005-0000-0000-0000C32A0000}"/>
    <cellStyle name="Year 26 2" xfId="1596" xr:uid="{00000000-0005-0000-0000-0000C42A0000}"/>
    <cellStyle name="Year 26 2 2" xfId="3002" xr:uid="{00000000-0005-0000-0000-0000C52A0000}"/>
    <cellStyle name="Year 26 2 3" xfId="4955" xr:uid="{00000000-0005-0000-0000-0000C62A0000}"/>
    <cellStyle name="Year 26 2 4" xfId="3195" xr:uid="{00000000-0005-0000-0000-0000C72A0000}"/>
    <cellStyle name="Year 26 2 5" xfId="5250" xr:uid="{00000000-0005-0000-0000-0000C82A0000}"/>
    <cellStyle name="Year 26 2 6" xfId="7666" xr:uid="{00000000-0005-0000-0000-0000C92A0000}"/>
    <cellStyle name="Year 26 2 7" xfId="8246" xr:uid="{00000000-0005-0000-0000-0000CA2A0000}"/>
    <cellStyle name="Year 26 2 8" xfId="10934" xr:uid="{00000000-0005-0000-0000-0000CB2A0000}"/>
    <cellStyle name="Year 26 2 9" xfId="11837" xr:uid="{00000000-0005-0000-0000-0000CC2A0000}"/>
    <cellStyle name="Year 26 3" xfId="3350" xr:uid="{00000000-0005-0000-0000-0000CD2A0000}"/>
    <cellStyle name="Year 26 4" xfId="4375" xr:uid="{00000000-0005-0000-0000-0000CE2A0000}"/>
    <cellStyle name="Year 26 5" xfId="5429" xr:uid="{00000000-0005-0000-0000-0000CF2A0000}"/>
    <cellStyle name="Year 26 6" xfId="6660" xr:uid="{00000000-0005-0000-0000-0000D02A0000}"/>
    <cellStyle name="Year 26 7" xfId="8072" xr:uid="{00000000-0005-0000-0000-0000D12A0000}"/>
    <cellStyle name="Year 26 8" xfId="8705" xr:uid="{00000000-0005-0000-0000-0000D22A0000}"/>
    <cellStyle name="Year 26 9" xfId="10371" xr:uid="{00000000-0005-0000-0000-0000D32A0000}"/>
    <cellStyle name="Year 27" xfId="1014" xr:uid="{00000000-0005-0000-0000-0000D42A0000}"/>
    <cellStyle name="Year 27 10" xfId="11276" xr:uid="{00000000-0005-0000-0000-0000D52A0000}"/>
    <cellStyle name="Year 27 2" xfId="1597" xr:uid="{00000000-0005-0000-0000-0000D62A0000}"/>
    <cellStyle name="Year 27 2 2" xfId="4179" xr:uid="{00000000-0005-0000-0000-0000D72A0000}"/>
    <cellStyle name="Year 27 2 3" xfId="4956" xr:uid="{00000000-0005-0000-0000-0000D82A0000}"/>
    <cellStyle name="Year 27 2 4" xfId="6200" xr:uid="{00000000-0005-0000-0000-0000D92A0000}"/>
    <cellStyle name="Year 27 2 5" xfId="6515" xr:uid="{00000000-0005-0000-0000-0000DA2A0000}"/>
    <cellStyle name="Year 27 2 6" xfId="7686" xr:uid="{00000000-0005-0000-0000-0000DB2A0000}"/>
    <cellStyle name="Year 27 2 7" xfId="8597" xr:uid="{00000000-0005-0000-0000-0000DC2A0000}"/>
    <cellStyle name="Year 27 2 8" xfId="10935" xr:uid="{00000000-0005-0000-0000-0000DD2A0000}"/>
    <cellStyle name="Year 27 2 9" xfId="11838" xr:uid="{00000000-0005-0000-0000-0000DE2A0000}"/>
    <cellStyle name="Year 27 3" xfId="4274" xr:uid="{00000000-0005-0000-0000-0000DF2A0000}"/>
    <cellStyle name="Year 27 4" xfId="4376" xr:uid="{00000000-0005-0000-0000-0000E02A0000}"/>
    <cellStyle name="Year 27 5" xfId="6274" xr:uid="{00000000-0005-0000-0000-0000E12A0000}"/>
    <cellStyle name="Year 27 6" xfId="3185" xr:uid="{00000000-0005-0000-0000-0000E22A0000}"/>
    <cellStyle name="Year 27 7" xfId="7230" xr:uid="{00000000-0005-0000-0000-0000E32A0000}"/>
    <cellStyle name="Year 27 8" xfId="9310" xr:uid="{00000000-0005-0000-0000-0000E42A0000}"/>
    <cellStyle name="Year 27 9" xfId="10372" xr:uid="{00000000-0005-0000-0000-0000E52A0000}"/>
    <cellStyle name="Year 28" xfId="1015" xr:uid="{00000000-0005-0000-0000-0000E62A0000}"/>
    <cellStyle name="Year 28 10" xfId="11277" xr:uid="{00000000-0005-0000-0000-0000E72A0000}"/>
    <cellStyle name="Year 28 2" xfId="1598" xr:uid="{00000000-0005-0000-0000-0000E82A0000}"/>
    <cellStyle name="Year 28 2 2" xfId="2416" xr:uid="{00000000-0005-0000-0000-0000E92A0000}"/>
    <cellStyle name="Year 28 2 3" xfId="4957" xr:uid="{00000000-0005-0000-0000-0000EA2A0000}"/>
    <cellStyle name="Year 28 2 4" xfId="5840" xr:uid="{00000000-0005-0000-0000-0000EB2A0000}"/>
    <cellStyle name="Year 28 2 5" xfId="5196" xr:uid="{00000000-0005-0000-0000-0000EC2A0000}"/>
    <cellStyle name="Year 28 2 6" xfId="8146" xr:uid="{00000000-0005-0000-0000-0000ED2A0000}"/>
    <cellStyle name="Year 28 2 7" xfId="8596" xr:uid="{00000000-0005-0000-0000-0000EE2A0000}"/>
    <cellStyle name="Year 28 2 8" xfId="10936" xr:uid="{00000000-0005-0000-0000-0000EF2A0000}"/>
    <cellStyle name="Year 28 2 9" xfId="11839" xr:uid="{00000000-0005-0000-0000-0000F02A0000}"/>
    <cellStyle name="Year 28 3" xfId="4067" xr:uid="{00000000-0005-0000-0000-0000F12A0000}"/>
    <cellStyle name="Year 28 4" xfId="4377" xr:uid="{00000000-0005-0000-0000-0000F22A0000}"/>
    <cellStyle name="Year 28 5" xfId="5291" xr:uid="{00000000-0005-0000-0000-0000F32A0000}"/>
    <cellStyle name="Year 28 6" xfId="6552" xr:uid="{00000000-0005-0000-0000-0000F42A0000}"/>
    <cellStyle name="Year 28 7" xfId="8202" xr:uid="{00000000-0005-0000-0000-0000F52A0000}"/>
    <cellStyle name="Year 28 8" xfId="8704" xr:uid="{00000000-0005-0000-0000-0000F62A0000}"/>
    <cellStyle name="Year 28 9" xfId="10373" xr:uid="{00000000-0005-0000-0000-0000F72A0000}"/>
    <cellStyle name="Year 29" xfId="1016" xr:uid="{00000000-0005-0000-0000-0000F82A0000}"/>
    <cellStyle name="Year 29 10" xfId="11278" xr:uid="{00000000-0005-0000-0000-0000F92A0000}"/>
    <cellStyle name="Year 29 2" xfId="1599" xr:uid="{00000000-0005-0000-0000-0000FA2A0000}"/>
    <cellStyle name="Year 29 2 2" xfId="4257" xr:uid="{00000000-0005-0000-0000-0000FB2A0000}"/>
    <cellStyle name="Year 29 2 3" xfId="4958" xr:uid="{00000000-0005-0000-0000-0000FC2A0000}"/>
    <cellStyle name="Year 29 2 4" xfId="6258" xr:uid="{00000000-0005-0000-0000-0000FD2A0000}"/>
    <cellStyle name="Year 29 2 5" xfId="6819" xr:uid="{00000000-0005-0000-0000-0000FE2A0000}"/>
    <cellStyle name="Year 29 2 6" xfId="6859" xr:uid="{00000000-0005-0000-0000-0000FF2A0000}"/>
    <cellStyle name="Year 29 2 7" xfId="8595" xr:uid="{00000000-0005-0000-0000-0000002B0000}"/>
    <cellStyle name="Year 29 2 8" xfId="10937" xr:uid="{00000000-0005-0000-0000-0000012B0000}"/>
    <cellStyle name="Year 29 2 9" xfId="11840" xr:uid="{00000000-0005-0000-0000-0000022B0000}"/>
    <cellStyle name="Year 29 3" xfId="4276" xr:uid="{00000000-0005-0000-0000-0000032B0000}"/>
    <cellStyle name="Year 29 4" xfId="4378" xr:uid="{00000000-0005-0000-0000-0000042B0000}"/>
    <cellStyle name="Year 29 5" xfId="6276" xr:uid="{00000000-0005-0000-0000-0000052B0000}"/>
    <cellStyle name="Year 29 6" xfId="6352" xr:uid="{00000000-0005-0000-0000-0000062B0000}"/>
    <cellStyle name="Year 29 7" xfId="8069" xr:uid="{00000000-0005-0000-0000-0000072B0000}"/>
    <cellStyle name="Year 29 8" xfId="9309" xr:uid="{00000000-0005-0000-0000-0000082B0000}"/>
    <cellStyle name="Year 29 9" xfId="10374" xr:uid="{00000000-0005-0000-0000-0000092B0000}"/>
    <cellStyle name="Year 3" xfId="1017" xr:uid="{00000000-0005-0000-0000-00000A2B0000}"/>
    <cellStyle name="Year 3 10" xfId="11279" xr:uid="{00000000-0005-0000-0000-00000B2B0000}"/>
    <cellStyle name="Year 3 2" xfId="1600" xr:uid="{00000000-0005-0000-0000-00000C2B0000}"/>
    <cellStyle name="Year 3 2 2" xfId="4048" xr:uid="{00000000-0005-0000-0000-00000D2B0000}"/>
    <cellStyle name="Year 3 2 3" xfId="4959" xr:uid="{00000000-0005-0000-0000-00000E2B0000}"/>
    <cellStyle name="Year 3 2 4" xfId="2607" xr:uid="{00000000-0005-0000-0000-00000F2B0000}"/>
    <cellStyle name="Year 3 2 5" xfId="6506" xr:uid="{00000000-0005-0000-0000-0000102B0000}"/>
    <cellStyle name="Year 3 2 6" xfId="8187" xr:uid="{00000000-0005-0000-0000-0000112B0000}"/>
    <cellStyle name="Year 3 2 7" xfId="8594" xr:uid="{00000000-0005-0000-0000-0000122B0000}"/>
    <cellStyle name="Year 3 2 8" xfId="10938" xr:uid="{00000000-0005-0000-0000-0000132B0000}"/>
    <cellStyle name="Year 3 2 9" xfId="11841" xr:uid="{00000000-0005-0000-0000-0000142B0000}"/>
    <cellStyle name="Year 3 3" xfId="4069" xr:uid="{00000000-0005-0000-0000-0000152B0000}"/>
    <cellStyle name="Year 3 4" xfId="4379" xr:uid="{00000000-0005-0000-0000-0000162B0000}"/>
    <cellStyle name="Year 3 5" xfId="5860" xr:uid="{00000000-0005-0000-0000-0000172B0000}"/>
    <cellStyle name="Year 3 6" xfId="6595" xr:uid="{00000000-0005-0000-0000-0000182B0000}"/>
    <cellStyle name="Year 3 7" xfId="8204" xr:uid="{00000000-0005-0000-0000-0000192B0000}"/>
    <cellStyle name="Year 3 8" xfId="8703" xr:uid="{00000000-0005-0000-0000-00001A2B0000}"/>
    <cellStyle name="Year 3 9" xfId="10375" xr:uid="{00000000-0005-0000-0000-00001B2B0000}"/>
    <cellStyle name="Year 30" xfId="1018" xr:uid="{00000000-0005-0000-0000-00001C2B0000}"/>
    <cellStyle name="Year 30 10" xfId="11280" xr:uid="{00000000-0005-0000-0000-00001D2B0000}"/>
    <cellStyle name="Year 30 2" xfId="1601" xr:uid="{00000000-0005-0000-0000-00001E2B0000}"/>
    <cellStyle name="Year 30 2 2" xfId="2194" xr:uid="{00000000-0005-0000-0000-00001F2B0000}"/>
    <cellStyle name="Year 30 2 3" xfId="4960" xr:uid="{00000000-0005-0000-0000-0000202B0000}"/>
    <cellStyle name="Year 30 2 4" xfId="5604" xr:uid="{00000000-0005-0000-0000-0000212B0000}"/>
    <cellStyle name="Year 30 2 5" xfId="6561" xr:uid="{00000000-0005-0000-0000-0000222B0000}"/>
    <cellStyle name="Year 30 2 6" xfId="8053" xr:uid="{00000000-0005-0000-0000-0000232B0000}"/>
    <cellStyle name="Year 30 2 7" xfId="8357" xr:uid="{00000000-0005-0000-0000-0000242B0000}"/>
    <cellStyle name="Year 30 2 8" xfId="10939" xr:uid="{00000000-0005-0000-0000-0000252B0000}"/>
    <cellStyle name="Year 30 2 9" xfId="11842" xr:uid="{00000000-0005-0000-0000-0000262B0000}"/>
    <cellStyle name="Year 30 3" xfId="2770" xr:uid="{00000000-0005-0000-0000-0000272B0000}"/>
    <cellStyle name="Year 30 4" xfId="4380" xr:uid="{00000000-0005-0000-0000-0000282B0000}"/>
    <cellStyle name="Year 30 5" xfId="6053" xr:uid="{00000000-0005-0000-0000-0000292B0000}"/>
    <cellStyle name="Year 30 6" xfId="6536" xr:uid="{00000000-0005-0000-0000-00002A2B0000}"/>
    <cellStyle name="Year 30 7" xfId="8071" xr:uid="{00000000-0005-0000-0000-00002B2B0000}"/>
    <cellStyle name="Year 30 8" xfId="9308" xr:uid="{00000000-0005-0000-0000-00002C2B0000}"/>
    <cellStyle name="Year 30 9" xfId="10376" xr:uid="{00000000-0005-0000-0000-00002D2B0000}"/>
    <cellStyle name="Year 31" xfId="1019" xr:uid="{00000000-0005-0000-0000-00002E2B0000}"/>
    <cellStyle name="Year 31 10" xfId="11281" xr:uid="{00000000-0005-0000-0000-00002F2B0000}"/>
    <cellStyle name="Year 31 2" xfId="1602" xr:uid="{00000000-0005-0000-0000-0000302B0000}"/>
    <cellStyle name="Year 31 2 2" xfId="2989" xr:uid="{00000000-0005-0000-0000-0000312B0000}"/>
    <cellStyle name="Year 31 2 3" xfId="4961" xr:uid="{00000000-0005-0000-0000-0000322B0000}"/>
    <cellStyle name="Year 31 2 4" xfId="5938" xr:uid="{00000000-0005-0000-0000-0000332B0000}"/>
    <cellStyle name="Year 31 2 5" xfId="6063" xr:uid="{00000000-0005-0000-0000-0000342B0000}"/>
    <cellStyle name="Year 31 2 6" xfId="7355" xr:uid="{00000000-0005-0000-0000-0000352B0000}"/>
    <cellStyle name="Year 31 2 7" xfId="8345" xr:uid="{00000000-0005-0000-0000-0000362B0000}"/>
    <cellStyle name="Year 31 2 8" xfId="10940" xr:uid="{00000000-0005-0000-0000-0000372B0000}"/>
    <cellStyle name="Year 31 2 9" xfId="11843" xr:uid="{00000000-0005-0000-0000-0000382B0000}"/>
    <cellStyle name="Year 31 3" xfId="4275" xr:uid="{00000000-0005-0000-0000-0000392B0000}"/>
    <cellStyle name="Year 31 4" xfId="4381" xr:uid="{00000000-0005-0000-0000-00003A2B0000}"/>
    <cellStyle name="Year 31 5" xfId="6275" xr:uid="{00000000-0005-0000-0000-00003B2B0000}"/>
    <cellStyle name="Year 31 6" xfId="6612" xr:uid="{00000000-0005-0000-0000-00003C2B0000}"/>
    <cellStyle name="Year 31 7" xfId="7564" xr:uid="{00000000-0005-0000-0000-00003D2B0000}"/>
    <cellStyle name="Year 31 8" xfId="8702" xr:uid="{00000000-0005-0000-0000-00003E2B0000}"/>
    <cellStyle name="Year 31 9" xfId="10377" xr:uid="{00000000-0005-0000-0000-00003F2B0000}"/>
    <cellStyle name="Year 32" xfId="1020" xr:uid="{00000000-0005-0000-0000-0000402B0000}"/>
    <cellStyle name="Year 32 10" xfId="11282" xr:uid="{00000000-0005-0000-0000-0000412B0000}"/>
    <cellStyle name="Year 32 2" xfId="1603" xr:uid="{00000000-0005-0000-0000-0000422B0000}"/>
    <cellStyle name="Year 32 2 2" xfId="3013" xr:uid="{00000000-0005-0000-0000-0000432B0000}"/>
    <cellStyle name="Year 32 2 3" xfId="4962" xr:uid="{00000000-0005-0000-0000-0000442B0000}"/>
    <cellStyle name="Year 32 2 4" xfId="3021" xr:uid="{00000000-0005-0000-0000-0000452B0000}"/>
    <cellStyle name="Year 32 2 5" xfId="5447" xr:uid="{00000000-0005-0000-0000-0000462B0000}"/>
    <cellStyle name="Year 32 2 6" xfId="7679" xr:uid="{00000000-0005-0000-0000-0000472B0000}"/>
    <cellStyle name="Year 32 2 7" xfId="9674" xr:uid="{00000000-0005-0000-0000-0000482B0000}"/>
    <cellStyle name="Year 32 2 8" xfId="10941" xr:uid="{00000000-0005-0000-0000-0000492B0000}"/>
    <cellStyle name="Year 32 2 9" xfId="11844" xr:uid="{00000000-0005-0000-0000-00004A2B0000}"/>
    <cellStyle name="Year 32 3" xfId="4068" xr:uid="{00000000-0005-0000-0000-00004B2B0000}"/>
    <cellStyle name="Year 32 4" xfId="4382" xr:uid="{00000000-0005-0000-0000-00004C2B0000}"/>
    <cellStyle name="Year 32 5" xfId="5711" xr:uid="{00000000-0005-0000-0000-00004D2B0000}"/>
    <cellStyle name="Year 32 6" xfId="3220" xr:uid="{00000000-0005-0000-0000-00004E2B0000}"/>
    <cellStyle name="Year 32 7" xfId="8203" xr:uid="{00000000-0005-0000-0000-00004F2B0000}"/>
    <cellStyle name="Year 32 8" xfId="9307" xr:uid="{00000000-0005-0000-0000-0000502B0000}"/>
    <cellStyle name="Year 32 9" xfId="10378" xr:uid="{00000000-0005-0000-0000-0000512B0000}"/>
    <cellStyle name="Year 33" xfId="1021" xr:uid="{00000000-0005-0000-0000-0000522B0000}"/>
    <cellStyle name="Year 33 10" xfId="11283" xr:uid="{00000000-0005-0000-0000-0000532B0000}"/>
    <cellStyle name="Year 33 2" xfId="1604" xr:uid="{00000000-0005-0000-0000-0000542B0000}"/>
    <cellStyle name="Year 33 2 2" xfId="4122" xr:uid="{00000000-0005-0000-0000-0000552B0000}"/>
    <cellStyle name="Year 33 2 3" xfId="4963" xr:uid="{00000000-0005-0000-0000-0000562B0000}"/>
    <cellStyle name="Year 33 2 4" xfId="2918" xr:uid="{00000000-0005-0000-0000-0000572B0000}"/>
    <cellStyle name="Year 33 2 5" xfId="5691" xr:uid="{00000000-0005-0000-0000-0000582B0000}"/>
    <cellStyle name="Year 33 2 6" xfId="7660" xr:uid="{00000000-0005-0000-0000-0000592B0000}"/>
    <cellStyle name="Year 33 2 7" xfId="9225" xr:uid="{00000000-0005-0000-0000-00005A2B0000}"/>
    <cellStyle name="Year 33 2 8" xfId="10942" xr:uid="{00000000-0005-0000-0000-00005B2B0000}"/>
    <cellStyle name="Year 33 2 9" xfId="11845" xr:uid="{00000000-0005-0000-0000-00005C2B0000}"/>
    <cellStyle name="Year 33 3" xfId="3351" xr:uid="{00000000-0005-0000-0000-00005D2B0000}"/>
    <cellStyle name="Year 33 4" xfId="4383" xr:uid="{00000000-0005-0000-0000-00005E2B0000}"/>
    <cellStyle name="Year 33 5" xfId="5241" xr:uid="{00000000-0005-0000-0000-00005F2B0000}"/>
    <cellStyle name="Year 33 6" xfId="6780" xr:uid="{00000000-0005-0000-0000-0000602B0000}"/>
    <cellStyle name="Year 33 7" xfId="8070" xr:uid="{00000000-0005-0000-0000-0000612B0000}"/>
    <cellStyle name="Year 33 8" xfId="8701" xr:uid="{00000000-0005-0000-0000-0000622B0000}"/>
    <cellStyle name="Year 33 9" xfId="10379" xr:uid="{00000000-0005-0000-0000-0000632B0000}"/>
    <cellStyle name="Year 34" xfId="1022" xr:uid="{00000000-0005-0000-0000-0000642B0000}"/>
    <cellStyle name="Year 34 10" xfId="11284" xr:uid="{00000000-0005-0000-0000-0000652B0000}"/>
    <cellStyle name="Year 34 2" xfId="1605" xr:uid="{00000000-0005-0000-0000-0000662B0000}"/>
    <cellStyle name="Year 34 2 2" xfId="2440" xr:uid="{00000000-0005-0000-0000-0000672B0000}"/>
    <cellStyle name="Year 34 2 3" xfId="4964" xr:uid="{00000000-0005-0000-0000-0000682B0000}"/>
    <cellStyle name="Year 34 2 4" xfId="5282" xr:uid="{00000000-0005-0000-0000-0000692B0000}"/>
    <cellStyle name="Year 34 2 5" xfId="2133" xr:uid="{00000000-0005-0000-0000-00006A2B0000}"/>
    <cellStyle name="Year 34 2 6" xfId="8116" xr:uid="{00000000-0005-0000-0000-00006B2B0000}"/>
    <cellStyle name="Year 34 2 7" xfId="8593" xr:uid="{00000000-0005-0000-0000-00006C2B0000}"/>
    <cellStyle name="Year 34 2 8" xfId="10943" xr:uid="{00000000-0005-0000-0000-00006D2B0000}"/>
    <cellStyle name="Year 34 2 9" xfId="11846" xr:uid="{00000000-0005-0000-0000-00006E2B0000}"/>
    <cellStyle name="Year 34 3" xfId="2771" xr:uid="{00000000-0005-0000-0000-00006F2B0000}"/>
    <cellStyle name="Year 34 4" xfId="4384" xr:uid="{00000000-0005-0000-0000-0000702B0000}"/>
    <cellStyle name="Year 34 5" xfId="5893" xr:uid="{00000000-0005-0000-0000-0000712B0000}"/>
    <cellStyle name="Year 34 6" xfId="6807" xr:uid="{00000000-0005-0000-0000-0000722B0000}"/>
    <cellStyle name="Year 34 7" xfId="7231" xr:uid="{00000000-0005-0000-0000-0000732B0000}"/>
    <cellStyle name="Year 34 8" xfId="9306" xr:uid="{00000000-0005-0000-0000-0000742B0000}"/>
    <cellStyle name="Year 34 9" xfId="10380" xr:uid="{00000000-0005-0000-0000-0000752B0000}"/>
    <cellStyle name="Year 35" xfId="1023" xr:uid="{00000000-0005-0000-0000-0000762B0000}"/>
    <cellStyle name="Year 35 10" xfId="11285" xr:uid="{00000000-0005-0000-0000-0000772B0000}"/>
    <cellStyle name="Year 35 2" xfId="1606" xr:uid="{00000000-0005-0000-0000-0000782B0000}"/>
    <cellStyle name="Year 35 2 2" xfId="4198" xr:uid="{00000000-0005-0000-0000-0000792B0000}"/>
    <cellStyle name="Year 35 2 3" xfId="4965" xr:uid="{00000000-0005-0000-0000-00007A2B0000}"/>
    <cellStyle name="Year 35 2 4" xfId="6214" xr:uid="{00000000-0005-0000-0000-00007B2B0000}"/>
    <cellStyle name="Year 35 2 5" xfId="6252" xr:uid="{00000000-0005-0000-0000-00007C2B0000}"/>
    <cellStyle name="Year 35 2 6" xfId="7057" xr:uid="{00000000-0005-0000-0000-00007D2B0000}"/>
    <cellStyle name="Year 35 2 7" xfId="9224" xr:uid="{00000000-0005-0000-0000-00007E2B0000}"/>
    <cellStyle name="Year 35 2 8" xfId="10944" xr:uid="{00000000-0005-0000-0000-00007F2B0000}"/>
    <cellStyle name="Year 35 2 9" xfId="11847" xr:uid="{00000000-0005-0000-0000-0000802B0000}"/>
    <cellStyle name="Year 35 3" xfId="3056" xr:uid="{00000000-0005-0000-0000-0000812B0000}"/>
    <cellStyle name="Year 35 4" xfId="4385" xr:uid="{00000000-0005-0000-0000-0000822B0000}"/>
    <cellStyle name="Year 35 5" xfId="6125" xr:uid="{00000000-0005-0000-0000-0000832B0000}"/>
    <cellStyle name="Year 35 6" xfId="6664" xr:uid="{00000000-0005-0000-0000-0000842B0000}"/>
    <cellStyle name="Year 35 7" xfId="7565" xr:uid="{00000000-0005-0000-0000-0000852B0000}"/>
    <cellStyle name="Year 35 8" xfId="8700" xr:uid="{00000000-0005-0000-0000-0000862B0000}"/>
    <cellStyle name="Year 35 9" xfId="10381" xr:uid="{00000000-0005-0000-0000-0000872B0000}"/>
    <cellStyle name="Year 36" xfId="1024" xr:uid="{00000000-0005-0000-0000-0000882B0000}"/>
    <cellStyle name="Year 36 10" xfId="11286" xr:uid="{00000000-0005-0000-0000-0000892B0000}"/>
    <cellStyle name="Year 36 2" xfId="1607" xr:uid="{00000000-0005-0000-0000-00008A2B0000}"/>
    <cellStyle name="Year 36 2 2" xfId="2092" xr:uid="{00000000-0005-0000-0000-00008B2B0000}"/>
    <cellStyle name="Year 36 2 3" xfId="4966" xr:uid="{00000000-0005-0000-0000-00008C2B0000}"/>
    <cellStyle name="Year 36 2 4" xfId="2913" xr:uid="{00000000-0005-0000-0000-00008D2B0000}"/>
    <cellStyle name="Year 36 2 5" xfId="5161" xr:uid="{00000000-0005-0000-0000-00008E2B0000}"/>
    <cellStyle name="Year 36 2 6" xfId="8156" xr:uid="{00000000-0005-0000-0000-00008F2B0000}"/>
    <cellStyle name="Year 36 2 7" xfId="8592" xr:uid="{00000000-0005-0000-0000-0000902B0000}"/>
    <cellStyle name="Year 36 2 8" xfId="10945" xr:uid="{00000000-0005-0000-0000-0000912B0000}"/>
    <cellStyle name="Year 36 2 9" xfId="11848" xr:uid="{00000000-0005-0000-0000-0000922B0000}"/>
    <cellStyle name="Year 36 3" xfId="3604" xr:uid="{00000000-0005-0000-0000-0000932B0000}"/>
    <cellStyle name="Year 36 4" xfId="4386" xr:uid="{00000000-0005-0000-0000-0000942B0000}"/>
    <cellStyle name="Year 36 5" xfId="5284" xr:uid="{00000000-0005-0000-0000-0000952B0000}"/>
    <cellStyle name="Year 36 6" xfId="6693" xr:uid="{00000000-0005-0000-0000-0000962B0000}"/>
    <cellStyle name="Year 36 7" xfId="7719" xr:uid="{00000000-0005-0000-0000-0000972B0000}"/>
    <cellStyle name="Year 36 8" xfId="9305" xr:uid="{00000000-0005-0000-0000-0000982B0000}"/>
    <cellStyle name="Year 36 9" xfId="10382" xr:uid="{00000000-0005-0000-0000-0000992B0000}"/>
    <cellStyle name="Year 37" xfId="1025" xr:uid="{00000000-0005-0000-0000-00009A2B0000}"/>
    <cellStyle name="Year 37 10" xfId="11287" xr:uid="{00000000-0005-0000-0000-00009B2B0000}"/>
    <cellStyle name="Year 37 2" xfId="1608" xr:uid="{00000000-0005-0000-0000-00009C2B0000}"/>
    <cellStyle name="Year 37 2 2" xfId="3529" xr:uid="{00000000-0005-0000-0000-00009D2B0000}"/>
    <cellStyle name="Year 37 2 3" xfId="4967" xr:uid="{00000000-0005-0000-0000-00009E2B0000}"/>
    <cellStyle name="Year 37 2 4" xfId="5738" xr:uid="{00000000-0005-0000-0000-00009F2B0000}"/>
    <cellStyle name="Year 37 2 5" xfId="6523" xr:uid="{00000000-0005-0000-0000-0000A02B0000}"/>
    <cellStyle name="Year 37 2 6" xfId="7036" xr:uid="{00000000-0005-0000-0000-0000A12B0000}"/>
    <cellStyle name="Year 37 2 7" xfId="9223" xr:uid="{00000000-0005-0000-0000-0000A22B0000}"/>
    <cellStyle name="Year 37 2 8" xfId="10946" xr:uid="{00000000-0005-0000-0000-0000A32B0000}"/>
    <cellStyle name="Year 37 2 9" xfId="11849" xr:uid="{00000000-0005-0000-0000-0000A42B0000}"/>
    <cellStyle name="Year 37 3" xfId="3057" xr:uid="{00000000-0005-0000-0000-0000A52B0000}"/>
    <cellStyle name="Year 37 4" xfId="4387" xr:uid="{00000000-0005-0000-0000-0000A62B0000}"/>
    <cellStyle name="Year 37 5" xfId="3496" xr:uid="{00000000-0005-0000-0000-0000A72B0000}"/>
    <cellStyle name="Year 37 6" xfId="5751" xr:uid="{00000000-0005-0000-0000-0000A82B0000}"/>
    <cellStyle name="Year 37 7" xfId="7417" xr:uid="{00000000-0005-0000-0000-0000A92B0000}"/>
    <cellStyle name="Year 37 8" xfId="8699" xr:uid="{00000000-0005-0000-0000-0000AA2B0000}"/>
    <cellStyle name="Year 37 9" xfId="10383" xr:uid="{00000000-0005-0000-0000-0000AB2B0000}"/>
    <cellStyle name="Year 38" xfId="1026" xr:uid="{00000000-0005-0000-0000-0000AC2B0000}"/>
    <cellStyle name="Year 38 10" xfId="11288" xr:uid="{00000000-0005-0000-0000-0000AD2B0000}"/>
    <cellStyle name="Year 38 2" xfId="1609" xr:uid="{00000000-0005-0000-0000-0000AE2B0000}"/>
    <cellStyle name="Year 38 2 2" xfId="4148" xr:uid="{00000000-0005-0000-0000-0000AF2B0000}"/>
    <cellStyle name="Year 38 2 3" xfId="4968" xr:uid="{00000000-0005-0000-0000-0000B02B0000}"/>
    <cellStyle name="Year 38 2 4" xfId="3190" xr:uid="{00000000-0005-0000-0000-0000B12B0000}"/>
    <cellStyle name="Year 38 2 5" xfId="6244" xr:uid="{00000000-0005-0000-0000-0000B22B0000}"/>
    <cellStyle name="Year 38 2 6" xfId="7370" xr:uid="{00000000-0005-0000-0000-0000B32B0000}"/>
    <cellStyle name="Year 38 2 7" xfId="8591" xr:uid="{00000000-0005-0000-0000-0000B42B0000}"/>
    <cellStyle name="Year 38 2 8" xfId="10947" xr:uid="{00000000-0005-0000-0000-0000B52B0000}"/>
    <cellStyle name="Year 38 2 9" xfId="11850" xr:uid="{00000000-0005-0000-0000-0000B62B0000}"/>
    <cellStyle name="Year 38 3" xfId="3605" xr:uid="{00000000-0005-0000-0000-0000B72B0000}"/>
    <cellStyle name="Year 38 4" xfId="4388" xr:uid="{00000000-0005-0000-0000-0000B82B0000}"/>
    <cellStyle name="Year 38 5" xfId="5027" xr:uid="{00000000-0005-0000-0000-0000B92B0000}"/>
    <cellStyle name="Year 38 6" xfId="5313" xr:uid="{00000000-0005-0000-0000-0000BA2B0000}"/>
    <cellStyle name="Year 38 7" xfId="7720" xr:uid="{00000000-0005-0000-0000-0000BB2B0000}"/>
    <cellStyle name="Year 38 8" xfId="9304" xr:uid="{00000000-0005-0000-0000-0000BC2B0000}"/>
    <cellStyle name="Year 38 9" xfId="10384" xr:uid="{00000000-0005-0000-0000-0000BD2B0000}"/>
    <cellStyle name="Year 39" xfId="1027" xr:uid="{00000000-0005-0000-0000-0000BE2B0000}"/>
    <cellStyle name="Year 39 10" xfId="11289" xr:uid="{00000000-0005-0000-0000-0000BF2B0000}"/>
    <cellStyle name="Year 39 2" xfId="1610" xr:uid="{00000000-0005-0000-0000-0000C02B0000}"/>
    <cellStyle name="Year 39 2 2" xfId="2428" xr:uid="{00000000-0005-0000-0000-0000C12B0000}"/>
    <cellStyle name="Year 39 2 3" xfId="4969" xr:uid="{00000000-0005-0000-0000-0000C22B0000}"/>
    <cellStyle name="Year 39 2 4" xfId="2602" xr:uid="{00000000-0005-0000-0000-0000C32B0000}"/>
    <cellStyle name="Year 39 2 5" xfId="6702" xr:uid="{00000000-0005-0000-0000-0000C42B0000}"/>
    <cellStyle name="Year 39 2 6" xfId="8129" xr:uid="{00000000-0005-0000-0000-0000C52B0000}"/>
    <cellStyle name="Year 39 2 7" xfId="9176" xr:uid="{00000000-0005-0000-0000-0000C62B0000}"/>
    <cellStyle name="Year 39 2 8" xfId="10948" xr:uid="{00000000-0005-0000-0000-0000C72B0000}"/>
    <cellStyle name="Year 39 2 9" xfId="11851" xr:uid="{00000000-0005-0000-0000-0000C82B0000}"/>
    <cellStyle name="Year 39 3" xfId="4097" xr:uid="{00000000-0005-0000-0000-0000C92B0000}"/>
    <cellStyle name="Year 39 4" xfId="4389" xr:uid="{00000000-0005-0000-0000-0000CA2B0000}"/>
    <cellStyle name="Year 39 5" xfId="5992" xr:uid="{00000000-0005-0000-0000-0000CB2B0000}"/>
    <cellStyle name="Year 39 6" xfId="6178" xr:uid="{00000000-0005-0000-0000-0000CC2B0000}"/>
    <cellStyle name="Year 39 7" xfId="7418" xr:uid="{00000000-0005-0000-0000-0000CD2B0000}"/>
    <cellStyle name="Year 39 8" xfId="8698" xr:uid="{00000000-0005-0000-0000-0000CE2B0000}"/>
    <cellStyle name="Year 39 9" xfId="10385" xr:uid="{00000000-0005-0000-0000-0000CF2B0000}"/>
    <cellStyle name="Year 4" xfId="1028" xr:uid="{00000000-0005-0000-0000-0000D02B0000}"/>
    <cellStyle name="Year 4 10" xfId="11290" xr:uid="{00000000-0005-0000-0000-0000D12B0000}"/>
    <cellStyle name="Year 4 2" xfId="1611" xr:uid="{00000000-0005-0000-0000-0000D22B0000}"/>
    <cellStyle name="Year 4 2 2" xfId="4224" xr:uid="{00000000-0005-0000-0000-0000D32B0000}"/>
    <cellStyle name="Year 4 2 3" xfId="4970" xr:uid="{00000000-0005-0000-0000-0000D42B0000}"/>
    <cellStyle name="Year 4 2 4" xfId="6235" xr:uid="{00000000-0005-0000-0000-0000D52B0000}"/>
    <cellStyle name="Year 4 2 5" xfId="6698" xr:uid="{00000000-0005-0000-0000-0000D62B0000}"/>
    <cellStyle name="Year 4 2 6" xfId="7050" xr:uid="{00000000-0005-0000-0000-0000D72B0000}"/>
    <cellStyle name="Year 4 2 7" xfId="9222" xr:uid="{00000000-0005-0000-0000-0000D82B0000}"/>
    <cellStyle name="Year 4 2 8" xfId="10949" xr:uid="{00000000-0005-0000-0000-0000D92B0000}"/>
    <cellStyle name="Year 4 2 9" xfId="11852" xr:uid="{00000000-0005-0000-0000-0000DA2B0000}"/>
    <cellStyle name="Year 4 3" xfId="2455" xr:uid="{00000000-0005-0000-0000-0000DB2B0000}"/>
    <cellStyle name="Year 4 4" xfId="4390" xr:uid="{00000000-0005-0000-0000-0000DC2B0000}"/>
    <cellStyle name="Year 4 5" xfId="5358" xr:uid="{00000000-0005-0000-0000-0000DD2B0000}"/>
    <cellStyle name="Year 4 6" xfId="6681" xr:uid="{00000000-0005-0000-0000-0000DE2B0000}"/>
    <cellStyle name="Year 4 7" xfId="8095" xr:uid="{00000000-0005-0000-0000-0000DF2B0000}"/>
    <cellStyle name="Year 4 8" xfId="9303" xr:uid="{00000000-0005-0000-0000-0000E02B0000}"/>
    <cellStyle name="Year 4 9" xfId="10386" xr:uid="{00000000-0005-0000-0000-0000E12B0000}"/>
    <cellStyle name="Year 40" xfId="1029" xr:uid="{00000000-0005-0000-0000-0000E22B0000}"/>
    <cellStyle name="Year 40 10" xfId="11291" xr:uid="{00000000-0005-0000-0000-0000E32B0000}"/>
    <cellStyle name="Year 40 2" xfId="1612" xr:uid="{00000000-0005-0000-0000-0000E42B0000}"/>
    <cellStyle name="Year 40 2 2" xfId="2085" xr:uid="{00000000-0005-0000-0000-0000E52B0000}"/>
    <cellStyle name="Year 40 2 3" xfId="4971" xr:uid="{00000000-0005-0000-0000-0000E62B0000}"/>
    <cellStyle name="Year 40 2 4" xfId="6168" xr:uid="{00000000-0005-0000-0000-0000E72B0000}"/>
    <cellStyle name="Year 40 2 5" xfId="6814" xr:uid="{00000000-0005-0000-0000-0000E82B0000}"/>
    <cellStyle name="Year 40 2 6" xfId="8170" xr:uid="{00000000-0005-0000-0000-0000E92B0000}"/>
    <cellStyle name="Year 40 2 7" xfId="8590" xr:uid="{00000000-0005-0000-0000-0000EA2B0000}"/>
    <cellStyle name="Year 40 2 8" xfId="10950" xr:uid="{00000000-0005-0000-0000-0000EB2B0000}"/>
    <cellStyle name="Year 40 2 9" xfId="11853" xr:uid="{00000000-0005-0000-0000-0000EC2B0000}"/>
    <cellStyle name="Year 40 3" xfId="4272" xr:uid="{00000000-0005-0000-0000-0000ED2B0000}"/>
    <cellStyle name="Year 40 4" xfId="4391" xr:uid="{00000000-0005-0000-0000-0000EE2B0000}"/>
    <cellStyle name="Year 40 5" xfId="6272" xr:uid="{00000000-0005-0000-0000-0000EF2B0000}"/>
    <cellStyle name="Year 40 6" xfId="6351" xr:uid="{00000000-0005-0000-0000-0000F02B0000}"/>
    <cellStyle name="Year 40 7" xfId="7067" xr:uid="{00000000-0005-0000-0000-0000F12B0000}"/>
    <cellStyle name="Year 40 8" xfId="8697" xr:uid="{00000000-0005-0000-0000-0000F22B0000}"/>
    <cellStyle name="Year 40 9" xfId="10387" xr:uid="{00000000-0005-0000-0000-0000F32B0000}"/>
    <cellStyle name="Year 41" xfId="1030" xr:uid="{00000000-0005-0000-0000-0000F42B0000}"/>
    <cellStyle name="Year 41 10" xfId="11292" xr:uid="{00000000-0005-0000-0000-0000F52B0000}"/>
    <cellStyle name="Year 41 2" xfId="1613" xr:uid="{00000000-0005-0000-0000-0000F62B0000}"/>
    <cellStyle name="Year 41 2 2" xfId="3518" xr:uid="{00000000-0005-0000-0000-0000F72B0000}"/>
    <cellStyle name="Year 41 2 3" xfId="4972" xr:uid="{00000000-0005-0000-0000-0000F82B0000}"/>
    <cellStyle name="Year 41 2 4" xfId="5109" xr:uid="{00000000-0005-0000-0000-0000F92B0000}"/>
    <cellStyle name="Year 41 2 5" xfId="3362" xr:uid="{00000000-0005-0000-0000-0000FA2B0000}"/>
    <cellStyle name="Year 41 2 6" xfId="6840" xr:uid="{00000000-0005-0000-0000-0000FB2B0000}"/>
    <cellStyle name="Year 41 2 7" xfId="9221" xr:uid="{00000000-0005-0000-0000-0000FC2B0000}"/>
    <cellStyle name="Year 41 2 8" xfId="10951" xr:uid="{00000000-0005-0000-0000-0000FD2B0000}"/>
    <cellStyle name="Year 41 2 9" xfId="11854" xr:uid="{00000000-0005-0000-0000-0000FE2B0000}"/>
    <cellStyle name="Year 41 3" xfId="4065" xr:uid="{00000000-0005-0000-0000-0000FF2B0000}"/>
    <cellStyle name="Year 41 4" xfId="4392" xr:uid="{00000000-0005-0000-0000-0000002C0000}"/>
    <cellStyle name="Year 41 5" xfId="5507" xr:uid="{00000000-0005-0000-0000-0000012C0000}"/>
    <cellStyle name="Year 41 6" xfId="6530" xr:uid="{00000000-0005-0000-0000-0000022C0000}"/>
    <cellStyle name="Year 41 7" xfId="8200" xr:uid="{00000000-0005-0000-0000-0000032C0000}"/>
    <cellStyle name="Year 41 8" xfId="9302" xr:uid="{00000000-0005-0000-0000-0000042C0000}"/>
    <cellStyle name="Year 41 9" xfId="10388" xr:uid="{00000000-0005-0000-0000-0000052C0000}"/>
    <cellStyle name="Year 42" xfId="1031" xr:uid="{00000000-0005-0000-0000-0000062C0000}"/>
    <cellStyle name="Year 42 10" xfId="11293" xr:uid="{00000000-0005-0000-0000-0000072C0000}"/>
    <cellStyle name="Year 42 2" xfId="1614" xr:uid="{00000000-0005-0000-0000-0000082C0000}"/>
    <cellStyle name="Year 42 2 2" xfId="3553" xr:uid="{00000000-0005-0000-0000-0000092C0000}"/>
    <cellStyle name="Year 42 2 3" xfId="4973" xr:uid="{00000000-0005-0000-0000-00000A2C0000}"/>
    <cellStyle name="Year 42 2 4" xfId="2906" xr:uid="{00000000-0005-0000-0000-00000B2C0000}"/>
    <cellStyle name="Year 42 2 5" xfId="6621" xr:uid="{00000000-0005-0000-0000-00000C2C0000}"/>
    <cellStyle name="Year 42 2 6" xfId="7364" xr:uid="{00000000-0005-0000-0000-00000D2C0000}"/>
    <cellStyle name="Year 42 2 7" xfId="8589" xr:uid="{00000000-0005-0000-0000-00000E2C0000}"/>
    <cellStyle name="Year 42 2 8" xfId="10952" xr:uid="{00000000-0005-0000-0000-00000F2C0000}"/>
    <cellStyle name="Year 42 2 9" xfId="11855" xr:uid="{00000000-0005-0000-0000-0000102C0000}"/>
    <cellStyle name="Year 42 3" xfId="2772" xr:uid="{00000000-0005-0000-0000-0000112C0000}"/>
    <cellStyle name="Year 42 4" xfId="4393" xr:uid="{00000000-0005-0000-0000-0000122C0000}"/>
    <cellStyle name="Year 42 5" xfId="5181" xr:uid="{00000000-0005-0000-0000-0000132C0000}"/>
    <cellStyle name="Year 42 6" xfId="5205" xr:uid="{00000000-0005-0000-0000-0000142C0000}"/>
    <cellStyle name="Year 42 7" xfId="8067" xr:uid="{00000000-0005-0000-0000-0000152C0000}"/>
    <cellStyle name="Year 42 8" xfId="8696" xr:uid="{00000000-0005-0000-0000-0000162C0000}"/>
    <cellStyle name="Year 42 9" xfId="10389" xr:uid="{00000000-0005-0000-0000-0000172C0000}"/>
    <cellStyle name="Year 43" xfId="1032" xr:uid="{00000000-0005-0000-0000-0000182C0000}"/>
    <cellStyle name="Year 43 10" xfId="11294" xr:uid="{00000000-0005-0000-0000-0000192C0000}"/>
    <cellStyle name="Year 43 2" xfId="1615" xr:uid="{00000000-0005-0000-0000-00001A2C0000}"/>
    <cellStyle name="Year 43 2 2" xfId="4172" xr:uid="{00000000-0005-0000-0000-00001B2C0000}"/>
    <cellStyle name="Year 43 2 3" xfId="4974" xr:uid="{00000000-0005-0000-0000-00001C2C0000}"/>
    <cellStyle name="Year 43 2 4" xfId="6171" xr:uid="{00000000-0005-0000-0000-00001D2C0000}"/>
    <cellStyle name="Year 43 2 5" xfId="6428" xr:uid="{00000000-0005-0000-0000-00001E2C0000}"/>
    <cellStyle name="Year 43 2 6" xfId="7383" xr:uid="{00000000-0005-0000-0000-00001F2C0000}"/>
    <cellStyle name="Year 43 2 7" xfId="9220" xr:uid="{00000000-0005-0000-0000-0000202C0000}"/>
    <cellStyle name="Year 43 2 8" xfId="10953" xr:uid="{00000000-0005-0000-0000-0000212C0000}"/>
    <cellStyle name="Year 43 2 9" xfId="11856" xr:uid="{00000000-0005-0000-0000-0000222C0000}"/>
    <cellStyle name="Year 43 3" xfId="4271" xr:uid="{00000000-0005-0000-0000-0000232C0000}"/>
    <cellStyle name="Year 43 4" xfId="4394" xr:uid="{00000000-0005-0000-0000-0000242C0000}"/>
    <cellStyle name="Year 43 5" xfId="6271" xr:uid="{00000000-0005-0000-0000-0000252C0000}"/>
    <cellStyle name="Year 43 6" xfId="6706" xr:uid="{00000000-0005-0000-0000-0000262C0000}"/>
    <cellStyle name="Year 43 7" xfId="7566" xr:uid="{00000000-0005-0000-0000-0000272C0000}"/>
    <cellStyle name="Year 43 8" xfId="9301" xr:uid="{00000000-0005-0000-0000-0000282C0000}"/>
    <cellStyle name="Year 43 9" xfId="10390" xr:uid="{00000000-0005-0000-0000-0000292C0000}"/>
    <cellStyle name="Year 44" xfId="1033" xr:uid="{00000000-0005-0000-0000-00002A2C0000}"/>
    <cellStyle name="Year 44 10" xfId="11295" xr:uid="{00000000-0005-0000-0000-00002B2C0000}"/>
    <cellStyle name="Year 44 2" xfId="1616" xr:uid="{00000000-0005-0000-0000-00002C2C0000}"/>
    <cellStyle name="Year 44 2 2" xfId="2117" xr:uid="{00000000-0005-0000-0000-00002D2C0000}"/>
    <cellStyle name="Year 44 2 3" xfId="4975" xr:uid="{00000000-0005-0000-0000-00002E2C0000}"/>
    <cellStyle name="Year 44 2 4" xfId="5977" xr:uid="{00000000-0005-0000-0000-00002F2C0000}"/>
    <cellStyle name="Year 44 2 5" xfId="5603" xr:uid="{00000000-0005-0000-0000-0000302C0000}"/>
    <cellStyle name="Year 44 2 6" xfId="8142" xr:uid="{00000000-0005-0000-0000-0000312C0000}"/>
    <cellStyle name="Year 44 2 7" xfId="8588" xr:uid="{00000000-0005-0000-0000-0000322C0000}"/>
    <cellStyle name="Year 44 2 8" xfId="10954" xr:uid="{00000000-0005-0000-0000-0000332C0000}"/>
    <cellStyle name="Year 44 2 9" xfId="11857" xr:uid="{00000000-0005-0000-0000-0000342C0000}"/>
    <cellStyle name="Year 44 3" xfId="4064" xr:uid="{00000000-0005-0000-0000-0000352C0000}"/>
    <cellStyle name="Year 44 4" xfId="4395" xr:uid="{00000000-0005-0000-0000-0000362C0000}"/>
    <cellStyle name="Year 44 5" xfId="3919" xr:uid="{00000000-0005-0000-0000-0000372C0000}"/>
    <cellStyle name="Year 44 6" xfId="6035" xr:uid="{00000000-0005-0000-0000-0000382C0000}"/>
    <cellStyle name="Year 44 7" xfId="8199" xr:uid="{00000000-0005-0000-0000-0000392C0000}"/>
    <cellStyle name="Year 44 8" xfId="8695" xr:uid="{00000000-0005-0000-0000-00003A2C0000}"/>
    <cellStyle name="Year 44 9" xfId="10391" xr:uid="{00000000-0005-0000-0000-00003B2C0000}"/>
    <cellStyle name="Year 45" xfId="1034" xr:uid="{00000000-0005-0000-0000-00003C2C0000}"/>
    <cellStyle name="Year 45 10" xfId="11296" xr:uid="{00000000-0005-0000-0000-00003D2C0000}"/>
    <cellStyle name="Year 45 2" xfId="1617" xr:uid="{00000000-0005-0000-0000-00003E2C0000}"/>
    <cellStyle name="Year 45 2 2" xfId="4250" xr:uid="{00000000-0005-0000-0000-00003F2C0000}"/>
    <cellStyle name="Year 45 2 3" xfId="4976" xr:uid="{00000000-0005-0000-0000-0000402C0000}"/>
    <cellStyle name="Year 45 2 4" xfId="6253" xr:uid="{00000000-0005-0000-0000-0000412C0000}"/>
    <cellStyle name="Year 45 2 5" xfId="5288" xr:uid="{00000000-0005-0000-0000-0000422C0000}"/>
    <cellStyle name="Year 45 2 6" xfId="6847" xr:uid="{00000000-0005-0000-0000-0000432C0000}"/>
    <cellStyle name="Year 45 2 7" xfId="9219" xr:uid="{00000000-0005-0000-0000-0000442C0000}"/>
    <cellStyle name="Year 45 2 8" xfId="10955" xr:uid="{00000000-0005-0000-0000-0000452C0000}"/>
    <cellStyle name="Year 45 2 9" xfId="11858" xr:uid="{00000000-0005-0000-0000-0000462C0000}"/>
    <cellStyle name="Year 45 3" xfId="3353" xr:uid="{00000000-0005-0000-0000-0000472C0000}"/>
    <cellStyle name="Year 45 4" xfId="4396" xr:uid="{00000000-0005-0000-0000-0000482C0000}"/>
    <cellStyle name="Year 45 5" xfId="2604" xr:uid="{00000000-0005-0000-0000-0000492C0000}"/>
    <cellStyle name="Year 45 6" xfId="6558" xr:uid="{00000000-0005-0000-0000-00004A2C0000}"/>
    <cellStyle name="Year 45 7" xfId="8066" xr:uid="{00000000-0005-0000-0000-00004B2C0000}"/>
    <cellStyle name="Year 45 8" xfId="9300" xr:uid="{00000000-0005-0000-0000-00004C2C0000}"/>
    <cellStyle name="Year 45 9" xfId="10392" xr:uid="{00000000-0005-0000-0000-00004D2C0000}"/>
    <cellStyle name="Year 46" xfId="1035" xr:uid="{00000000-0005-0000-0000-00004E2C0000}"/>
    <cellStyle name="Year 46 10" xfId="11297" xr:uid="{00000000-0005-0000-0000-00004F2C0000}"/>
    <cellStyle name="Year 46 2" xfId="1618" xr:uid="{00000000-0005-0000-0000-0000502C0000}"/>
    <cellStyle name="Year 46 2 2" xfId="2078" xr:uid="{00000000-0005-0000-0000-0000512C0000}"/>
    <cellStyle name="Year 46 2 3" xfId="4977" xr:uid="{00000000-0005-0000-0000-0000522C0000}"/>
    <cellStyle name="Year 46 2 4" xfId="5420" xr:uid="{00000000-0005-0000-0000-0000532C0000}"/>
    <cellStyle name="Year 46 2 5" xfId="6419" xr:uid="{00000000-0005-0000-0000-0000542C0000}"/>
    <cellStyle name="Year 46 2 6" xfId="8183" xr:uid="{00000000-0005-0000-0000-0000552C0000}"/>
    <cellStyle name="Year 46 2 7" xfId="8587" xr:uid="{00000000-0005-0000-0000-0000562C0000}"/>
    <cellStyle name="Year 46 2 8" xfId="10956" xr:uid="{00000000-0005-0000-0000-0000572C0000}"/>
    <cellStyle name="Year 46 2 9" xfId="11859" xr:uid="{00000000-0005-0000-0000-0000582C0000}"/>
    <cellStyle name="Year 46 3" xfId="4270" xr:uid="{00000000-0005-0000-0000-0000592C0000}"/>
    <cellStyle name="Year 46 4" xfId="4397" xr:uid="{00000000-0005-0000-0000-00005A2C0000}"/>
    <cellStyle name="Year 46 5" xfId="6270" xr:uid="{00000000-0005-0000-0000-00005B2C0000}"/>
    <cellStyle name="Year 46 6" xfId="5257" xr:uid="{00000000-0005-0000-0000-00005C2C0000}"/>
    <cellStyle name="Year 46 7" xfId="7233" xr:uid="{00000000-0005-0000-0000-00005D2C0000}"/>
    <cellStyle name="Year 46 8" xfId="8694" xr:uid="{00000000-0005-0000-0000-00005E2C0000}"/>
    <cellStyle name="Year 46 9" xfId="10393" xr:uid="{00000000-0005-0000-0000-00005F2C0000}"/>
    <cellStyle name="Year 47" xfId="1036" xr:uid="{00000000-0005-0000-0000-0000602C0000}"/>
    <cellStyle name="Year 47 10" xfId="11298" xr:uid="{00000000-0005-0000-0000-0000612C0000}"/>
    <cellStyle name="Year 47 2" xfId="1619" xr:uid="{00000000-0005-0000-0000-0000622C0000}"/>
    <cellStyle name="Year 47 2 2" xfId="2955" xr:uid="{00000000-0005-0000-0000-0000632C0000}"/>
    <cellStyle name="Year 47 2 3" xfId="4978" xr:uid="{00000000-0005-0000-0000-0000642C0000}"/>
    <cellStyle name="Year 47 2 4" xfId="5824" xr:uid="{00000000-0005-0000-0000-0000652C0000}"/>
    <cellStyle name="Year 47 2 5" xfId="5653" xr:uid="{00000000-0005-0000-0000-0000662C0000}"/>
    <cellStyle name="Year 47 2 6" xfId="6836" xr:uid="{00000000-0005-0000-0000-0000672C0000}"/>
    <cellStyle name="Year 47 2 7" xfId="9218" xr:uid="{00000000-0005-0000-0000-0000682C0000}"/>
    <cellStyle name="Year 47 2 8" xfId="10957" xr:uid="{00000000-0005-0000-0000-0000692C0000}"/>
    <cellStyle name="Year 47 2 9" xfId="11860" xr:uid="{00000000-0005-0000-0000-00006A2C0000}"/>
    <cellStyle name="Year 47 3" xfId="4063" xr:uid="{00000000-0005-0000-0000-00006B2C0000}"/>
    <cellStyle name="Year 47 4" xfId="4398" xr:uid="{00000000-0005-0000-0000-00006C2C0000}"/>
    <cellStyle name="Year 47 5" xfId="2576" xr:uid="{00000000-0005-0000-0000-00006D2C0000}"/>
    <cellStyle name="Year 47 6" xfId="5226" xr:uid="{00000000-0005-0000-0000-00006E2C0000}"/>
    <cellStyle name="Year 47 7" xfId="8198" xr:uid="{00000000-0005-0000-0000-00006F2C0000}"/>
    <cellStyle name="Year 47 8" xfId="9299" xr:uid="{00000000-0005-0000-0000-0000702C0000}"/>
    <cellStyle name="Year 47 9" xfId="10394" xr:uid="{00000000-0005-0000-0000-0000712C0000}"/>
    <cellStyle name="Year 48" xfId="1037" xr:uid="{00000000-0005-0000-0000-0000722C0000}"/>
    <cellStyle name="Year 48 10" xfId="11299" xr:uid="{00000000-0005-0000-0000-0000732C0000}"/>
    <cellStyle name="Year 48 2" xfId="1620" xr:uid="{00000000-0005-0000-0000-0000742C0000}"/>
    <cellStyle name="Year 48 2 2" xfId="3540" xr:uid="{00000000-0005-0000-0000-0000752C0000}"/>
    <cellStyle name="Year 48 2 3" xfId="4979" xr:uid="{00000000-0005-0000-0000-0000762C0000}"/>
    <cellStyle name="Year 48 2 4" xfId="5679" xr:uid="{00000000-0005-0000-0000-0000772C0000}"/>
    <cellStyle name="Year 48 2 5" xfId="5416" xr:uid="{00000000-0005-0000-0000-0000782C0000}"/>
    <cellStyle name="Year 48 2 6" xfId="7358" xr:uid="{00000000-0005-0000-0000-0000792C0000}"/>
    <cellStyle name="Year 48 2 7" xfId="8586" xr:uid="{00000000-0005-0000-0000-00007A2C0000}"/>
    <cellStyle name="Year 48 2 8" xfId="10958" xr:uid="{00000000-0005-0000-0000-00007B2C0000}"/>
    <cellStyle name="Year 48 2 9" xfId="11861" xr:uid="{00000000-0005-0000-0000-00007C2C0000}"/>
    <cellStyle name="Year 48 3" xfId="2773" xr:uid="{00000000-0005-0000-0000-00007D2C0000}"/>
    <cellStyle name="Year 48 4" xfId="4399" xr:uid="{00000000-0005-0000-0000-00007E2C0000}"/>
    <cellStyle name="Year 48 5" xfId="5722" xr:uid="{00000000-0005-0000-0000-00007F2C0000}"/>
    <cellStyle name="Year 48 6" xfId="3502" xr:uid="{00000000-0005-0000-0000-0000802C0000}"/>
    <cellStyle name="Year 48 7" xfId="8065" xr:uid="{00000000-0005-0000-0000-0000812C0000}"/>
    <cellStyle name="Year 48 8" xfId="8693" xr:uid="{00000000-0005-0000-0000-0000822C0000}"/>
    <cellStyle name="Year 48 9" xfId="10395" xr:uid="{00000000-0005-0000-0000-0000832C0000}"/>
    <cellStyle name="Year 49" xfId="1038" xr:uid="{00000000-0005-0000-0000-0000842C0000}"/>
    <cellStyle name="Year 49 10" xfId="11300" xr:uid="{00000000-0005-0000-0000-0000852C0000}"/>
    <cellStyle name="Year 49 2" xfId="1621" xr:uid="{00000000-0005-0000-0000-0000862C0000}"/>
    <cellStyle name="Year 49 2 2" xfId="4135" xr:uid="{00000000-0005-0000-0000-0000872C0000}"/>
    <cellStyle name="Year 49 2 3" xfId="4980" xr:uid="{00000000-0005-0000-0000-0000882C0000}"/>
    <cellStyle name="Year 49 2 4" xfId="5625" xr:uid="{00000000-0005-0000-0000-0000892C0000}"/>
    <cellStyle name="Year 49 2 5" xfId="6548" xr:uid="{00000000-0005-0000-0000-00008A2C0000}"/>
    <cellStyle name="Year 49 2 6" xfId="7376" xr:uid="{00000000-0005-0000-0000-00008B2C0000}"/>
    <cellStyle name="Year 49 2 7" xfId="9217" xr:uid="{00000000-0005-0000-0000-00008C2C0000}"/>
    <cellStyle name="Year 49 2 8" xfId="10959" xr:uid="{00000000-0005-0000-0000-00008D2C0000}"/>
    <cellStyle name="Year 49 2 9" xfId="11862" xr:uid="{00000000-0005-0000-0000-00008E2C0000}"/>
    <cellStyle name="Year 49 3" xfId="3354" xr:uid="{00000000-0005-0000-0000-00008F2C0000}"/>
    <cellStyle name="Year 49 4" xfId="4400" xr:uid="{00000000-0005-0000-0000-0000902C0000}"/>
    <cellStyle name="Year 49 5" xfId="5924" xr:uid="{00000000-0005-0000-0000-0000912C0000}"/>
    <cellStyle name="Year 49 6" xfId="5052" xr:uid="{00000000-0005-0000-0000-0000922C0000}"/>
    <cellStyle name="Year 49 7" xfId="7567" xr:uid="{00000000-0005-0000-0000-0000932C0000}"/>
    <cellStyle name="Year 49 8" xfId="9298" xr:uid="{00000000-0005-0000-0000-0000942C0000}"/>
    <cellStyle name="Year 49 9" xfId="10396" xr:uid="{00000000-0005-0000-0000-0000952C0000}"/>
    <cellStyle name="Year 5" xfId="1039" xr:uid="{00000000-0005-0000-0000-0000962C0000}"/>
    <cellStyle name="Year 5 10" xfId="11301" xr:uid="{00000000-0005-0000-0000-0000972C0000}"/>
    <cellStyle name="Year 5 2" xfId="1622" xr:uid="{00000000-0005-0000-0000-0000982C0000}"/>
    <cellStyle name="Year 5 2 2" xfId="3108" xr:uid="{00000000-0005-0000-0000-0000992C0000}"/>
    <cellStyle name="Year 5 2 3" xfId="4981" xr:uid="{00000000-0005-0000-0000-00009A2C0000}"/>
    <cellStyle name="Year 5 2 4" xfId="5396" xr:uid="{00000000-0005-0000-0000-00009B2C0000}"/>
    <cellStyle name="Year 5 2 5" xfId="5183" xr:uid="{00000000-0005-0000-0000-00009C2C0000}"/>
    <cellStyle name="Year 5 2 6" xfId="8123" xr:uid="{00000000-0005-0000-0000-00009D2C0000}"/>
    <cellStyle name="Year 5 2 7" xfId="8585" xr:uid="{00000000-0005-0000-0000-00009E2C0000}"/>
    <cellStyle name="Year 5 2 8" xfId="10960" xr:uid="{00000000-0005-0000-0000-00009F2C0000}"/>
    <cellStyle name="Year 5 2 9" xfId="11863" xr:uid="{00000000-0005-0000-0000-0000A02C0000}"/>
    <cellStyle name="Year 5 3" xfId="4114" xr:uid="{00000000-0005-0000-0000-0000A12C0000}"/>
    <cellStyle name="Year 5 4" xfId="4401" xr:uid="{00000000-0005-0000-0000-0000A22C0000}"/>
    <cellStyle name="Year 5 5" xfId="5452" xr:uid="{00000000-0005-0000-0000-0000A32C0000}"/>
    <cellStyle name="Year 5 6" xfId="5039" xr:uid="{00000000-0005-0000-0000-0000A42C0000}"/>
    <cellStyle name="Year 5 7" xfId="7234" xr:uid="{00000000-0005-0000-0000-0000A52C0000}"/>
    <cellStyle name="Year 5 8" xfId="8692" xr:uid="{00000000-0005-0000-0000-0000A62C0000}"/>
    <cellStyle name="Year 5 9" xfId="10397" xr:uid="{00000000-0005-0000-0000-0000A72C0000}"/>
    <cellStyle name="Year 50" xfId="1040" xr:uid="{00000000-0005-0000-0000-0000A82C0000}"/>
    <cellStyle name="Year 50 10" xfId="11302" xr:uid="{00000000-0005-0000-0000-0000A92C0000}"/>
    <cellStyle name="Year 50 2" xfId="1623" xr:uid="{00000000-0005-0000-0000-0000AA2C0000}"/>
    <cellStyle name="Year 50 2 2" xfId="4211" xr:uid="{00000000-0005-0000-0000-0000AB2C0000}"/>
    <cellStyle name="Year 50 2 3" xfId="4982" xr:uid="{00000000-0005-0000-0000-0000AC2C0000}"/>
    <cellStyle name="Year 50 2 4" xfId="6225" xr:uid="{00000000-0005-0000-0000-0000AD2C0000}"/>
    <cellStyle name="Year 50 2 5" xfId="5459" xr:uid="{00000000-0005-0000-0000-0000AE2C0000}"/>
    <cellStyle name="Year 50 2 6" xfId="7444" xr:uid="{00000000-0005-0000-0000-0000AF2C0000}"/>
    <cellStyle name="Year 50 2 7" xfId="9216" xr:uid="{00000000-0005-0000-0000-0000B02C0000}"/>
    <cellStyle name="Year 50 2 8" xfId="10961" xr:uid="{00000000-0005-0000-0000-0000B12C0000}"/>
    <cellStyle name="Year 50 2 9" xfId="11864" xr:uid="{00000000-0005-0000-0000-0000B22C0000}"/>
    <cellStyle name="Year 50 3" xfId="2444" xr:uid="{00000000-0005-0000-0000-0000B32C0000}"/>
    <cellStyle name="Year 50 4" xfId="4402" xr:uid="{00000000-0005-0000-0000-0000B42C0000}"/>
    <cellStyle name="Year 50 5" xfId="5234" xr:uid="{00000000-0005-0000-0000-0000B52C0000}"/>
    <cellStyle name="Year 50 6" xfId="6689" xr:uid="{00000000-0005-0000-0000-0000B62C0000}"/>
    <cellStyle name="Year 50 7" xfId="8112" xr:uid="{00000000-0005-0000-0000-0000B72C0000}"/>
    <cellStyle name="Year 50 8" xfId="9297" xr:uid="{00000000-0005-0000-0000-0000B82C0000}"/>
    <cellStyle name="Year 50 9" xfId="10398" xr:uid="{00000000-0005-0000-0000-0000B92C0000}"/>
    <cellStyle name="Year 51" xfId="1041" xr:uid="{00000000-0005-0000-0000-0000BA2C0000}"/>
    <cellStyle name="Year 51 10" xfId="11303" xr:uid="{00000000-0005-0000-0000-0000BB2C0000}"/>
    <cellStyle name="Year 51 2" xfId="1624" xr:uid="{00000000-0005-0000-0000-0000BC2C0000}"/>
    <cellStyle name="Year 51 2 2" xfId="2391" xr:uid="{00000000-0005-0000-0000-0000BD2C0000}"/>
    <cellStyle name="Year 51 2 3" xfId="4983" xr:uid="{00000000-0005-0000-0000-0000BE2C0000}"/>
    <cellStyle name="Year 51 2 4" xfId="5932" xr:uid="{00000000-0005-0000-0000-0000BF2C0000}"/>
    <cellStyle name="Year 51 2 5" xfId="6163" xr:uid="{00000000-0005-0000-0000-0000C02C0000}"/>
    <cellStyle name="Year 51 2 6" xfId="8164" xr:uid="{00000000-0005-0000-0000-0000C12C0000}"/>
    <cellStyle name="Year 51 2 7" xfId="8584" xr:uid="{00000000-0005-0000-0000-0000C22C0000}"/>
    <cellStyle name="Year 51 2 8" xfId="10962" xr:uid="{00000000-0005-0000-0000-0000C32C0000}"/>
    <cellStyle name="Year 51 2 9" xfId="11865" xr:uid="{00000000-0005-0000-0000-0000C42C0000}"/>
    <cellStyle name="Year 51 3" xfId="4268" xr:uid="{00000000-0005-0000-0000-0000C52C0000}"/>
    <cellStyle name="Year 51 4" xfId="4403" xr:uid="{00000000-0005-0000-0000-0000C62C0000}"/>
    <cellStyle name="Year 51 5" xfId="6268" xr:uid="{00000000-0005-0000-0000-0000C72C0000}"/>
    <cellStyle name="Year 51 6" xfId="5637" xr:uid="{00000000-0005-0000-0000-0000C82C0000}"/>
    <cellStyle name="Year 51 7" xfId="7059" xr:uid="{00000000-0005-0000-0000-0000C92C0000}"/>
    <cellStyle name="Year 51 8" xfId="8691" xr:uid="{00000000-0005-0000-0000-0000CA2C0000}"/>
    <cellStyle name="Year 51 9" xfId="10399" xr:uid="{00000000-0005-0000-0000-0000CB2C0000}"/>
    <cellStyle name="Year 52" xfId="1042" xr:uid="{00000000-0005-0000-0000-0000CC2C0000}"/>
    <cellStyle name="Year 52 10" xfId="11304" xr:uid="{00000000-0005-0000-0000-0000CD2C0000}"/>
    <cellStyle name="Year 52 2" xfId="1625" xr:uid="{00000000-0005-0000-0000-0000CE2C0000}"/>
    <cellStyle name="Year 52 2 2" xfId="2974" xr:uid="{00000000-0005-0000-0000-0000CF2C0000}"/>
    <cellStyle name="Year 52 2 3" xfId="4984" xr:uid="{00000000-0005-0000-0000-0000D02C0000}"/>
    <cellStyle name="Year 52 2 4" xfId="5687" xr:uid="{00000000-0005-0000-0000-0000D12C0000}"/>
    <cellStyle name="Year 52 2 5" xfId="5748" xr:uid="{00000000-0005-0000-0000-0000D22C0000}"/>
    <cellStyle name="Year 52 2 6" xfId="7032" xr:uid="{00000000-0005-0000-0000-0000D32C0000}"/>
    <cellStyle name="Year 52 2 7" xfId="9215" xr:uid="{00000000-0005-0000-0000-0000D42C0000}"/>
    <cellStyle name="Year 52 2 8" xfId="10963" xr:uid="{00000000-0005-0000-0000-0000D52C0000}"/>
    <cellStyle name="Year 52 2 9" xfId="11866" xr:uid="{00000000-0005-0000-0000-0000D62C0000}"/>
    <cellStyle name="Year 52 3" xfId="4061" xr:uid="{00000000-0005-0000-0000-0000D72C0000}"/>
    <cellStyle name="Year 52 4" xfId="4404" xr:uid="{00000000-0005-0000-0000-0000D82C0000}"/>
    <cellStyle name="Year 52 5" xfId="6070" xr:uid="{00000000-0005-0000-0000-0000D92C0000}"/>
    <cellStyle name="Year 52 6" xfId="6529" xr:uid="{00000000-0005-0000-0000-0000DA2C0000}"/>
    <cellStyle name="Year 52 7" xfId="8196" xr:uid="{00000000-0005-0000-0000-0000DB2C0000}"/>
    <cellStyle name="Year 52 8" xfId="9296" xr:uid="{00000000-0005-0000-0000-0000DC2C0000}"/>
    <cellStyle name="Year 52 9" xfId="10400" xr:uid="{00000000-0005-0000-0000-0000DD2C0000}"/>
    <cellStyle name="Year 53" xfId="1043" xr:uid="{00000000-0005-0000-0000-0000DE2C0000}"/>
    <cellStyle name="Year 53 10" xfId="11305" xr:uid="{00000000-0005-0000-0000-0000DF2C0000}"/>
    <cellStyle name="Year 53 2" xfId="1626" xr:uid="{00000000-0005-0000-0000-0000E02C0000}"/>
    <cellStyle name="Year 53 2 2" xfId="4160" xr:uid="{00000000-0005-0000-0000-0000E12C0000}"/>
    <cellStyle name="Year 53 2 3" xfId="4985" xr:uid="{00000000-0005-0000-0000-0000E22C0000}"/>
    <cellStyle name="Year 53 2 4" xfId="6083" xr:uid="{00000000-0005-0000-0000-0000E32C0000}"/>
    <cellStyle name="Year 53 2 5" xfId="5731" xr:uid="{00000000-0005-0000-0000-0000E42C0000}"/>
    <cellStyle name="Year 53 2 6" xfId="7671" xr:uid="{00000000-0005-0000-0000-0000E52C0000}"/>
    <cellStyle name="Year 53 2 7" xfId="8583" xr:uid="{00000000-0005-0000-0000-0000E62C0000}"/>
    <cellStyle name="Year 53 2 8" xfId="10964" xr:uid="{00000000-0005-0000-0000-0000E72C0000}"/>
    <cellStyle name="Year 53 2 9" xfId="11867" xr:uid="{00000000-0005-0000-0000-0000E82C0000}"/>
    <cellStyle name="Year 53 3" xfId="2775" xr:uid="{00000000-0005-0000-0000-0000E92C0000}"/>
    <cellStyle name="Year 53 4" xfId="4405" xr:uid="{00000000-0005-0000-0000-0000EA2C0000}"/>
    <cellStyle name="Year 53 5" xfId="2917" xr:uid="{00000000-0005-0000-0000-0000EB2C0000}"/>
    <cellStyle name="Year 53 6" xfId="6541" xr:uid="{00000000-0005-0000-0000-0000EC2C0000}"/>
    <cellStyle name="Year 53 7" xfId="8063" xr:uid="{00000000-0005-0000-0000-0000ED2C0000}"/>
    <cellStyle name="Year 53 8" xfId="8690" xr:uid="{00000000-0005-0000-0000-0000EE2C0000}"/>
    <cellStyle name="Year 53 9" xfId="10401" xr:uid="{00000000-0005-0000-0000-0000EF2C0000}"/>
    <cellStyle name="Year 54" xfId="1044" xr:uid="{00000000-0005-0000-0000-0000F02C0000}"/>
    <cellStyle name="Year 54 10" xfId="11306" xr:uid="{00000000-0005-0000-0000-0000F12C0000}"/>
    <cellStyle name="Year 54 2" xfId="1627" xr:uid="{00000000-0005-0000-0000-0000F22C0000}"/>
    <cellStyle name="Year 54 2 2" xfId="3097" xr:uid="{00000000-0005-0000-0000-0000F32C0000}"/>
    <cellStyle name="Year 54 2 3" xfId="4986" xr:uid="{00000000-0005-0000-0000-0000F42C0000}"/>
    <cellStyle name="Year 54 2 4" xfId="2897" xr:uid="{00000000-0005-0000-0000-0000F52C0000}"/>
    <cellStyle name="Year 54 2 5" xfId="5486" xr:uid="{00000000-0005-0000-0000-0000F62C0000}"/>
    <cellStyle name="Year 54 2 6" xfId="8136" xr:uid="{00000000-0005-0000-0000-0000F72C0000}"/>
    <cellStyle name="Year 54 2 7" xfId="9214" xr:uid="{00000000-0005-0000-0000-0000F82C0000}"/>
    <cellStyle name="Year 54 2 8" xfId="10965" xr:uid="{00000000-0005-0000-0000-0000F92C0000}"/>
    <cellStyle name="Year 54 2 9" xfId="11868" xr:uid="{00000000-0005-0000-0000-0000FA2C0000}"/>
    <cellStyle name="Year 54 3" xfId="4269" xr:uid="{00000000-0005-0000-0000-0000FB2C0000}"/>
    <cellStyle name="Year 54 4" xfId="4406" xr:uid="{00000000-0005-0000-0000-0000FC2C0000}"/>
    <cellStyle name="Year 54 5" xfId="6269" xr:uid="{00000000-0005-0000-0000-0000FD2C0000}"/>
    <cellStyle name="Year 54 6" xfId="6350" xr:uid="{00000000-0005-0000-0000-0000FE2C0000}"/>
    <cellStyle name="Year 54 7" xfId="7569" xr:uid="{00000000-0005-0000-0000-0000FF2C0000}"/>
    <cellStyle name="Year 54 8" xfId="9295" xr:uid="{00000000-0005-0000-0000-0000002D0000}"/>
    <cellStyle name="Year 54 9" xfId="10402" xr:uid="{00000000-0005-0000-0000-0000012D0000}"/>
    <cellStyle name="Year 55" xfId="1045" xr:uid="{00000000-0005-0000-0000-0000022D0000}"/>
    <cellStyle name="Year 55 10" xfId="11307" xr:uid="{00000000-0005-0000-0000-0000032D0000}"/>
    <cellStyle name="Year 55 2" xfId="1628" xr:uid="{00000000-0005-0000-0000-0000042D0000}"/>
    <cellStyle name="Year 55 2 2" xfId="4237" xr:uid="{00000000-0005-0000-0000-0000052D0000}"/>
    <cellStyle name="Year 55 2 3" xfId="4987" xr:uid="{00000000-0005-0000-0000-0000062D0000}"/>
    <cellStyle name="Year 55 2 4" xfId="6245" xr:uid="{00000000-0005-0000-0000-0000072D0000}"/>
    <cellStyle name="Year 55 2 5" xfId="6776" xr:uid="{00000000-0005-0000-0000-0000082D0000}"/>
    <cellStyle name="Year 55 2 6" xfId="7436" xr:uid="{00000000-0005-0000-0000-0000092D0000}"/>
    <cellStyle name="Year 55 2 7" xfId="8582" xr:uid="{00000000-0005-0000-0000-00000A2D0000}"/>
    <cellStyle name="Year 55 2 8" xfId="10966" xr:uid="{00000000-0005-0000-0000-00000B2D0000}"/>
    <cellStyle name="Year 55 2 9" xfId="11869" xr:uid="{00000000-0005-0000-0000-00000C2D0000}"/>
    <cellStyle name="Year 55 3" xfId="4062" xr:uid="{00000000-0005-0000-0000-00000D2D0000}"/>
    <cellStyle name="Year 55 4" xfId="4407" xr:uid="{00000000-0005-0000-0000-00000E2D0000}"/>
    <cellStyle name="Year 55 5" xfId="6129" xr:uid="{00000000-0005-0000-0000-00000F2D0000}"/>
    <cellStyle name="Year 55 6" xfId="5958" xr:uid="{00000000-0005-0000-0000-0000102D0000}"/>
    <cellStyle name="Year 55 7" xfId="8197" xr:uid="{00000000-0005-0000-0000-0000112D0000}"/>
    <cellStyle name="Year 55 8" xfId="8689" xr:uid="{00000000-0005-0000-0000-0000122D0000}"/>
    <cellStyle name="Year 55 9" xfId="10403" xr:uid="{00000000-0005-0000-0000-0000132D0000}"/>
    <cellStyle name="Year 56" xfId="1046" xr:uid="{00000000-0005-0000-0000-0000142D0000}"/>
    <cellStyle name="Year 56 10" xfId="11308" xr:uid="{00000000-0005-0000-0000-0000152D0000}"/>
    <cellStyle name="Year 56 2" xfId="1629" xr:uid="{00000000-0005-0000-0000-0000162D0000}"/>
    <cellStyle name="Year 56 2 2" xfId="2374" xr:uid="{00000000-0005-0000-0000-0000172D0000}"/>
    <cellStyle name="Year 56 2 3" xfId="4988" xr:uid="{00000000-0005-0000-0000-0000182D0000}"/>
    <cellStyle name="Year 56 2 4" xfId="5438" xr:uid="{00000000-0005-0000-0000-0000192D0000}"/>
    <cellStyle name="Year 56 2 5" xfId="6641" xr:uid="{00000000-0005-0000-0000-00001A2D0000}"/>
    <cellStyle name="Year 56 2 6" xfId="8177" xr:uid="{00000000-0005-0000-0000-00001B2D0000}"/>
    <cellStyle name="Year 56 2 7" xfId="9213" xr:uid="{00000000-0005-0000-0000-00001C2D0000}"/>
    <cellStyle name="Year 56 2 8" xfId="10967" xr:uid="{00000000-0005-0000-0000-00001D2D0000}"/>
    <cellStyle name="Year 56 2 9" xfId="11870" xr:uid="{00000000-0005-0000-0000-00001E2D0000}"/>
    <cellStyle name="Year 56 3" xfId="2774" xr:uid="{00000000-0005-0000-0000-00001F2D0000}"/>
    <cellStyle name="Year 56 4" xfId="4408" xr:uid="{00000000-0005-0000-0000-0000202D0000}"/>
    <cellStyle name="Year 56 5" xfId="5615" xr:uid="{00000000-0005-0000-0000-0000212D0000}"/>
    <cellStyle name="Year 56 6" xfId="6775" xr:uid="{00000000-0005-0000-0000-0000222D0000}"/>
    <cellStyle name="Year 56 7" xfId="8064" xr:uid="{00000000-0005-0000-0000-0000232D0000}"/>
    <cellStyle name="Year 56 8" xfId="9294" xr:uid="{00000000-0005-0000-0000-0000242D0000}"/>
    <cellStyle name="Year 56 9" xfId="10404" xr:uid="{00000000-0005-0000-0000-0000252D0000}"/>
    <cellStyle name="Year 57" xfId="1047" xr:uid="{00000000-0005-0000-0000-0000262D0000}"/>
    <cellStyle name="Year 57 10" xfId="11309" xr:uid="{00000000-0005-0000-0000-0000272D0000}"/>
    <cellStyle name="Year 57 2" xfId="1630" xr:uid="{00000000-0005-0000-0000-0000282D0000}"/>
    <cellStyle name="Year 57 2 2" xfId="2962" xr:uid="{00000000-0005-0000-0000-0000292D0000}"/>
    <cellStyle name="Year 57 2 3" xfId="4989" xr:uid="{00000000-0005-0000-0000-00002A2D0000}"/>
    <cellStyle name="Year 57 2 4" xfId="3335" xr:uid="{00000000-0005-0000-0000-00002B2D0000}"/>
    <cellStyle name="Year 57 2 5" xfId="6502" xr:uid="{00000000-0005-0000-0000-00002C2D0000}"/>
    <cellStyle name="Year 57 2 6" xfId="7023" xr:uid="{00000000-0005-0000-0000-00002D2D0000}"/>
    <cellStyle name="Year 57 2 7" xfId="8581" xr:uid="{00000000-0005-0000-0000-00002E2D0000}"/>
    <cellStyle name="Year 57 2 8" xfId="10968" xr:uid="{00000000-0005-0000-0000-00002F2D0000}"/>
    <cellStyle name="Year 57 2 9" xfId="11871" xr:uid="{00000000-0005-0000-0000-0000302D0000}"/>
    <cellStyle name="Year 57 3" xfId="3355" xr:uid="{00000000-0005-0000-0000-0000312D0000}"/>
    <cellStyle name="Year 57 4" xfId="4409" xr:uid="{00000000-0005-0000-0000-0000322D0000}"/>
    <cellStyle name="Year 57 5" xfId="5266" xr:uid="{00000000-0005-0000-0000-0000332D0000}"/>
    <cellStyle name="Year 57 6" xfId="6402" xr:uid="{00000000-0005-0000-0000-0000342D0000}"/>
    <cellStyle name="Year 57 7" xfId="7568" xr:uid="{00000000-0005-0000-0000-0000352D0000}"/>
    <cellStyle name="Year 57 8" xfId="8688" xr:uid="{00000000-0005-0000-0000-0000362D0000}"/>
    <cellStyle name="Year 57 9" xfId="10405" xr:uid="{00000000-0005-0000-0000-0000372D0000}"/>
    <cellStyle name="Year 58" xfId="1048" xr:uid="{00000000-0005-0000-0000-0000382D0000}"/>
    <cellStyle name="Year 58 10" xfId="11310" xr:uid="{00000000-0005-0000-0000-0000392D0000}"/>
    <cellStyle name="Year 58 2" xfId="1631" xr:uid="{00000000-0005-0000-0000-00003A2D0000}"/>
    <cellStyle name="Year 58 2 2" xfId="2999" xr:uid="{00000000-0005-0000-0000-00003B2D0000}"/>
    <cellStyle name="Year 58 2 3" xfId="4990" xr:uid="{00000000-0005-0000-0000-00003C2D0000}"/>
    <cellStyle name="Year 58 2 4" xfId="6066" xr:uid="{00000000-0005-0000-0000-00003D2D0000}"/>
    <cellStyle name="Year 58 2 5" xfId="6746" xr:uid="{00000000-0005-0000-0000-00003E2D0000}"/>
    <cellStyle name="Year 58 2 6" xfId="7664" xr:uid="{00000000-0005-0000-0000-00003F2D0000}"/>
    <cellStyle name="Year 58 2 7" xfId="9212" xr:uid="{00000000-0005-0000-0000-0000402D0000}"/>
    <cellStyle name="Year 58 2 8" xfId="10969" xr:uid="{00000000-0005-0000-0000-0000412D0000}"/>
    <cellStyle name="Year 58 2 9" xfId="11872" xr:uid="{00000000-0005-0000-0000-0000422D0000}"/>
    <cellStyle name="Year 58 3" xfId="3024" xr:uid="{00000000-0005-0000-0000-0000432D0000}"/>
    <cellStyle name="Year 58 4" xfId="4410" xr:uid="{00000000-0005-0000-0000-0000442D0000}"/>
    <cellStyle name="Year 58 5" xfId="5334" xr:uid="{00000000-0005-0000-0000-0000452D0000}"/>
    <cellStyle name="Year 58 6" xfId="5672" xr:uid="{00000000-0005-0000-0000-0000462D0000}"/>
    <cellStyle name="Year 58 7" xfId="7235" xr:uid="{00000000-0005-0000-0000-0000472D0000}"/>
    <cellStyle name="Year 58 8" xfId="9293" xr:uid="{00000000-0005-0000-0000-0000482D0000}"/>
    <cellStyle name="Year 58 9" xfId="10406" xr:uid="{00000000-0005-0000-0000-0000492D0000}"/>
    <cellStyle name="Year 59" xfId="1049" xr:uid="{00000000-0005-0000-0000-00004A2D0000}"/>
    <cellStyle name="Year 59 10" xfId="11311" xr:uid="{00000000-0005-0000-0000-00004B2D0000}"/>
    <cellStyle name="Year 59 2" xfId="1632" xr:uid="{00000000-0005-0000-0000-00004C2D0000}"/>
    <cellStyle name="Year 59 2 2" xfId="4185" xr:uid="{00000000-0005-0000-0000-00004D2D0000}"/>
    <cellStyle name="Year 59 2 3" xfId="4991" xr:uid="{00000000-0005-0000-0000-00004E2D0000}"/>
    <cellStyle name="Year 59 2 4" xfId="6205" xr:uid="{00000000-0005-0000-0000-00004F2D0000}"/>
    <cellStyle name="Year 59 2 5" xfId="3575" xr:uid="{00000000-0005-0000-0000-0000502D0000}"/>
    <cellStyle name="Year 59 2 6" xfId="7684" xr:uid="{00000000-0005-0000-0000-0000512D0000}"/>
    <cellStyle name="Year 59 2 7" xfId="8580" xr:uid="{00000000-0005-0000-0000-0000522D0000}"/>
    <cellStyle name="Year 59 2 8" xfId="10970" xr:uid="{00000000-0005-0000-0000-0000532D0000}"/>
    <cellStyle name="Year 59 2 9" xfId="11873" xr:uid="{00000000-0005-0000-0000-0000542D0000}"/>
    <cellStyle name="Year 59 3" xfId="3074" xr:uid="{00000000-0005-0000-0000-0000552D0000}"/>
    <cellStyle name="Year 59 4" xfId="4411" xr:uid="{00000000-0005-0000-0000-0000562D0000}"/>
    <cellStyle name="Year 59 5" xfId="5940" xr:uid="{00000000-0005-0000-0000-0000572D0000}"/>
    <cellStyle name="Year 59 6" xfId="5720" xr:uid="{00000000-0005-0000-0000-0000582D0000}"/>
    <cellStyle name="Year 59 7" xfId="7695" xr:uid="{00000000-0005-0000-0000-0000592D0000}"/>
    <cellStyle name="Year 59 8" xfId="8687" xr:uid="{00000000-0005-0000-0000-00005A2D0000}"/>
    <cellStyle name="Year 59 9" xfId="10407" xr:uid="{00000000-0005-0000-0000-00005B2D0000}"/>
    <cellStyle name="Year 6" xfId="1050" xr:uid="{00000000-0005-0000-0000-00005C2D0000}"/>
    <cellStyle name="Year 6 10" xfId="11312" xr:uid="{00000000-0005-0000-0000-00005D2D0000}"/>
    <cellStyle name="Year 6 2" xfId="1633" xr:uid="{00000000-0005-0000-0000-00005E2D0000}"/>
    <cellStyle name="Year 6 2 2" xfId="2410" xr:uid="{00000000-0005-0000-0000-00005F2D0000}"/>
    <cellStyle name="Year 6 2 3" xfId="4992" xr:uid="{00000000-0005-0000-0000-0000602D0000}"/>
    <cellStyle name="Year 6 2 4" xfId="3207" xr:uid="{00000000-0005-0000-0000-0000612D0000}"/>
    <cellStyle name="Year 6 2 5" xfId="6778" xr:uid="{00000000-0005-0000-0000-0000622D0000}"/>
    <cellStyle name="Year 6 2 6" xfId="8149" xr:uid="{00000000-0005-0000-0000-0000632D0000}"/>
    <cellStyle name="Year 6 2 7" xfId="9211" xr:uid="{00000000-0005-0000-0000-0000642D0000}"/>
    <cellStyle name="Year 6 2 8" xfId="10971" xr:uid="{00000000-0005-0000-0000-0000652D0000}"/>
    <cellStyle name="Year 6 2 9" xfId="11874" xr:uid="{00000000-0005-0000-0000-0000662D0000}"/>
    <cellStyle name="Year 6 3" xfId="3356" xr:uid="{00000000-0005-0000-0000-0000672D0000}"/>
    <cellStyle name="Year 6 4" xfId="4412" xr:uid="{00000000-0005-0000-0000-0000682D0000}"/>
    <cellStyle name="Year 6 5" xfId="5487" xr:uid="{00000000-0005-0000-0000-0000692D0000}"/>
    <cellStyle name="Year 6 6" xfId="6349" xr:uid="{00000000-0005-0000-0000-00006A2D0000}"/>
    <cellStyle name="Year 6 7" xfId="7433" xr:uid="{00000000-0005-0000-0000-00006B2D0000}"/>
    <cellStyle name="Year 6 8" xfId="9292" xr:uid="{00000000-0005-0000-0000-00006C2D0000}"/>
    <cellStyle name="Year 6 9" xfId="10408" xr:uid="{00000000-0005-0000-0000-00006D2D0000}"/>
    <cellStyle name="Year 60" xfId="1051" xr:uid="{00000000-0005-0000-0000-00006E2D0000}"/>
    <cellStyle name="Year 60 10" xfId="11313" xr:uid="{00000000-0005-0000-0000-00006F2D0000}"/>
    <cellStyle name="Year 60 2" xfId="1634" xr:uid="{00000000-0005-0000-0000-0000702D0000}"/>
    <cellStyle name="Year 60 2 2" xfId="4262" xr:uid="{00000000-0005-0000-0000-0000712D0000}"/>
    <cellStyle name="Year 60 2 3" xfId="4993" xr:uid="{00000000-0005-0000-0000-0000722D0000}"/>
    <cellStyle name="Year 60 2 4" xfId="6262" xr:uid="{00000000-0005-0000-0000-0000732D0000}"/>
    <cellStyle name="Year 60 2 5" xfId="6820" xr:uid="{00000000-0005-0000-0000-0000742D0000}"/>
    <cellStyle name="Year 60 2 6" xfId="7043" xr:uid="{00000000-0005-0000-0000-0000752D0000}"/>
    <cellStyle name="Year 60 2 7" xfId="8579" xr:uid="{00000000-0005-0000-0000-0000762D0000}"/>
    <cellStyle name="Year 60 2 8" xfId="10972" xr:uid="{00000000-0005-0000-0000-0000772D0000}"/>
    <cellStyle name="Year 60 2 9" xfId="11875" xr:uid="{00000000-0005-0000-0000-0000782D0000}"/>
    <cellStyle name="Year 60 3" xfId="3606" xr:uid="{00000000-0005-0000-0000-0000792D0000}"/>
    <cellStyle name="Year 60 4" xfId="4413" xr:uid="{00000000-0005-0000-0000-00007A2D0000}"/>
    <cellStyle name="Year 60 5" xfId="5179" xr:uid="{00000000-0005-0000-0000-00007B2D0000}"/>
    <cellStyle name="Year 60 6" xfId="6751" xr:uid="{00000000-0005-0000-0000-00007C2D0000}"/>
    <cellStyle name="Year 60 7" xfId="7236" xr:uid="{00000000-0005-0000-0000-00007D2D0000}"/>
    <cellStyle name="Year 60 8" xfId="8686" xr:uid="{00000000-0005-0000-0000-00007E2D0000}"/>
    <cellStyle name="Year 60 9" xfId="10409" xr:uid="{00000000-0005-0000-0000-00007F2D0000}"/>
    <cellStyle name="Year 61" xfId="1052" xr:uid="{00000000-0005-0000-0000-0000802D0000}"/>
    <cellStyle name="Year 61 10" xfId="11314" xr:uid="{00000000-0005-0000-0000-0000812D0000}"/>
    <cellStyle name="Year 61 2" xfId="1635" xr:uid="{00000000-0005-0000-0000-0000822D0000}"/>
    <cellStyle name="Year 61 2 2" xfId="4054" xr:uid="{00000000-0005-0000-0000-0000832D0000}"/>
    <cellStyle name="Year 61 2 3" xfId="4994" xr:uid="{00000000-0005-0000-0000-0000842D0000}"/>
    <cellStyle name="Year 61 2 4" xfId="5894" xr:uid="{00000000-0005-0000-0000-0000852D0000}"/>
    <cellStyle name="Year 61 2 5" xfId="5198" xr:uid="{00000000-0005-0000-0000-0000862D0000}"/>
    <cellStyle name="Year 61 2 6" xfId="8190" xr:uid="{00000000-0005-0000-0000-0000872D0000}"/>
    <cellStyle name="Year 61 2 7" xfId="9210" xr:uid="{00000000-0005-0000-0000-0000882D0000}"/>
    <cellStyle name="Year 61 2 8" xfId="10973" xr:uid="{00000000-0005-0000-0000-0000892D0000}"/>
    <cellStyle name="Year 61 2 9" xfId="11876" xr:uid="{00000000-0005-0000-0000-00008A2D0000}"/>
    <cellStyle name="Year 61 3" xfId="2776" xr:uid="{00000000-0005-0000-0000-00008B2D0000}"/>
    <cellStyle name="Year 61 4" xfId="4414" xr:uid="{00000000-0005-0000-0000-00008C2D0000}"/>
    <cellStyle name="Year 61 5" xfId="5367" xr:uid="{00000000-0005-0000-0000-00008D2D0000}"/>
    <cellStyle name="Year 61 6" xfId="6492" xr:uid="{00000000-0005-0000-0000-00008E2D0000}"/>
    <cellStyle name="Year 61 7" xfId="7419" xr:uid="{00000000-0005-0000-0000-00008F2D0000}"/>
    <cellStyle name="Year 61 8" xfId="9291" xr:uid="{00000000-0005-0000-0000-0000902D0000}"/>
    <cellStyle name="Year 61 9" xfId="10410" xr:uid="{00000000-0005-0000-0000-0000912D0000}"/>
    <cellStyle name="Year 62" xfId="1053" xr:uid="{00000000-0005-0000-0000-0000922D0000}"/>
    <cellStyle name="Year 62 10" xfId="11315" xr:uid="{00000000-0005-0000-0000-0000932D0000}"/>
    <cellStyle name="Year 62 2" xfId="1636" xr:uid="{00000000-0005-0000-0000-0000942D0000}"/>
    <cellStyle name="Year 62 2 2" xfId="2946" xr:uid="{00000000-0005-0000-0000-0000952D0000}"/>
    <cellStyle name="Year 62 2 3" xfId="4995" xr:uid="{00000000-0005-0000-0000-0000962D0000}"/>
    <cellStyle name="Year 62 2 4" xfId="5292" xr:uid="{00000000-0005-0000-0000-0000972D0000}"/>
    <cellStyle name="Year 62 2 5" xfId="6729" xr:uid="{00000000-0005-0000-0000-0000982D0000}"/>
    <cellStyle name="Year 62 2 6" xfId="8056" xr:uid="{00000000-0005-0000-0000-0000992D0000}"/>
    <cellStyle name="Year 62 2 7" xfId="8578" xr:uid="{00000000-0005-0000-0000-00009A2D0000}"/>
    <cellStyle name="Year 62 2 8" xfId="10974" xr:uid="{00000000-0005-0000-0000-00009B2D0000}"/>
    <cellStyle name="Year 62 2 9" xfId="11877" xr:uid="{00000000-0005-0000-0000-00009C2D0000}"/>
    <cellStyle name="Year 62 3" xfId="3058" xr:uid="{00000000-0005-0000-0000-00009D2D0000}"/>
    <cellStyle name="Year 62 4" xfId="4415" xr:uid="{00000000-0005-0000-0000-00009E2D0000}"/>
    <cellStyle name="Year 62 5" xfId="5041" xr:uid="{00000000-0005-0000-0000-00009F2D0000}"/>
    <cellStyle name="Year 62 6" xfId="5215" xr:uid="{00000000-0005-0000-0000-0000A02D0000}"/>
    <cellStyle name="Year 62 7" xfId="7570" xr:uid="{00000000-0005-0000-0000-0000A12D0000}"/>
    <cellStyle name="Year 62 8" xfId="8685" xr:uid="{00000000-0005-0000-0000-0000A22D0000}"/>
    <cellStyle name="Year 62 9" xfId="10411" xr:uid="{00000000-0005-0000-0000-0000A32D0000}"/>
    <cellStyle name="Year 63" xfId="995" xr:uid="{00000000-0005-0000-0000-0000A42D0000}"/>
    <cellStyle name="Year 63 10" xfId="11257" xr:uid="{00000000-0005-0000-0000-0000A52D0000}"/>
    <cellStyle name="Year 63 2" xfId="1862" xr:uid="{00000000-0005-0000-0000-0000A62D0000}"/>
    <cellStyle name="Year 63 2 2" xfId="3456" xr:uid="{00000000-0005-0000-0000-0000A72D0000}"/>
    <cellStyle name="Year 63 2 3" xfId="5172" xr:uid="{00000000-0005-0000-0000-0000A82D0000}"/>
    <cellStyle name="Year 63 2 4" xfId="5273" xr:uid="{00000000-0005-0000-0000-0000A92D0000}"/>
    <cellStyle name="Year 63 2 5" xfId="5431" xr:uid="{00000000-0005-0000-0000-0000AA2D0000}"/>
    <cellStyle name="Year 63 2 6" xfId="7659" xr:uid="{00000000-0005-0000-0000-0000AB2D0000}"/>
    <cellStyle name="Year 63 2 7" xfId="10133" xr:uid="{00000000-0005-0000-0000-0000AC2D0000}"/>
    <cellStyle name="Year 63 2 8" xfId="11091" xr:uid="{00000000-0005-0000-0000-0000AD2D0000}"/>
    <cellStyle name="Year 63 2 9" xfId="11891" xr:uid="{00000000-0005-0000-0000-0000AE2D0000}"/>
    <cellStyle name="Year 63 3" xfId="4071" xr:uid="{00000000-0005-0000-0000-0000AF2D0000}"/>
    <cellStyle name="Year 63 4" xfId="4357" xr:uid="{00000000-0005-0000-0000-0000B02D0000}"/>
    <cellStyle name="Year 63 5" xfId="2606" xr:uid="{00000000-0005-0000-0000-0000B12D0000}"/>
    <cellStyle name="Year 63 6" xfId="2591" xr:uid="{00000000-0005-0000-0000-0000B22D0000}"/>
    <cellStyle name="Year 63 7" xfId="8073" xr:uid="{00000000-0005-0000-0000-0000B32D0000}"/>
    <cellStyle name="Year 63 8" xfId="8714" xr:uid="{00000000-0005-0000-0000-0000B42D0000}"/>
    <cellStyle name="Year 63 9" xfId="10353" xr:uid="{00000000-0005-0000-0000-0000B52D0000}"/>
    <cellStyle name="Year 64" xfId="1578" xr:uid="{00000000-0005-0000-0000-0000B62D0000}"/>
    <cellStyle name="Year 64 2" xfId="3520" xr:uid="{00000000-0005-0000-0000-0000B72D0000}"/>
    <cellStyle name="Year 64 3" xfId="4937" xr:uid="{00000000-0005-0000-0000-0000B82D0000}"/>
    <cellStyle name="Year 64 4" xfId="5037" xr:uid="{00000000-0005-0000-0000-0000B92D0000}"/>
    <cellStyle name="Year 64 5" xfId="6414" xr:uid="{00000000-0005-0000-0000-0000BA2D0000}"/>
    <cellStyle name="Year 64 6" xfId="7028" xr:uid="{00000000-0005-0000-0000-0000BB2D0000}"/>
    <cellStyle name="Year 64 7" xfId="9795" xr:uid="{00000000-0005-0000-0000-0000BC2D0000}"/>
    <cellStyle name="Year 64 8" xfId="10916" xr:uid="{00000000-0005-0000-0000-0000BD2D0000}"/>
    <cellStyle name="Year 64 9" xfId="11819" xr:uid="{00000000-0005-0000-0000-0000BE2D0000}"/>
    <cellStyle name="Year 65" xfId="1662" xr:uid="{00000000-0005-0000-0000-0000BF2D0000}"/>
    <cellStyle name="Year 65 2" xfId="3526" xr:uid="{00000000-0005-0000-0000-0000C02D0000}"/>
    <cellStyle name="Year 65 3" xfId="5017" xr:uid="{00000000-0005-0000-0000-0000C12D0000}"/>
    <cellStyle name="Year 65 4" xfId="3012" xr:uid="{00000000-0005-0000-0000-0000C22D0000}"/>
    <cellStyle name="Year 65 5" xfId="5756" xr:uid="{00000000-0005-0000-0000-0000C32D0000}"/>
    <cellStyle name="Year 65 6" xfId="6842" xr:uid="{00000000-0005-0000-0000-0000C42D0000}"/>
    <cellStyle name="Year 65 7" xfId="8570" xr:uid="{00000000-0005-0000-0000-0000C52D0000}"/>
    <cellStyle name="Year 65 8" xfId="10987" xr:uid="{00000000-0005-0000-0000-0000C62D0000}"/>
    <cellStyle name="Year 65 9" xfId="11889" xr:uid="{00000000-0005-0000-0000-0000C72D0000}"/>
    <cellStyle name="Year 66" xfId="2101" xr:uid="{00000000-0005-0000-0000-0000C82D0000}"/>
    <cellStyle name="Year 67" xfId="4128" xr:uid="{00000000-0005-0000-0000-0000C92D0000}"/>
    <cellStyle name="Year 68" xfId="5379" xr:uid="{00000000-0005-0000-0000-0000CA2D0000}"/>
    <cellStyle name="Year 69" xfId="5970" xr:uid="{00000000-0005-0000-0000-0000CB2D0000}"/>
    <cellStyle name="Year 7" xfId="1054" xr:uid="{00000000-0005-0000-0000-0000CC2D0000}"/>
    <cellStyle name="Year 7 10" xfId="11316" xr:uid="{00000000-0005-0000-0000-0000CD2D0000}"/>
    <cellStyle name="Year 7 2" xfId="1637" xr:uid="{00000000-0005-0000-0000-0000CE2D0000}"/>
    <cellStyle name="Year 7 2 2" xfId="2986" xr:uid="{00000000-0005-0000-0000-0000CF2D0000}"/>
    <cellStyle name="Year 7 2 3" xfId="4996" xr:uid="{00000000-0005-0000-0000-0000D02D0000}"/>
    <cellStyle name="Year 7 2 4" xfId="5667" xr:uid="{00000000-0005-0000-0000-0000D12D0000}"/>
    <cellStyle name="Year 7 2 5" xfId="6519" xr:uid="{00000000-0005-0000-0000-0000D22D0000}"/>
    <cellStyle name="Year 7 2 6" xfId="7353" xr:uid="{00000000-0005-0000-0000-0000D32D0000}"/>
    <cellStyle name="Year 7 2 7" xfId="9209" xr:uid="{00000000-0005-0000-0000-0000D42D0000}"/>
    <cellStyle name="Year 7 2 8" xfId="10975" xr:uid="{00000000-0005-0000-0000-0000D52D0000}"/>
    <cellStyle name="Year 7 2 9" xfId="11878" xr:uid="{00000000-0005-0000-0000-0000D62D0000}"/>
    <cellStyle name="Year 7 3" xfId="3689" xr:uid="{00000000-0005-0000-0000-0000D72D0000}"/>
    <cellStyle name="Year 7 4" xfId="4416" xr:uid="{00000000-0005-0000-0000-0000D82D0000}"/>
    <cellStyle name="Year 7 5" xfId="5774" xr:uid="{00000000-0005-0000-0000-0000D92D0000}"/>
    <cellStyle name="Year 7 6" xfId="6588" xr:uid="{00000000-0005-0000-0000-0000DA2D0000}"/>
    <cellStyle name="Year 7 7" xfId="7721" xr:uid="{00000000-0005-0000-0000-0000DB2D0000}"/>
    <cellStyle name="Year 7 8" xfId="9290" xr:uid="{00000000-0005-0000-0000-0000DC2D0000}"/>
    <cellStyle name="Year 7 9" xfId="10412" xr:uid="{00000000-0005-0000-0000-0000DD2D0000}"/>
    <cellStyle name="Year 70" xfId="6916" xr:uid="{00000000-0005-0000-0000-0000DE2D0000}"/>
    <cellStyle name="Year 71" xfId="9638" xr:uid="{00000000-0005-0000-0000-0000DF2D0000}"/>
    <cellStyle name="Year 72" xfId="10137" xr:uid="{00000000-0005-0000-0000-0000E02D0000}"/>
    <cellStyle name="Year 73" xfId="11094" xr:uid="{00000000-0005-0000-0000-0000E12D0000}"/>
    <cellStyle name="Year 8" xfId="1055" xr:uid="{00000000-0005-0000-0000-0000E22D0000}"/>
    <cellStyle name="Year 8 10" xfId="11317" xr:uid="{00000000-0005-0000-0000-0000E32D0000}"/>
    <cellStyle name="Year 8 2" xfId="1638" xr:uid="{00000000-0005-0000-0000-0000E42D0000}"/>
    <cellStyle name="Year 8 2 2" xfId="3557" xr:uid="{00000000-0005-0000-0000-0000E52D0000}"/>
    <cellStyle name="Year 8 2 3" xfId="4997" xr:uid="{00000000-0005-0000-0000-0000E62D0000}"/>
    <cellStyle name="Year 8 2 4" xfId="5336" xr:uid="{00000000-0005-0000-0000-0000E72D0000}"/>
    <cellStyle name="Year 8 2 5" xfId="6542" xr:uid="{00000000-0005-0000-0000-0000E82D0000}"/>
    <cellStyle name="Year 8 2 6" xfId="7677" xr:uid="{00000000-0005-0000-0000-0000E92D0000}"/>
    <cellStyle name="Year 8 2 7" xfId="8577" xr:uid="{00000000-0005-0000-0000-0000EA2D0000}"/>
    <cellStyle name="Year 8 2 8" xfId="10976" xr:uid="{00000000-0005-0000-0000-0000EB2D0000}"/>
    <cellStyle name="Year 8 2 9" xfId="11879" xr:uid="{00000000-0005-0000-0000-0000EC2D0000}"/>
    <cellStyle name="Year 8 3" xfId="3357" xr:uid="{00000000-0005-0000-0000-0000ED2D0000}"/>
    <cellStyle name="Year 8 4" xfId="4417" xr:uid="{00000000-0005-0000-0000-0000EE2D0000}"/>
    <cellStyle name="Year 8 5" xfId="5362" xr:uid="{00000000-0005-0000-0000-0000EF2D0000}"/>
    <cellStyle name="Year 8 6" xfId="5676" xr:uid="{00000000-0005-0000-0000-0000F02D0000}"/>
    <cellStyle name="Year 8 7" xfId="6978" xr:uid="{00000000-0005-0000-0000-0000F12D0000}"/>
    <cellStyle name="Year 8 8" xfId="8684" xr:uid="{00000000-0005-0000-0000-0000F22D0000}"/>
    <cellStyle name="Year 8 9" xfId="10413" xr:uid="{00000000-0005-0000-0000-0000F32D0000}"/>
    <cellStyle name="Year 9" xfId="1056" xr:uid="{00000000-0005-0000-0000-0000F42D0000}"/>
    <cellStyle name="Year 9 10" xfId="11318" xr:uid="{00000000-0005-0000-0000-0000F52D0000}"/>
    <cellStyle name="Year 9 2" xfId="1639" xr:uid="{00000000-0005-0000-0000-0000F62D0000}"/>
    <cellStyle name="Year 9 2 2" xfId="3016" xr:uid="{00000000-0005-0000-0000-0000F72D0000}"/>
    <cellStyle name="Year 9 2 3" xfId="4998" xr:uid="{00000000-0005-0000-0000-0000F82D0000}"/>
    <cellStyle name="Year 9 2 4" xfId="5392" xr:uid="{00000000-0005-0000-0000-0000F92D0000}"/>
    <cellStyle name="Year 9 2 5" xfId="5636" xr:uid="{00000000-0005-0000-0000-0000FA2D0000}"/>
    <cellStyle name="Year 9 2 6" xfId="7386" xr:uid="{00000000-0005-0000-0000-0000FB2D0000}"/>
    <cellStyle name="Year 9 2 7" xfId="9208" xr:uid="{00000000-0005-0000-0000-0000FC2D0000}"/>
    <cellStyle name="Year 9 2 8" xfId="10977" xr:uid="{00000000-0005-0000-0000-0000FD2D0000}"/>
    <cellStyle name="Year 9 2 9" xfId="11880" xr:uid="{00000000-0005-0000-0000-0000FE2D0000}"/>
    <cellStyle name="Year 9 3" xfId="3897" xr:uid="{00000000-0005-0000-0000-0000FF2D0000}"/>
    <cellStyle name="Year 9 4" xfId="4418" xr:uid="{00000000-0005-0000-0000-0000002E0000}"/>
    <cellStyle name="Year 9 5" xfId="2580" xr:uid="{00000000-0005-0000-0000-0000012E0000}"/>
    <cellStyle name="Year 9 6" xfId="2354" xr:uid="{00000000-0005-0000-0000-0000022E0000}"/>
    <cellStyle name="Year 9 7" xfId="7237" xr:uid="{00000000-0005-0000-0000-0000032E0000}"/>
    <cellStyle name="Year 9 8" xfId="9289" xr:uid="{00000000-0005-0000-0000-0000042E0000}"/>
    <cellStyle name="Year 9 9" xfId="10414" xr:uid="{00000000-0005-0000-0000-0000052E0000}"/>
    <cellStyle name="강조색1" xfId="1057" xr:uid="{00000000-0005-0000-0000-0000062E0000}"/>
    <cellStyle name="강조색2" xfId="1058" xr:uid="{00000000-0005-0000-0000-0000072E0000}"/>
    <cellStyle name="강조색3" xfId="1059" xr:uid="{00000000-0005-0000-0000-0000082E0000}"/>
    <cellStyle name="강조색4" xfId="1060" xr:uid="{00000000-0005-0000-0000-0000092E0000}"/>
    <cellStyle name="강조색5" xfId="1061" xr:uid="{00000000-0005-0000-0000-00000A2E0000}"/>
    <cellStyle name="강조색6" xfId="1062" xr:uid="{00000000-0005-0000-0000-00000B2E0000}"/>
    <cellStyle name="경고문" xfId="1063" xr:uid="{00000000-0005-0000-0000-00000C2E0000}"/>
    <cellStyle name="계산" xfId="1064" xr:uid="{00000000-0005-0000-0000-00000D2E0000}"/>
    <cellStyle name="계산 10" xfId="11319" xr:uid="{00000000-0005-0000-0000-00000E2E0000}"/>
    <cellStyle name="계산 2" xfId="1640" xr:uid="{00000000-0005-0000-0000-00000F2E0000}"/>
    <cellStyle name="계산 2 2" xfId="3566" xr:uid="{00000000-0005-0000-0000-0000102E0000}"/>
    <cellStyle name="계산 2 3" xfId="4999" xr:uid="{00000000-0005-0000-0000-0000112E0000}"/>
    <cellStyle name="계산 2 4" xfId="2971" xr:uid="{00000000-0005-0000-0000-0000122E0000}"/>
    <cellStyle name="계산 2 5" xfId="6048" xr:uid="{00000000-0005-0000-0000-0000132E0000}"/>
    <cellStyle name="계산 2 6" xfId="6908" xr:uid="{00000000-0005-0000-0000-0000142E0000}"/>
    <cellStyle name="계산 2 7" xfId="8576" xr:uid="{00000000-0005-0000-0000-0000152E0000}"/>
    <cellStyle name="계산 2 8" xfId="10978" xr:uid="{00000000-0005-0000-0000-0000162E0000}"/>
    <cellStyle name="계산 2 9" xfId="11881" xr:uid="{00000000-0005-0000-0000-0000172E0000}"/>
    <cellStyle name="계산 3" xfId="3359" xr:uid="{00000000-0005-0000-0000-0000182E0000}"/>
    <cellStyle name="계산 4" xfId="4424" xr:uid="{00000000-0005-0000-0000-0000192E0000}"/>
    <cellStyle name="계산 5" xfId="5113" xr:uid="{00000000-0005-0000-0000-00001A2E0000}"/>
    <cellStyle name="계산 6" xfId="5910" xr:uid="{00000000-0005-0000-0000-00001B2E0000}"/>
    <cellStyle name="계산 7" xfId="7924" xr:uid="{00000000-0005-0000-0000-00001C2E0000}"/>
    <cellStyle name="계산 8" xfId="8681" xr:uid="{00000000-0005-0000-0000-00001D2E0000}"/>
    <cellStyle name="계산 9" xfId="10415" xr:uid="{00000000-0005-0000-0000-00001E2E0000}"/>
    <cellStyle name="나쁨" xfId="1065" xr:uid="{00000000-0005-0000-0000-00001F2E0000}"/>
    <cellStyle name="메모" xfId="1066" xr:uid="{00000000-0005-0000-0000-0000202E0000}"/>
    <cellStyle name="메모 10" xfId="11320" xr:uid="{00000000-0005-0000-0000-0000212E0000}"/>
    <cellStyle name="메모 2" xfId="1641" xr:uid="{00000000-0005-0000-0000-0000222E0000}"/>
    <cellStyle name="메모 2 2" xfId="4117" xr:uid="{00000000-0005-0000-0000-0000232E0000}"/>
    <cellStyle name="메모 2 3" xfId="5000" xr:uid="{00000000-0005-0000-0000-0000242E0000}"/>
    <cellStyle name="메모 2 4" xfId="6511" xr:uid="{00000000-0005-0000-0000-0000252E0000}"/>
    <cellStyle name="메모 2 5" xfId="7390" xr:uid="{00000000-0005-0000-0000-0000262E0000}"/>
    <cellStyle name="메모 2 6" xfId="9207" xr:uid="{00000000-0005-0000-0000-0000272E0000}"/>
    <cellStyle name="메모 2 7" xfId="10979" xr:uid="{00000000-0005-0000-0000-0000282E0000}"/>
    <cellStyle name="메모 2 8" xfId="11882" xr:uid="{00000000-0005-0000-0000-0000292E0000}"/>
    <cellStyle name="메모 3" xfId="2777" xr:uid="{00000000-0005-0000-0000-00002A2E0000}"/>
    <cellStyle name="메모 4" xfId="4426" xr:uid="{00000000-0005-0000-0000-00002B2E0000}"/>
    <cellStyle name="메모 5" xfId="5989" xr:uid="{00000000-0005-0000-0000-00002C2E0000}"/>
    <cellStyle name="메모 6" xfId="5434" xr:uid="{00000000-0005-0000-0000-00002D2E0000}"/>
    <cellStyle name="메모 7" xfId="6952" xr:uid="{00000000-0005-0000-0000-00002E2E0000}"/>
    <cellStyle name="메모 8" xfId="8680" xr:uid="{00000000-0005-0000-0000-00002F2E0000}"/>
    <cellStyle name="메모 9" xfId="10416" xr:uid="{00000000-0005-0000-0000-0000302E0000}"/>
    <cellStyle name="보통" xfId="1067" xr:uid="{00000000-0005-0000-0000-0000312E0000}"/>
    <cellStyle name="설명 텍스트" xfId="1068" xr:uid="{00000000-0005-0000-0000-0000322E0000}"/>
    <cellStyle name="셀 확인" xfId="1069" xr:uid="{00000000-0005-0000-0000-0000332E0000}"/>
    <cellStyle name="쉼표 [0] 2" xfId="1070" xr:uid="{00000000-0005-0000-0000-0000342E0000}"/>
    <cellStyle name="연결된 셀" xfId="1071" xr:uid="{00000000-0005-0000-0000-0000352E0000}"/>
    <cellStyle name="요약" xfId="1072" xr:uid="{00000000-0005-0000-0000-0000362E0000}"/>
    <cellStyle name="요약 10" xfId="11321" xr:uid="{00000000-0005-0000-0000-0000372E0000}"/>
    <cellStyle name="요약 2" xfId="1642" xr:uid="{00000000-0005-0000-0000-0000382E0000}"/>
    <cellStyle name="요약 2 2" xfId="3118" xr:uid="{00000000-0005-0000-0000-0000392E0000}"/>
    <cellStyle name="요약 2 3" xfId="5001" xr:uid="{00000000-0005-0000-0000-00003A2E0000}"/>
    <cellStyle name="요약 2 4" xfId="5442" xr:uid="{00000000-0005-0000-0000-00003B2E0000}"/>
    <cellStyle name="요약 2 5" xfId="6747" xr:uid="{00000000-0005-0000-0000-00003C2E0000}"/>
    <cellStyle name="요약 2 6" xfId="8113" xr:uid="{00000000-0005-0000-0000-00003D2E0000}"/>
    <cellStyle name="요약 2 7" xfId="8575" xr:uid="{00000000-0005-0000-0000-00003E2E0000}"/>
    <cellStyle name="요약 2 8" xfId="10980" xr:uid="{00000000-0005-0000-0000-00003F2E0000}"/>
    <cellStyle name="요약 2 9" xfId="11883" xr:uid="{00000000-0005-0000-0000-0000402E0000}"/>
    <cellStyle name="요약 3" xfId="3361" xr:uid="{00000000-0005-0000-0000-0000412E0000}"/>
    <cellStyle name="요약 4" xfId="4431" xr:uid="{00000000-0005-0000-0000-0000422E0000}"/>
    <cellStyle name="요약 5" xfId="2597" xr:uid="{00000000-0005-0000-0000-0000432E0000}"/>
    <cellStyle name="요약 6" xfId="5440" xr:uid="{00000000-0005-0000-0000-0000442E0000}"/>
    <cellStyle name="요약 7" xfId="8002" xr:uid="{00000000-0005-0000-0000-0000452E0000}"/>
    <cellStyle name="요약 8" xfId="8679" xr:uid="{00000000-0005-0000-0000-0000462E0000}"/>
    <cellStyle name="요약 9" xfId="10417" xr:uid="{00000000-0005-0000-0000-0000472E0000}"/>
    <cellStyle name="입력" xfId="1073" xr:uid="{00000000-0005-0000-0000-0000482E0000}"/>
    <cellStyle name="입력 10" xfId="11322" xr:uid="{00000000-0005-0000-0000-0000492E0000}"/>
    <cellStyle name="입력 2" xfId="1643" xr:uid="{00000000-0005-0000-0000-00004A2E0000}"/>
    <cellStyle name="입력 2 2" xfId="4191" xr:uid="{00000000-0005-0000-0000-00004B2E0000}"/>
    <cellStyle name="입력 2 3" xfId="5002" xr:uid="{00000000-0005-0000-0000-00004C2E0000}"/>
    <cellStyle name="입력 2 4" xfId="6210" xr:uid="{00000000-0005-0000-0000-00004D2E0000}"/>
    <cellStyle name="입력 2 5" xfId="6525" xr:uid="{00000000-0005-0000-0000-00004E2E0000}"/>
    <cellStyle name="입력 2 6" xfId="7450" xr:uid="{00000000-0005-0000-0000-00004F2E0000}"/>
    <cellStyle name="입력 2 7" xfId="9206" xr:uid="{00000000-0005-0000-0000-0000502E0000}"/>
    <cellStyle name="입력 2 8" xfId="10981" xr:uid="{00000000-0005-0000-0000-0000512E0000}"/>
    <cellStyle name="입력 2 9" xfId="11884" xr:uid="{00000000-0005-0000-0000-0000522E0000}"/>
    <cellStyle name="입력 3" xfId="3776" xr:uid="{00000000-0005-0000-0000-0000532E0000}"/>
    <cellStyle name="입력 4" xfId="4432" xr:uid="{00000000-0005-0000-0000-0000542E0000}"/>
    <cellStyle name="입력 5" xfId="5647" xr:uid="{00000000-0005-0000-0000-0000552E0000}"/>
    <cellStyle name="입력 6" xfId="4438" xr:uid="{00000000-0005-0000-0000-0000562E0000}"/>
    <cellStyle name="입력 7" xfId="7238" xr:uid="{00000000-0005-0000-0000-0000572E0000}"/>
    <cellStyle name="입력 8" xfId="8264" xr:uid="{00000000-0005-0000-0000-0000582E0000}"/>
    <cellStyle name="입력 9" xfId="10418" xr:uid="{00000000-0005-0000-0000-0000592E0000}"/>
    <cellStyle name="제목" xfId="1074" xr:uid="{00000000-0005-0000-0000-00005A2E0000}"/>
    <cellStyle name="제목 1" xfId="1075" xr:uid="{00000000-0005-0000-0000-00005B2E0000}"/>
    <cellStyle name="제목 2" xfId="1076" xr:uid="{00000000-0005-0000-0000-00005C2E0000}"/>
    <cellStyle name="제목 3" xfId="1077" xr:uid="{00000000-0005-0000-0000-00005D2E0000}"/>
    <cellStyle name="제목 4" xfId="1078" xr:uid="{00000000-0005-0000-0000-00005E2E0000}"/>
    <cellStyle name="좋음" xfId="1079" xr:uid="{00000000-0005-0000-0000-00005F2E0000}"/>
    <cellStyle name="출력" xfId="1080" xr:uid="{00000000-0005-0000-0000-0000602E0000}"/>
    <cellStyle name="출력 10" xfId="11324" xr:uid="{00000000-0005-0000-0000-0000612E0000}"/>
    <cellStyle name="출력 2" xfId="1644" xr:uid="{00000000-0005-0000-0000-0000622E0000}"/>
    <cellStyle name="출력 2 2" xfId="2404" xr:uid="{00000000-0005-0000-0000-0000632E0000}"/>
    <cellStyle name="출력 2 3" xfId="5003" xr:uid="{00000000-0005-0000-0000-0000642E0000}"/>
    <cellStyle name="출력 2 4" xfId="5619" xr:uid="{00000000-0005-0000-0000-0000652E0000}"/>
    <cellStyle name="출력 2 5" xfId="6302" xr:uid="{00000000-0005-0000-0000-0000662E0000}"/>
    <cellStyle name="출력 2 6" xfId="8153" xr:uid="{00000000-0005-0000-0000-0000672E0000}"/>
    <cellStyle name="출력 2 7" xfId="8574" xr:uid="{00000000-0005-0000-0000-0000682E0000}"/>
    <cellStyle name="출력 2 8" xfId="10982" xr:uid="{00000000-0005-0000-0000-0000692E0000}"/>
    <cellStyle name="출력 2 9" xfId="11885" xr:uid="{00000000-0005-0000-0000-00006A2E0000}"/>
    <cellStyle name="출력 3" xfId="3363" xr:uid="{00000000-0005-0000-0000-00006B2E0000}"/>
    <cellStyle name="출력 4" xfId="4439" xr:uid="{00000000-0005-0000-0000-00006C2E0000}"/>
    <cellStyle name="출력 5" xfId="5432" xr:uid="{00000000-0005-0000-0000-00006D2E0000}"/>
    <cellStyle name="출력 6" xfId="5618" xr:uid="{00000000-0005-0000-0000-00006E2E0000}"/>
    <cellStyle name="출력 7" xfId="6986" xr:uid="{00000000-0005-0000-0000-00006F2E0000}"/>
    <cellStyle name="출력 8" xfId="8346" xr:uid="{00000000-0005-0000-0000-0000702E0000}"/>
    <cellStyle name="출력 9" xfId="10420" xr:uid="{00000000-0005-0000-0000-0000712E0000}"/>
    <cellStyle name="표준 2" xfId="1081" xr:uid="{00000000-0005-0000-0000-0000722E0000}"/>
    <cellStyle name="표준_2003C-0061" xfId="130" xr:uid="{00000000-0005-0000-0000-0000732E0000}"/>
  </cellStyles>
  <dxfs count="5">
    <dxf>
      <font>
        <color theme="5" tint="-0.499984740745262"/>
      </font>
    </dxf>
    <dxf>
      <font>
        <color theme="5" tint="-0.499984740745262"/>
      </font>
    </dxf>
    <dxf>
      <font>
        <color theme="5" tint="-0.499984740745262"/>
      </font>
    </dxf>
    <dxf>
      <font>
        <color theme="5" tint="-0.499984740745262"/>
      </font>
    </dxf>
    <dxf>
      <font>
        <color theme="5" tint="-0.499984740745262"/>
      </font>
    </dxf>
  </dxfs>
  <tableStyles count="0" defaultTableStyle="TableStyleMedium9" defaultPivotStyle="PivotStyleLight16"/>
  <colors>
    <mruColors>
      <color rgb="FFCCFFFF"/>
      <color rgb="FF99CC00"/>
      <color rgb="FF66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26" Type="http://schemas.openxmlformats.org/officeDocument/2006/relationships/externalLink" Target="externalLinks/externalLink18.xml"/><Relationship Id="rId39" Type="http://schemas.openxmlformats.org/officeDocument/2006/relationships/externalLink" Target="externalLinks/externalLink31.xml"/><Relationship Id="rId21" Type="http://schemas.openxmlformats.org/officeDocument/2006/relationships/externalLink" Target="externalLinks/externalLink13.xml"/><Relationship Id="rId34" Type="http://schemas.openxmlformats.org/officeDocument/2006/relationships/externalLink" Target="externalLinks/externalLink26.xml"/><Relationship Id="rId42" Type="http://schemas.openxmlformats.org/officeDocument/2006/relationships/externalLink" Target="externalLinks/externalLink34.xml"/><Relationship Id="rId47" Type="http://schemas.openxmlformats.org/officeDocument/2006/relationships/externalLink" Target="externalLinks/externalLink39.xml"/><Relationship Id="rId50" Type="http://schemas.openxmlformats.org/officeDocument/2006/relationships/externalLink" Target="externalLinks/externalLink42.xml"/><Relationship Id="rId55" Type="http://schemas.openxmlformats.org/officeDocument/2006/relationships/externalLink" Target="externalLinks/externalLink47.xml"/><Relationship Id="rId63"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8.xml"/><Relationship Id="rId29" Type="http://schemas.openxmlformats.org/officeDocument/2006/relationships/externalLink" Target="externalLinks/externalLink21.xml"/><Relationship Id="rId11" Type="http://schemas.openxmlformats.org/officeDocument/2006/relationships/externalLink" Target="externalLinks/externalLink3.xml"/><Relationship Id="rId24" Type="http://schemas.openxmlformats.org/officeDocument/2006/relationships/externalLink" Target="externalLinks/externalLink16.xml"/><Relationship Id="rId32" Type="http://schemas.openxmlformats.org/officeDocument/2006/relationships/externalLink" Target="externalLinks/externalLink24.xml"/><Relationship Id="rId37" Type="http://schemas.openxmlformats.org/officeDocument/2006/relationships/externalLink" Target="externalLinks/externalLink29.xml"/><Relationship Id="rId40" Type="http://schemas.openxmlformats.org/officeDocument/2006/relationships/externalLink" Target="externalLinks/externalLink32.xml"/><Relationship Id="rId45" Type="http://schemas.openxmlformats.org/officeDocument/2006/relationships/externalLink" Target="externalLinks/externalLink37.xml"/><Relationship Id="rId53" Type="http://schemas.openxmlformats.org/officeDocument/2006/relationships/externalLink" Target="externalLinks/externalLink45.xml"/><Relationship Id="rId58"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customXml" Target="../customXml/item1.xml"/><Relationship Id="rId19" Type="http://schemas.openxmlformats.org/officeDocument/2006/relationships/externalLink" Target="externalLinks/externalLink11.xml"/><Relationship Id="rId14" Type="http://schemas.openxmlformats.org/officeDocument/2006/relationships/externalLink" Target="externalLinks/externalLink6.xml"/><Relationship Id="rId22" Type="http://schemas.openxmlformats.org/officeDocument/2006/relationships/externalLink" Target="externalLinks/externalLink14.xml"/><Relationship Id="rId27" Type="http://schemas.openxmlformats.org/officeDocument/2006/relationships/externalLink" Target="externalLinks/externalLink19.xml"/><Relationship Id="rId30" Type="http://schemas.openxmlformats.org/officeDocument/2006/relationships/externalLink" Target="externalLinks/externalLink22.xml"/><Relationship Id="rId35" Type="http://schemas.openxmlformats.org/officeDocument/2006/relationships/externalLink" Target="externalLinks/externalLink27.xml"/><Relationship Id="rId43" Type="http://schemas.openxmlformats.org/officeDocument/2006/relationships/externalLink" Target="externalLinks/externalLink35.xml"/><Relationship Id="rId48" Type="http://schemas.openxmlformats.org/officeDocument/2006/relationships/externalLink" Target="externalLinks/externalLink40.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43.xml"/><Relationship Id="rId3" Type="http://schemas.openxmlformats.org/officeDocument/2006/relationships/worksheet" Target="worksheets/sheet3.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5" Type="http://schemas.openxmlformats.org/officeDocument/2006/relationships/externalLink" Target="externalLinks/externalLink17.xml"/><Relationship Id="rId33" Type="http://schemas.openxmlformats.org/officeDocument/2006/relationships/externalLink" Target="externalLinks/externalLink25.xml"/><Relationship Id="rId38" Type="http://schemas.openxmlformats.org/officeDocument/2006/relationships/externalLink" Target="externalLinks/externalLink30.xml"/><Relationship Id="rId46" Type="http://schemas.openxmlformats.org/officeDocument/2006/relationships/externalLink" Target="externalLinks/externalLink38.xml"/><Relationship Id="rId59" Type="http://schemas.openxmlformats.org/officeDocument/2006/relationships/sheetMetadata" Target="metadata.xml"/><Relationship Id="rId20" Type="http://schemas.openxmlformats.org/officeDocument/2006/relationships/externalLink" Target="externalLinks/externalLink12.xml"/><Relationship Id="rId41" Type="http://schemas.openxmlformats.org/officeDocument/2006/relationships/externalLink" Target="externalLinks/externalLink33.xml"/><Relationship Id="rId54" Type="http://schemas.openxmlformats.org/officeDocument/2006/relationships/externalLink" Target="externalLinks/externalLink46.xml"/><Relationship Id="rId62"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7.xml"/><Relationship Id="rId23" Type="http://schemas.openxmlformats.org/officeDocument/2006/relationships/externalLink" Target="externalLinks/externalLink15.xml"/><Relationship Id="rId28" Type="http://schemas.openxmlformats.org/officeDocument/2006/relationships/externalLink" Target="externalLinks/externalLink20.xml"/><Relationship Id="rId36" Type="http://schemas.openxmlformats.org/officeDocument/2006/relationships/externalLink" Target="externalLinks/externalLink28.xml"/><Relationship Id="rId49" Type="http://schemas.openxmlformats.org/officeDocument/2006/relationships/externalLink" Target="externalLinks/externalLink41.xml"/><Relationship Id="rId57" Type="http://schemas.openxmlformats.org/officeDocument/2006/relationships/styles" Target="styles.xml"/><Relationship Id="rId10" Type="http://schemas.openxmlformats.org/officeDocument/2006/relationships/externalLink" Target="externalLinks/externalLink2.xml"/><Relationship Id="rId31" Type="http://schemas.openxmlformats.org/officeDocument/2006/relationships/externalLink" Target="externalLinks/externalLink23.xml"/><Relationship Id="rId44" Type="http://schemas.openxmlformats.org/officeDocument/2006/relationships/externalLink" Target="externalLinks/externalLink36.xml"/><Relationship Id="rId52" Type="http://schemas.openxmlformats.org/officeDocument/2006/relationships/externalLink" Target="externalLinks/externalLink44.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CURVES'!$A$7</c:f>
          <c:strCache>
            <c:ptCount val="1"/>
            <c:pt idx="0">
              <c:v>CONSOLIDATED ENGINEERING</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15108155149E-2"/>
          <c:y val="0.15837312981897206"/>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CURVES'!$J$7:$O$7</c:f>
              <c:numCache>
                <c:formatCode>0.00%</c:formatCode>
                <c:ptCount val="6"/>
                <c:pt idx="0">
                  <c:v>3.8870031752983696E-2</c:v>
                </c:pt>
                <c:pt idx="1">
                  <c:v>0.18894667688601779</c:v>
                </c:pt>
                <c:pt idx="2">
                  <c:v>0.94245045439614583</c:v>
                </c:pt>
                <c:pt idx="3">
                  <c:v>1</c:v>
                </c:pt>
                <c:pt idx="4">
                  <c:v>1</c:v>
                </c:pt>
                <c:pt idx="5">
                  <c:v>1</c:v>
                </c:pt>
              </c:numCache>
            </c:numRef>
          </c:val>
          <c:smooth val="0"/>
          <c:extLst>
            <c:ext xmlns:c16="http://schemas.microsoft.com/office/drawing/2014/chart" uri="{C3380CC4-5D6E-409C-BE32-E72D297353CC}">
              <c16:uniqueId val="{00000000-3366-4E44-AD7A-F76F4FC0325E}"/>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CURVES'!$Q$7:$V$7</c:f>
              <c:numCache>
                <c:formatCode>0.00%</c:formatCode>
                <c:ptCount val="6"/>
                <c:pt idx="0">
                  <c:v>9.3069090112777864E-3</c:v>
                </c:pt>
                <c:pt idx="1">
                  <c:v>9.3069090112777864E-3</c:v>
                </c:pt>
                <c:pt idx="2">
                  <c:v>9.3069090112777864E-3</c:v>
                </c:pt>
                <c:pt idx="3">
                  <c:v>9.3069090112777864E-3</c:v>
                </c:pt>
                <c:pt idx="4">
                  <c:v>9.3069090112777864E-3</c:v>
                </c:pt>
                <c:pt idx="5">
                  <c:v>9.3069090112777864E-3</c:v>
                </c:pt>
              </c:numCache>
            </c:numRef>
          </c:val>
          <c:smooth val="0"/>
          <c:extLst>
            <c:ext xmlns:c16="http://schemas.microsoft.com/office/drawing/2014/chart" uri="{C3380CC4-5D6E-409C-BE32-E72D297353CC}">
              <c16:uniqueId val="{00000001-3366-4E44-AD7A-F76F4FC0325E}"/>
            </c:ext>
          </c:extLst>
        </c:ser>
        <c:dLbls>
          <c:showLegendKey val="0"/>
          <c:showVal val="0"/>
          <c:showCatName val="0"/>
          <c:showSerName val="0"/>
          <c:showPercent val="0"/>
          <c:showBubbleSize val="0"/>
        </c:dLbls>
        <c:smooth val="0"/>
        <c:axId val="137577600"/>
        <c:axId val="137579904"/>
      </c:lineChart>
      <c:dateAx>
        <c:axId val="137577600"/>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137579904"/>
        <c:crosses val="autoZero"/>
        <c:auto val="1"/>
        <c:lblOffset val="100"/>
        <c:baseTimeUnit val="months"/>
      </c:dateAx>
      <c:valAx>
        <c:axId val="137579904"/>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137577600"/>
        <c:crosses val="autoZero"/>
        <c:crossBetween val="between"/>
      </c:valAx>
      <c:spPr>
        <a:noFill/>
        <a:ln>
          <a:solidFill>
            <a:schemeClr val="tx2">
              <a:lumMod val="60000"/>
              <a:lumOff val="40000"/>
            </a:schemeClr>
          </a:solidFill>
          <a:prstDash val="lgDash"/>
        </a:ln>
      </c:spPr>
    </c:plotArea>
    <c:legend>
      <c:legendPos val="r"/>
      <c:layout>
        <c:manualLayout>
          <c:xMode val="edge"/>
          <c:yMode val="edge"/>
          <c:x val="9.0845215828343488E-4"/>
          <c:y val="0.85096283878517909"/>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CURVES'!$A$17</c:f>
          <c:strCache>
            <c:ptCount val="1"/>
            <c:pt idx="0">
              <c:v>Construction</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CURVES'!$J$17:$O$17</c:f>
              <c:numCache>
                <c:formatCode>0%</c:formatCode>
                <c:ptCount val="6"/>
                <c:pt idx="0">
                  <c:v>0</c:v>
                </c:pt>
                <c:pt idx="1">
                  <c:v>0</c:v>
                </c:pt>
                <c:pt idx="2">
                  <c:v>0.85</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CURVES'!$Q$17:$V$17</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58081152"/>
        <c:axId val="258082688"/>
      </c:lineChart>
      <c:dateAx>
        <c:axId val="258081152"/>
        <c:scaling>
          <c:orientation val="minMax"/>
          <c:max val="46111"/>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58082688"/>
        <c:crosses val="autoZero"/>
        <c:auto val="1"/>
        <c:lblOffset val="100"/>
        <c:baseTimeUnit val="months"/>
      </c:dateAx>
      <c:valAx>
        <c:axId val="258082688"/>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58081152"/>
        <c:crosses val="autoZero"/>
        <c:crossBetween val="between"/>
      </c:valAx>
      <c:spPr>
        <a:noFill/>
        <a:ln>
          <a:solidFill>
            <a:schemeClr val="tx2">
              <a:lumMod val="60000"/>
              <a:lumOff val="40000"/>
            </a:schemeClr>
          </a:solidFill>
          <a:prstDash val="lgDash"/>
        </a:ln>
      </c:spPr>
    </c:plotArea>
    <c:legend>
      <c:legendPos val="r"/>
      <c:layout>
        <c:manualLayout>
          <c:xMode val="edge"/>
          <c:yMode val="edge"/>
          <c:x val="1.094153107035947E-3"/>
          <c:y val="0.85096280561185178"/>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CURVES'!$A$22</c:f>
          <c:strCache>
            <c:ptCount val="1"/>
            <c:pt idx="0">
              <c:v>Architectural</c:v>
            </c:pt>
          </c:strCache>
        </c:strRef>
      </c:tx>
      <c:layout>
        <c:manualLayout>
          <c:xMode val="edge"/>
          <c:yMode val="edge"/>
          <c:x val="0.47003404764518764"/>
          <c:y val="2.1253024790733013E-2"/>
        </c:manualLayout>
      </c:layout>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CURVES'!$J$22:$O$22</c:f>
              <c:numCache>
                <c:formatCode>0%</c:formatCode>
                <c:ptCount val="6"/>
                <c:pt idx="0">
                  <c:v>0</c:v>
                </c:pt>
                <c:pt idx="1">
                  <c:v>0</c:v>
                </c:pt>
                <c:pt idx="2">
                  <c:v>1</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CURVES'!$Q$22:$V$22</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58092416"/>
        <c:axId val="258102400"/>
      </c:lineChart>
      <c:dateAx>
        <c:axId val="258092416"/>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58102400"/>
        <c:crosses val="autoZero"/>
        <c:auto val="1"/>
        <c:lblOffset val="100"/>
        <c:baseTimeUnit val="months"/>
      </c:dateAx>
      <c:valAx>
        <c:axId val="258102400"/>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58092416"/>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162909156057E-3"/>
          <c:y val="0.85096284740048445"/>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CURVES'!$A$16</c:f>
          <c:strCache>
            <c:ptCount val="1"/>
            <c:pt idx="0">
              <c:v>HSE</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CURVES'!$J$16:$O$16</c:f>
              <c:numCache>
                <c:formatCode>0%</c:formatCode>
                <c:ptCount val="6"/>
                <c:pt idx="0">
                  <c:v>0.37721893491124264</c:v>
                </c:pt>
                <c:pt idx="1">
                  <c:v>0.44378698224852076</c:v>
                </c:pt>
                <c:pt idx="2">
                  <c:v>0.91656804733727815</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CURVES'!$Q$16:$V$16</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58124800"/>
        <c:axId val="258126592"/>
      </c:lineChart>
      <c:dateAx>
        <c:axId val="258124800"/>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58126592"/>
        <c:crosses val="autoZero"/>
        <c:auto val="1"/>
        <c:lblOffset val="100"/>
        <c:baseTimeUnit val="months"/>
      </c:dateAx>
      <c:valAx>
        <c:axId val="258126592"/>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58124800"/>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0850468584729699"/>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CURVES'!$A$18</c:f>
          <c:strCache>
            <c:ptCount val="1"/>
            <c:pt idx="0">
              <c:v>Project Planning</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CURVES'!$J$18:$O$18</c:f>
              <c:numCache>
                <c:formatCode>0%</c:formatCode>
                <c:ptCount val="6"/>
                <c:pt idx="0">
                  <c:v>0.28333333333333333</c:v>
                </c:pt>
                <c:pt idx="1">
                  <c:v>0.33333333333333331</c:v>
                </c:pt>
                <c:pt idx="2">
                  <c:v>0.33333333333333331</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CURVES'!$Q$18:$V$18</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66288512"/>
        <c:axId val="266294400"/>
      </c:lineChart>
      <c:dateAx>
        <c:axId val="266288512"/>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66294400"/>
        <c:crosses val="autoZero"/>
        <c:auto val="1"/>
        <c:lblOffset val="100"/>
        <c:baseTimeUnit val="months"/>
      </c:dateAx>
      <c:valAx>
        <c:axId val="266294400"/>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66288512"/>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CURVES'!$A$19</c:f>
          <c:strCache>
            <c:ptCount val="1"/>
            <c:pt idx="0">
              <c:v>Piping</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CURVES'!$J$19:$O$19</c:f>
              <c:numCache>
                <c:formatCode>0%</c:formatCode>
                <c:ptCount val="6"/>
                <c:pt idx="0">
                  <c:v>0</c:v>
                </c:pt>
                <c:pt idx="1">
                  <c:v>0.39130434782608697</c:v>
                </c:pt>
                <c:pt idx="2">
                  <c:v>1</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strRef>
              <c:f>'SUMMARY AND CURVES'!$Q$19:$V$19</c:f>
              <c:strCache>
                <c:ptCount val="6"/>
                <c:pt idx="0">
                  <c:v>0%</c:v>
                </c:pt>
                <c:pt idx="1">
                  <c:v>0%</c:v>
                </c:pt>
                <c:pt idx="2">
                  <c:v>0%</c:v>
                </c:pt>
                <c:pt idx="3">
                  <c:v>0%</c:v>
                </c:pt>
                <c:pt idx="4">
                  <c:v>0%</c:v>
                </c:pt>
                <c:pt idx="5">
                  <c:v>0%</c:v>
                </c:pt>
              </c:strCache>
            </c:strRef>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CURVES'!$Q$16:$V$16</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66308608"/>
        <c:axId val="266310400"/>
      </c:lineChart>
      <c:dateAx>
        <c:axId val="266308608"/>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66310400"/>
        <c:crosses val="autoZero"/>
        <c:auto val="1"/>
        <c:lblOffset val="100"/>
        <c:baseTimeUnit val="months"/>
      </c:dateAx>
      <c:valAx>
        <c:axId val="266310400"/>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66308608"/>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CURVES'!$A$20</c:f>
          <c:strCache>
            <c:ptCount val="1"/>
            <c:pt idx="0">
              <c:v>Process Safety Management</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CURVES'!$J$20:$O$20</c:f>
              <c:numCache>
                <c:formatCode>0%</c:formatCode>
                <c:ptCount val="6"/>
                <c:pt idx="0">
                  <c:v>0</c:v>
                </c:pt>
                <c:pt idx="1">
                  <c:v>0</c:v>
                </c:pt>
                <c:pt idx="2">
                  <c:v>1</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CURVES'!$Q$20:$V$20</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66734208"/>
        <c:axId val="266740096"/>
      </c:lineChart>
      <c:dateAx>
        <c:axId val="266734208"/>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66740096"/>
        <c:crosses val="autoZero"/>
        <c:auto val="1"/>
        <c:lblOffset val="100"/>
        <c:baseTimeUnit val="months"/>
      </c:dateAx>
      <c:valAx>
        <c:axId val="266740096"/>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66734208"/>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CURVES'!$A$21</c:f>
          <c:strCache>
            <c:ptCount val="1"/>
            <c:pt idx="0">
              <c:v>Pipelines and Flow lines</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CURVES'!$J$21:$O$21</c:f>
              <c:numCache>
                <c:formatCode>0%</c:formatCode>
                <c:ptCount val="6"/>
                <c:pt idx="0">
                  <c:v>0</c:v>
                </c:pt>
                <c:pt idx="1">
                  <c:v>0.2929657794676811</c:v>
                </c:pt>
                <c:pt idx="2">
                  <c:v>0.97861216730038025</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CURVES'!$Q$21:$V$21</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66758400"/>
        <c:axId val="266760192"/>
      </c:lineChart>
      <c:dateAx>
        <c:axId val="266758400"/>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66760192"/>
        <c:crosses val="autoZero"/>
        <c:auto val="1"/>
        <c:lblOffset val="100"/>
        <c:baseTimeUnit val="months"/>
      </c:dateAx>
      <c:valAx>
        <c:axId val="266760192"/>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66758400"/>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CURVES'!$A$23</c:f>
          <c:strCache>
            <c:ptCount val="1"/>
            <c:pt idx="0">
              <c:v>Structural</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CURVES'!$J$23:$O$23</c:f>
              <c:numCache>
                <c:formatCode>0%</c:formatCode>
                <c:ptCount val="6"/>
                <c:pt idx="0">
                  <c:v>0</c:v>
                </c:pt>
                <c:pt idx="1">
                  <c:v>0</c:v>
                </c:pt>
                <c:pt idx="2">
                  <c:v>1</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CURVES'!$Q$23:$V$23</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71517568"/>
        <c:axId val="271519104"/>
      </c:lineChart>
      <c:dateAx>
        <c:axId val="271517568"/>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71519104"/>
        <c:crosses val="autoZero"/>
        <c:auto val="1"/>
        <c:lblOffset val="100"/>
        <c:baseTimeUnit val="months"/>
      </c:dateAx>
      <c:valAx>
        <c:axId val="271519104"/>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71517568"/>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CURVES'!$A$24</c:f>
          <c:strCache>
            <c:ptCount val="1"/>
            <c:pt idx="0">
              <c:v>Commissioning</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CURVES'!$J$24:$O$24</c:f>
              <c:numCache>
                <c:formatCode>0%</c:formatCode>
                <c:ptCount val="6"/>
                <c:pt idx="0">
                  <c:v>0</c:v>
                </c:pt>
                <c:pt idx="1">
                  <c:v>0</c:v>
                </c:pt>
                <c:pt idx="2">
                  <c:v>0.85</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CURVES'!$Q$24:$V$24</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73294080"/>
        <c:axId val="273295616"/>
      </c:lineChart>
      <c:dateAx>
        <c:axId val="273294080"/>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73295616"/>
        <c:crosses val="autoZero"/>
        <c:auto val="1"/>
        <c:lblOffset val="100"/>
        <c:baseTimeUnit val="months"/>
      </c:dateAx>
      <c:valAx>
        <c:axId val="273295616"/>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73294080"/>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CURVES'!$A$7</c:f>
          <c:strCache>
            <c:ptCount val="1"/>
            <c:pt idx="0">
              <c:v>CONSOLIDATED ENGINEERING</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CURVES'!$J$7:$O$7</c:f>
              <c:numCache>
                <c:formatCode>0.00%</c:formatCode>
                <c:ptCount val="6"/>
                <c:pt idx="0">
                  <c:v>3.8870031752983696E-2</c:v>
                </c:pt>
                <c:pt idx="1">
                  <c:v>0.18894667688601779</c:v>
                </c:pt>
                <c:pt idx="2">
                  <c:v>0.94245045439614583</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CURVES'!$Q$7:$V$7</c:f>
              <c:numCache>
                <c:formatCode>0.00%</c:formatCode>
                <c:ptCount val="6"/>
                <c:pt idx="0">
                  <c:v>9.3069090112777864E-3</c:v>
                </c:pt>
                <c:pt idx="1">
                  <c:v>9.3069090112777864E-3</c:v>
                </c:pt>
                <c:pt idx="2">
                  <c:v>9.3069090112777864E-3</c:v>
                </c:pt>
                <c:pt idx="3">
                  <c:v>9.3069090112777864E-3</c:v>
                </c:pt>
                <c:pt idx="4">
                  <c:v>9.3069090112777864E-3</c:v>
                </c:pt>
                <c:pt idx="5">
                  <c:v>9.3069090112777864E-3</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137577600"/>
        <c:axId val="137579904"/>
      </c:lineChart>
      <c:dateAx>
        <c:axId val="137577600"/>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137579904"/>
        <c:crosses val="autoZero"/>
        <c:auto val="1"/>
        <c:lblOffset val="100"/>
        <c:baseTimeUnit val="months"/>
      </c:dateAx>
      <c:valAx>
        <c:axId val="137579904"/>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137577600"/>
        <c:crosses val="autoZero"/>
        <c:crossBetween val="between"/>
      </c:valAx>
      <c:spPr>
        <a:noFill/>
        <a:ln>
          <a:solidFill>
            <a:schemeClr val="tx2">
              <a:lumMod val="60000"/>
              <a:lumOff val="40000"/>
            </a:schemeClr>
          </a:solidFill>
          <a:prstDash val="lgDash"/>
        </a:ln>
      </c:spPr>
    </c:plotArea>
    <c:legend>
      <c:legendPos val="r"/>
      <c:layout>
        <c:manualLayout>
          <c:xMode val="edge"/>
          <c:yMode val="edge"/>
          <c:x val="9.0845215828343488E-4"/>
          <c:y val="0.85096283878517909"/>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CURVES'!$A$9</c:f>
          <c:strCache>
            <c:ptCount val="1"/>
            <c:pt idx="0">
              <c:v>General Project Management</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CURVES'!$Q$6:$V$6</c:f>
              <c:numCache>
                <c:formatCode>mmm\-yy;@</c:formatCode>
                <c:ptCount val="6"/>
                <c:pt idx="0">
                  <c:v>45961</c:v>
                </c:pt>
                <c:pt idx="1">
                  <c:v>45991</c:v>
                </c:pt>
                <c:pt idx="2">
                  <c:v>46022</c:v>
                </c:pt>
                <c:pt idx="3">
                  <c:v>46053</c:v>
                </c:pt>
                <c:pt idx="4">
                  <c:v>46081</c:v>
                </c:pt>
                <c:pt idx="5">
                  <c:v>46112</c:v>
                </c:pt>
              </c:numCache>
            </c:numRef>
          </c:cat>
          <c:val>
            <c:numRef>
              <c:f>'SUMMARY AND CURVES'!$J$9:$O$9</c:f>
              <c:numCache>
                <c:formatCode>0%</c:formatCode>
                <c:ptCount val="6"/>
                <c:pt idx="0">
                  <c:v>0.40937499999999999</c:v>
                </c:pt>
                <c:pt idx="1">
                  <c:v>0.43750000000000006</c:v>
                </c:pt>
                <c:pt idx="2">
                  <c:v>0.59687500000000004</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CURVES'!$Q$6:$V$6</c:f>
              <c:numCache>
                <c:formatCode>mmm\-yy;@</c:formatCode>
                <c:ptCount val="6"/>
                <c:pt idx="0">
                  <c:v>45961</c:v>
                </c:pt>
                <c:pt idx="1">
                  <c:v>45991</c:v>
                </c:pt>
                <c:pt idx="2">
                  <c:v>46022</c:v>
                </c:pt>
                <c:pt idx="3">
                  <c:v>46053</c:v>
                </c:pt>
                <c:pt idx="4">
                  <c:v>46081</c:v>
                </c:pt>
                <c:pt idx="5">
                  <c:v>46112</c:v>
                </c:pt>
              </c:numCache>
            </c:numRef>
          </c:cat>
          <c:val>
            <c:numRef>
              <c:f>'SUMMARY AND CURVES'!$Q$9:$V$9</c:f>
              <c:numCache>
                <c:formatCode>0%</c:formatCode>
                <c:ptCount val="6"/>
                <c:pt idx="0">
                  <c:v>0.21249999999999999</c:v>
                </c:pt>
                <c:pt idx="1">
                  <c:v>0.21249999999999999</c:v>
                </c:pt>
                <c:pt idx="2">
                  <c:v>0.21249999999999999</c:v>
                </c:pt>
                <c:pt idx="3">
                  <c:v>0.21249999999999999</c:v>
                </c:pt>
                <c:pt idx="4">
                  <c:v>0.21249999999999999</c:v>
                </c:pt>
                <c:pt idx="5">
                  <c:v>0.21249999999999999</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86619904"/>
        <c:axId val="286621696"/>
      </c:lineChart>
      <c:dateAx>
        <c:axId val="286619904"/>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86621696"/>
        <c:crosses val="autoZero"/>
        <c:auto val="1"/>
        <c:lblOffset val="100"/>
        <c:baseTimeUnit val="months"/>
      </c:dateAx>
      <c:valAx>
        <c:axId val="286621696"/>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86619904"/>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CURVES'!$A$10</c:f>
          <c:strCache>
            <c:ptCount val="1"/>
            <c:pt idx="0">
              <c:v>Process</c:v>
            </c:pt>
          </c:strCache>
        </c:strRef>
      </c:tx>
      <c:layout>
        <c:manualLayout>
          <c:xMode val="edge"/>
          <c:yMode val="edge"/>
          <c:x val="0.46676323340641912"/>
          <c:y val="2.1309642529348298E-2"/>
        </c:manualLayout>
      </c:layout>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CURVES'!$J$10:$O$10</c:f>
              <c:numCache>
                <c:formatCode>0%</c:formatCode>
                <c:ptCount val="6"/>
                <c:pt idx="0">
                  <c:v>0</c:v>
                </c:pt>
                <c:pt idx="1">
                  <c:v>0.15406976744186041</c:v>
                </c:pt>
                <c:pt idx="2">
                  <c:v>0.94941860465116268</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CURVES'!$Q$10:$V$10</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88808320"/>
        <c:axId val="256509056"/>
      </c:lineChart>
      <c:dateAx>
        <c:axId val="288808320"/>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56509056"/>
        <c:crosses val="autoZero"/>
        <c:auto val="1"/>
        <c:lblOffset val="100"/>
        <c:baseTimeUnit val="months"/>
      </c:dateAx>
      <c:valAx>
        <c:axId val="256509056"/>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88808320"/>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CURVES'!$A$11</c:f>
          <c:strCache>
            <c:ptCount val="1"/>
            <c:pt idx="0">
              <c:v>Civil and Structure</c:v>
            </c:pt>
          </c:strCache>
        </c:strRef>
      </c:tx>
      <c:layout>
        <c:manualLayout>
          <c:xMode val="edge"/>
          <c:yMode val="edge"/>
          <c:x val="0.4353154195378563"/>
          <c:y val="2.1310673543134397E-2"/>
        </c:manualLayout>
      </c:layout>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CURVES'!$J$11:$O$11</c:f>
              <c:numCache>
                <c:formatCode>0%</c:formatCode>
                <c:ptCount val="6"/>
                <c:pt idx="0">
                  <c:v>0</c:v>
                </c:pt>
                <c:pt idx="1">
                  <c:v>0.17586206896551718</c:v>
                </c:pt>
                <c:pt idx="2">
                  <c:v>0.98965517241379297</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CURVES'!$Q$11:$V$11</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57425792"/>
        <c:axId val="257427328"/>
      </c:lineChart>
      <c:dateAx>
        <c:axId val="257425792"/>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57427328"/>
        <c:crosses val="autoZero"/>
        <c:auto val="1"/>
        <c:lblOffset val="100"/>
        <c:baseTimeUnit val="months"/>
      </c:dateAx>
      <c:valAx>
        <c:axId val="257427328"/>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57425792"/>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CURVES'!$A$12</c:f>
          <c:strCache>
            <c:ptCount val="1"/>
            <c:pt idx="0">
              <c:v>Mechanical</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CURVES'!$J$12:$O$12</c:f>
              <c:numCache>
                <c:formatCode>0%</c:formatCode>
                <c:ptCount val="6"/>
                <c:pt idx="0">
                  <c:v>0</c:v>
                </c:pt>
                <c:pt idx="1">
                  <c:v>0.85</c:v>
                </c:pt>
                <c:pt idx="2">
                  <c:v>1</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CURVES'!$Q$12:$V$12</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57449984"/>
        <c:axId val="257451520"/>
      </c:lineChart>
      <c:dateAx>
        <c:axId val="257449984"/>
        <c:scaling>
          <c:orientation val="minMax"/>
          <c:max val="46111"/>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57451520"/>
        <c:crosses val="autoZero"/>
        <c:auto val="1"/>
        <c:lblOffset val="100"/>
        <c:baseTimeUnit val="months"/>
      </c:dateAx>
      <c:valAx>
        <c:axId val="257451520"/>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57449984"/>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CURVES'!$A$13</c:f>
          <c:strCache>
            <c:ptCount val="1"/>
            <c:pt idx="0">
              <c:v>Electrical</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CURVES'!$J$13:$O$13</c:f>
              <c:numCache>
                <c:formatCode>0%</c:formatCode>
                <c:ptCount val="6"/>
                <c:pt idx="0">
                  <c:v>0</c:v>
                </c:pt>
                <c:pt idx="1">
                  <c:v>0</c:v>
                </c:pt>
                <c:pt idx="2">
                  <c:v>1</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CURVES'!$Q$13:$V$13</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57495808"/>
        <c:axId val="257497344"/>
      </c:lineChart>
      <c:dateAx>
        <c:axId val="257495808"/>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57497344"/>
        <c:crosses val="autoZero"/>
        <c:auto val="1"/>
        <c:lblOffset val="100"/>
        <c:baseTimeUnit val="months"/>
      </c:dateAx>
      <c:valAx>
        <c:axId val="257497344"/>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57495808"/>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CURVES'!$A$14</c:f>
          <c:strCache>
            <c:ptCount val="1"/>
            <c:pt idx="0">
              <c:v>Quality Assurance &amp; Control</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CURVES'!$J$14:$O$14</c:f>
              <c:numCache>
                <c:formatCode>0%</c:formatCode>
                <c:ptCount val="6"/>
                <c:pt idx="0">
                  <c:v>0.85</c:v>
                </c:pt>
                <c:pt idx="1">
                  <c:v>1</c:v>
                </c:pt>
                <c:pt idx="2">
                  <c:v>1</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CURVES'!$Q$14:$V$14</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57704320"/>
        <c:axId val="257705856"/>
      </c:lineChart>
      <c:dateAx>
        <c:axId val="257704320"/>
        <c:scaling>
          <c:orientation val="minMax"/>
          <c:max val="46111"/>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57705856"/>
        <c:crosses val="autoZero"/>
        <c:auto val="1"/>
        <c:lblOffset val="100"/>
        <c:baseTimeUnit val="months"/>
      </c:dateAx>
      <c:valAx>
        <c:axId val="257705856"/>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57704320"/>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'SUMMARY AND CURVES'!$A$15</c:f>
          <c:strCache>
            <c:ptCount val="1"/>
            <c:pt idx="0">
              <c:v>I&amp;C</c:v>
            </c:pt>
          </c:strCache>
        </c:strRef>
      </c:tx>
      <c:overlay val="0"/>
      <c:txPr>
        <a:bodyPr/>
        <a:lstStyle/>
        <a:p>
          <a:pPr algn="ctr" rtl="0">
            <a:defRPr lang="es-AR" sz="1600" b="1" i="0" u="none" strike="noStrike" kern="120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7.8738625712309079E-2"/>
          <c:y val="0.10511997274978079"/>
          <c:w val="0.908579420483551"/>
          <c:h val="0.6285743297031795"/>
        </c:manualLayout>
      </c:layout>
      <c:lineChart>
        <c:grouping val="standard"/>
        <c:varyColors val="0"/>
        <c:ser>
          <c:idx val="0"/>
          <c:order val="0"/>
          <c:tx>
            <c:v>Base line</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CURVES'!$J$15:$O$15</c:f>
              <c:numCache>
                <c:formatCode>0%</c:formatCode>
                <c:ptCount val="6"/>
                <c:pt idx="0">
                  <c:v>0</c:v>
                </c:pt>
                <c:pt idx="1">
                  <c:v>0</c:v>
                </c:pt>
                <c:pt idx="2">
                  <c:v>1</c:v>
                </c:pt>
                <c:pt idx="3">
                  <c:v>1</c:v>
                </c:pt>
                <c:pt idx="4">
                  <c:v>1</c:v>
                </c:pt>
                <c:pt idx="5">
                  <c:v>1</c:v>
                </c:pt>
              </c:numCache>
            </c:numRef>
          </c:val>
          <c:smooth val="0"/>
          <c:extLst>
            <c:ext xmlns:c16="http://schemas.microsoft.com/office/drawing/2014/chart" uri="{C3380CC4-5D6E-409C-BE32-E72D297353CC}">
              <c16:uniqueId val="{00000003-873B-46A1-AC19-BB94D6ABFB01}"/>
            </c:ext>
          </c:extLst>
        </c:ser>
        <c:ser>
          <c:idx val="5"/>
          <c:order val="1"/>
          <c:tx>
            <c:v>Real trend</c:v>
          </c:tx>
          <c:marker>
            <c:symbol val="none"/>
          </c:marker>
          <c:cat>
            <c:numRef>
              <c:f>'SUMMARY AND CURVES'!$J$6:$O$6</c:f>
              <c:numCache>
                <c:formatCode>mmm\-yy;@</c:formatCode>
                <c:ptCount val="6"/>
                <c:pt idx="0">
                  <c:v>45961</c:v>
                </c:pt>
                <c:pt idx="1">
                  <c:v>45991</c:v>
                </c:pt>
                <c:pt idx="2">
                  <c:v>46022</c:v>
                </c:pt>
                <c:pt idx="3">
                  <c:v>46053</c:v>
                </c:pt>
                <c:pt idx="4">
                  <c:v>46081</c:v>
                </c:pt>
                <c:pt idx="5">
                  <c:v>46112</c:v>
                </c:pt>
              </c:numCache>
            </c:numRef>
          </c:cat>
          <c:val>
            <c:numRef>
              <c:f>'SUMMARY AND CURVES'!$Q$15:$V$15</c:f>
              <c:numCache>
                <c:formatCode>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73B-46A1-AC19-BB94D6ABFB01}"/>
            </c:ext>
          </c:extLst>
        </c:ser>
        <c:dLbls>
          <c:showLegendKey val="0"/>
          <c:showVal val="0"/>
          <c:showCatName val="0"/>
          <c:showSerName val="0"/>
          <c:showPercent val="0"/>
          <c:showBubbleSize val="0"/>
        </c:dLbls>
        <c:smooth val="0"/>
        <c:axId val="257724416"/>
        <c:axId val="257725952"/>
      </c:lineChart>
      <c:dateAx>
        <c:axId val="257724416"/>
        <c:scaling>
          <c:orientation val="minMax"/>
          <c:max val="46111"/>
          <c:min val="45936"/>
        </c:scaling>
        <c:delete val="0"/>
        <c:axPos val="b"/>
        <c:majorGridlines>
          <c:spPr>
            <a:ln>
              <a:solidFill>
                <a:schemeClr val="tx2">
                  <a:lumMod val="40000"/>
                  <a:lumOff val="60000"/>
                </a:schemeClr>
              </a:solidFill>
              <a:prstDash val="lgDash"/>
            </a:ln>
          </c:spPr>
        </c:majorGridlines>
        <c:numFmt formatCode="mmm\-yy;@" sourceLinked="1"/>
        <c:majorTickMark val="none"/>
        <c:minorTickMark val="none"/>
        <c:tickLblPos val="nextTo"/>
        <c:spPr>
          <a:ln>
            <a:solidFill>
              <a:srgbClr val="1F497D">
                <a:lumMod val="60000"/>
                <a:lumOff val="40000"/>
              </a:srgbClr>
            </a:solidFill>
            <a:prstDash val="lgDash"/>
          </a:ln>
        </c:spPr>
        <c:txPr>
          <a:bodyPr rot="-2700000" vert="horz"/>
          <a:lstStyle/>
          <a:p>
            <a:pPr>
              <a:defRPr lang="es-AR" sz="800" b="1"/>
            </a:pPr>
            <a:endParaRPr lang="en-US"/>
          </a:p>
        </c:txPr>
        <c:crossAx val="257725952"/>
        <c:crosses val="autoZero"/>
        <c:auto val="1"/>
        <c:lblOffset val="100"/>
        <c:baseTimeUnit val="months"/>
      </c:dateAx>
      <c:valAx>
        <c:axId val="257725952"/>
        <c:scaling>
          <c:orientation val="minMax"/>
          <c:max val="1"/>
        </c:scaling>
        <c:delete val="0"/>
        <c:axPos val="l"/>
        <c:majorGridlines>
          <c:spPr>
            <a:ln>
              <a:solidFill>
                <a:schemeClr val="tx2">
                  <a:lumMod val="60000"/>
                  <a:lumOff val="40000"/>
                </a:schemeClr>
              </a:solidFill>
              <a:prstDash val="lgDash"/>
            </a:ln>
          </c:spPr>
        </c:majorGridlines>
        <c:title>
          <c:tx>
            <c:rich>
              <a:bodyPr/>
              <a:lstStyle/>
              <a:p>
                <a:pPr>
                  <a:defRPr lang="es-AR"/>
                </a:pPr>
                <a:r>
                  <a:rPr lang="es-AR"/>
                  <a:t>%</a:t>
                </a:r>
              </a:p>
            </c:rich>
          </c:tx>
          <c:overlay val="0"/>
        </c:title>
        <c:numFmt formatCode="0%" sourceLinked="0"/>
        <c:majorTickMark val="none"/>
        <c:minorTickMark val="none"/>
        <c:tickLblPos val="nextTo"/>
        <c:spPr>
          <a:ln>
            <a:solidFill>
              <a:srgbClr val="1F497D">
                <a:lumMod val="60000"/>
                <a:lumOff val="40000"/>
              </a:srgbClr>
            </a:solidFill>
            <a:prstDash val="lgDash"/>
          </a:ln>
        </c:spPr>
        <c:txPr>
          <a:bodyPr/>
          <a:lstStyle/>
          <a:p>
            <a:pPr>
              <a:defRPr lang="es-AR" b="1"/>
            </a:pPr>
            <a:endParaRPr lang="en-US"/>
          </a:p>
        </c:txPr>
        <c:crossAx val="257724416"/>
        <c:crosses val="autoZero"/>
        <c:crossBetween val="between"/>
      </c:valAx>
      <c:spPr>
        <a:noFill/>
        <a:ln>
          <a:solidFill>
            <a:schemeClr val="tx2">
              <a:lumMod val="60000"/>
              <a:lumOff val="40000"/>
            </a:schemeClr>
          </a:solidFill>
          <a:prstDash val="lgDash"/>
        </a:ln>
      </c:spPr>
    </c:plotArea>
    <c:legend>
      <c:legendPos val="r"/>
      <c:layout>
        <c:manualLayout>
          <c:xMode val="edge"/>
          <c:yMode val="edge"/>
          <c:x val="2.2842026784548491E-3"/>
          <c:y val="0.8509628662872244"/>
          <c:w val="0.99771578943581918"/>
          <c:h val="0.14903713371277558"/>
        </c:manualLayout>
      </c:layout>
      <c:overlay val="0"/>
      <c:txPr>
        <a:bodyPr/>
        <a:lstStyle/>
        <a:p>
          <a:pPr>
            <a:defRPr lang="es-AR" sz="800" b="1"/>
          </a:pPr>
          <a:endParaRPr lang="en-US"/>
        </a:p>
      </c:txPr>
    </c:legend>
    <c:plotVisOnly val="1"/>
    <c:dispBlanksAs val="gap"/>
    <c:showDLblsOverMax val="0"/>
  </c:chart>
  <c:spPr>
    <a:ln>
      <a:solidFill>
        <a:srgbClr val="1F497D">
          <a:lumMod val="60000"/>
          <a:lumOff val="40000"/>
        </a:srgbClr>
      </a:solidFill>
    </a:ln>
  </c:spPr>
  <c:printSettings>
    <c:headerFooter/>
    <c:pageMargins b="0.75000000000001021" l="0.70000000000000062" r="0.70000000000000062" t="0.75000000000001021"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image" Target="../media/image4.pn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chart" Target="../charts/chart9.xml"/><Relationship Id="rId13" Type="http://schemas.openxmlformats.org/officeDocument/2006/relationships/chart" Target="../charts/chart14.xml"/><Relationship Id="rId3" Type="http://schemas.openxmlformats.org/officeDocument/2006/relationships/chart" Target="../charts/chart4.xml"/><Relationship Id="rId7" Type="http://schemas.openxmlformats.org/officeDocument/2006/relationships/chart" Target="../charts/chart8.xml"/><Relationship Id="rId12" Type="http://schemas.openxmlformats.org/officeDocument/2006/relationships/chart" Target="../charts/chart13.xml"/><Relationship Id="rId17" Type="http://schemas.openxmlformats.org/officeDocument/2006/relationships/chart" Target="../charts/chart18.xml"/><Relationship Id="rId2" Type="http://schemas.openxmlformats.org/officeDocument/2006/relationships/chart" Target="../charts/chart3.xml"/><Relationship Id="rId16" Type="http://schemas.openxmlformats.org/officeDocument/2006/relationships/chart" Target="../charts/chart17.xml"/><Relationship Id="rId1" Type="http://schemas.openxmlformats.org/officeDocument/2006/relationships/chart" Target="../charts/chart2.xml"/><Relationship Id="rId6" Type="http://schemas.openxmlformats.org/officeDocument/2006/relationships/chart" Target="../charts/chart7.xml"/><Relationship Id="rId11" Type="http://schemas.openxmlformats.org/officeDocument/2006/relationships/chart" Target="../charts/chart12.xml"/><Relationship Id="rId5" Type="http://schemas.openxmlformats.org/officeDocument/2006/relationships/chart" Target="../charts/chart6.xml"/><Relationship Id="rId15" Type="http://schemas.openxmlformats.org/officeDocument/2006/relationships/chart" Target="../charts/chart16.xml"/><Relationship Id="rId10" Type="http://schemas.openxmlformats.org/officeDocument/2006/relationships/chart" Target="../charts/chart11.xml"/><Relationship Id="rId4" Type="http://schemas.openxmlformats.org/officeDocument/2006/relationships/chart" Target="../charts/chart5.xml"/><Relationship Id="rId9" Type="http://schemas.openxmlformats.org/officeDocument/2006/relationships/chart" Target="../charts/chart10.xml"/><Relationship Id="rId14" Type="http://schemas.openxmlformats.org/officeDocument/2006/relationships/chart" Target="../charts/chart15.xml"/></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66259</xdr:colOff>
      <xdr:row>8</xdr:row>
      <xdr:rowOff>72887</xdr:rowOff>
    </xdr:from>
    <xdr:to>
      <xdr:col>7</xdr:col>
      <xdr:colOff>761999</xdr:colOff>
      <xdr:row>14</xdr:row>
      <xdr:rowOff>59635</xdr:rowOff>
    </xdr:to>
    <xdr:sp macro="" textlink="">
      <xdr:nvSpPr>
        <xdr:cNvPr id="2" name="TextBox 2">
          <a:extLst>
            <a:ext uri="{FF2B5EF4-FFF2-40B4-BE49-F238E27FC236}">
              <a16:creationId xmlns:a16="http://schemas.microsoft.com/office/drawing/2014/main" id="{9ACBA1F2-B0F6-4C55-88E4-267DB5BE8D28}"/>
            </a:ext>
          </a:extLst>
        </xdr:cNvPr>
        <xdr:cNvSpPr txBox="1"/>
      </xdr:nvSpPr>
      <xdr:spPr>
        <a:xfrm>
          <a:off x="637759" y="1817867"/>
          <a:ext cx="6044980" cy="1777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100" baseline="0">
              <a:solidFill>
                <a:sysClr val="windowText" lastClr="000000"/>
              </a:solidFill>
            </a:rPr>
            <a:t> </a:t>
          </a:r>
        </a:p>
      </xdr:txBody>
    </xdr:sp>
    <xdr:clientData/>
  </xdr:twoCellAnchor>
  <xdr:twoCellAnchor>
    <xdr:from>
      <xdr:col>1</xdr:col>
      <xdr:colOff>78703</xdr:colOff>
      <xdr:row>9</xdr:row>
      <xdr:rowOff>8352</xdr:rowOff>
    </xdr:from>
    <xdr:to>
      <xdr:col>7</xdr:col>
      <xdr:colOff>827314</xdr:colOff>
      <xdr:row>14</xdr:row>
      <xdr:rowOff>239486</xdr:rowOff>
    </xdr:to>
    <xdr:sp macro="" textlink="">
      <xdr:nvSpPr>
        <xdr:cNvPr id="3" name="TextBox 10">
          <a:extLst>
            <a:ext uri="{FF2B5EF4-FFF2-40B4-BE49-F238E27FC236}">
              <a16:creationId xmlns:a16="http://schemas.microsoft.com/office/drawing/2014/main" id="{FC748A00-4CBF-4173-BC46-2F1F4C82669D}"/>
            </a:ext>
          </a:extLst>
        </xdr:cNvPr>
        <xdr:cNvSpPr txBox="1"/>
      </xdr:nvSpPr>
      <xdr:spPr>
        <a:xfrm>
          <a:off x="655646" y="1848038"/>
          <a:ext cx="6779297" cy="22449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050">
              <a:latin typeface="Arial" panose="020B0604020202020204" pitchFamily="34" charset="0"/>
              <a:cs typeface="Arial" panose="020B0604020202020204" pitchFamily="34" charset="0"/>
            </a:rPr>
            <a:t>The </a:t>
          </a:r>
          <a:r>
            <a:rPr lang="es-MX" sz="1050" b="1">
              <a:latin typeface="Arial" panose="020B0604020202020204" pitchFamily="34" charset="0"/>
              <a:cs typeface="Arial" panose="020B0604020202020204" pitchFamily="34" charset="0"/>
            </a:rPr>
            <a:t>Letter of Intent (LOI)</a:t>
          </a:r>
          <a:r>
            <a:rPr lang="es-MX" sz="1050">
              <a:latin typeface="Arial" panose="020B0604020202020204" pitchFamily="34" charset="0"/>
              <a:cs typeface="Arial" panose="020B0604020202020204" pitchFamily="34" charset="0"/>
            </a:rPr>
            <a:t> was officially signed on </a:t>
          </a:r>
          <a:r>
            <a:rPr lang="es-MX" sz="1050" b="1">
              <a:latin typeface="Arial" panose="020B0604020202020204" pitchFamily="34" charset="0"/>
              <a:cs typeface="Arial" panose="020B0604020202020204" pitchFamily="34" charset="0"/>
            </a:rPr>
            <a:t>October 3, 2025</a:t>
          </a:r>
          <a:r>
            <a:rPr lang="es-MX" sz="1050">
              <a:latin typeface="Arial" panose="020B0604020202020204" pitchFamily="34" charset="0"/>
              <a:cs typeface="Arial" panose="020B0604020202020204" pitchFamily="34" charset="0"/>
            </a:rPr>
            <a:t>, formalizing the commitment between the parties to initiate the project. The </a:t>
          </a:r>
          <a:r>
            <a:rPr lang="es-MX" sz="1050" b="1">
              <a:latin typeface="Arial" panose="020B0604020202020204" pitchFamily="34" charset="0"/>
              <a:cs typeface="Arial" panose="020B0604020202020204" pitchFamily="34" charset="0"/>
            </a:rPr>
            <a:t>Effective Date</a:t>
          </a:r>
          <a:r>
            <a:rPr lang="es-MX" sz="1050">
              <a:latin typeface="Arial" panose="020B0604020202020204" pitchFamily="34" charset="0"/>
              <a:cs typeface="Arial" panose="020B0604020202020204" pitchFamily="34" charset="0"/>
            </a:rPr>
            <a:t> was established as </a:t>
          </a:r>
          <a:r>
            <a:rPr lang="es-MX" sz="1050" b="1">
              <a:latin typeface="Arial" panose="020B0604020202020204" pitchFamily="34" charset="0"/>
              <a:cs typeface="Arial" panose="020B0604020202020204" pitchFamily="34" charset="0"/>
            </a:rPr>
            <a:t>October 6, 2025</a:t>
          </a:r>
          <a:r>
            <a:rPr lang="es-MX" sz="1050">
              <a:latin typeface="Arial" panose="020B0604020202020204" pitchFamily="34" charset="0"/>
              <a:cs typeface="Arial" panose="020B0604020202020204" pitchFamily="34" charset="0"/>
            </a:rPr>
            <a:t>, marking the start of contractual and initial planning activities. </a:t>
          </a:r>
          <a:br>
            <a:rPr lang="es-MX" sz="1050">
              <a:latin typeface="Arial" panose="020B0604020202020204" pitchFamily="34" charset="0"/>
              <a:cs typeface="Arial" panose="020B0604020202020204" pitchFamily="34" charset="0"/>
            </a:rPr>
          </a:br>
          <a:endParaRPr lang="es-MX" sz="1050">
            <a:latin typeface="Arial" panose="020B0604020202020204" pitchFamily="34" charset="0"/>
            <a:cs typeface="Arial" panose="020B0604020202020204" pitchFamily="34" charset="0"/>
          </a:endParaRPr>
        </a:p>
        <a:p>
          <a:r>
            <a:rPr lang="es-MX" sz="1050">
              <a:latin typeface="Arial" panose="020B0604020202020204" pitchFamily="34" charset="0"/>
              <a:cs typeface="Arial" panose="020B0604020202020204" pitchFamily="34" charset="0"/>
            </a:rPr>
            <a:t>The </a:t>
          </a:r>
          <a:r>
            <a:rPr lang="es-MX" sz="1050" b="1">
              <a:latin typeface="Arial" panose="020B0604020202020204" pitchFamily="34" charset="0"/>
              <a:cs typeface="Arial" panose="020B0604020202020204" pitchFamily="34" charset="0"/>
            </a:rPr>
            <a:t>Kick-Off Meeting (KOM)</a:t>
          </a:r>
          <a:r>
            <a:rPr lang="es-MX" sz="1050">
              <a:latin typeface="Arial" panose="020B0604020202020204" pitchFamily="34" charset="0"/>
              <a:cs typeface="Arial" panose="020B0604020202020204" pitchFamily="34" charset="0"/>
            </a:rPr>
            <a:t> was successfully held on </a:t>
          </a:r>
          <a:r>
            <a:rPr lang="es-MX" sz="1050" b="1">
              <a:latin typeface="Arial" panose="020B0604020202020204" pitchFamily="34" charset="0"/>
              <a:cs typeface="Arial" panose="020B0604020202020204" pitchFamily="34" charset="0"/>
            </a:rPr>
            <a:t>October 7, 2025</a:t>
          </a:r>
          <a:r>
            <a:rPr lang="es-MX" sz="1050">
              <a:latin typeface="Arial" panose="020B0604020202020204" pitchFamily="34" charset="0"/>
              <a:cs typeface="Arial" panose="020B0604020202020204" pitchFamily="34" charset="0"/>
            </a:rPr>
            <a:t>, during which the main project scope, objectives, and execution guidelines were reviewed, ensuring alignment among all teams involved.</a:t>
          </a:r>
          <a:br>
            <a:rPr lang="es-MX" sz="1050">
              <a:latin typeface="Arial" panose="020B0604020202020204" pitchFamily="34" charset="0"/>
              <a:cs typeface="Arial" panose="020B0604020202020204" pitchFamily="34" charset="0"/>
            </a:rPr>
          </a:br>
          <a:endParaRPr lang="es-MX" sz="1050">
            <a:latin typeface="Arial" panose="020B0604020202020204" pitchFamily="34" charset="0"/>
            <a:cs typeface="Arial" panose="020B0604020202020204" pitchFamily="34" charset="0"/>
          </a:endParaRPr>
        </a:p>
        <a:p>
          <a:r>
            <a:rPr lang="es-MX" sz="1050" b="1">
              <a:latin typeface="Arial" panose="020B0604020202020204" pitchFamily="34" charset="0"/>
              <a:cs typeface="Arial" panose="020B0604020202020204" pitchFamily="34" charset="0"/>
            </a:rPr>
            <a:t>Coordination Activities for the Site Visit (October 20–24):</a:t>
          </a:r>
        </a:p>
        <a:p>
          <a:pPr lvl="1"/>
          <a:r>
            <a:rPr lang="es-MX" sz="1050">
              <a:latin typeface="Arial" panose="020B0604020202020204" pitchFamily="34" charset="0"/>
              <a:cs typeface="Arial" panose="020B0604020202020204" pitchFamily="34" charset="0"/>
            </a:rPr>
            <a:t>i)</a:t>
          </a:r>
          <a:r>
            <a:rPr lang="es-MX" sz="1050" baseline="0">
              <a:latin typeface="Arial" panose="020B0604020202020204" pitchFamily="34" charset="0"/>
              <a:cs typeface="Arial" panose="020B0604020202020204" pitchFamily="34" charset="0"/>
            </a:rPr>
            <a:t> </a:t>
          </a:r>
          <a:r>
            <a:rPr lang="es-MX" sz="1050">
              <a:latin typeface="Arial" panose="020B0604020202020204" pitchFamily="34" charset="0"/>
              <a:cs typeface="Arial" panose="020B0604020202020204" pitchFamily="34" charset="0"/>
            </a:rPr>
            <a:t>The </a:t>
          </a:r>
          <a:r>
            <a:rPr lang="es-MX" sz="1050" b="1">
              <a:latin typeface="Arial" panose="020B0604020202020204" pitchFamily="34" charset="0"/>
              <a:cs typeface="Arial" panose="020B0604020202020204" pitchFamily="34" charset="0"/>
            </a:rPr>
            <a:t>Site Visit Plan</a:t>
          </a:r>
          <a:r>
            <a:rPr lang="es-MX" sz="1050">
              <a:latin typeface="Arial" panose="020B0604020202020204" pitchFamily="34" charset="0"/>
              <a:cs typeface="Arial" panose="020B0604020202020204" pitchFamily="34" charset="0"/>
            </a:rPr>
            <a:t> was submitted via email on </a:t>
          </a:r>
          <a:r>
            <a:rPr lang="es-MX" sz="1050" b="1">
              <a:latin typeface="Arial" panose="020B0604020202020204" pitchFamily="34" charset="0"/>
              <a:cs typeface="Arial" panose="020B0604020202020204" pitchFamily="34" charset="0"/>
            </a:rPr>
            <a:t>October 10, 2025</a:t>
          </a:r>
          <a:r>
            <a:rPr lang="es-MX" sz="1050">
              <a:latin typeface="Arial" panose="020B0604020202020204" pitchFamily="34" charset="0"/>
              <a:cs typeface="Arial" panose="020B0604020202020204" pitchFamily="34" charset="0"/>
            </a:rPr>
            <a:t>, outlining the schedule, logistics, and specific objectives of the technical visit.</a:t>
          </a:r>
        </a:p>
        <a:p>
          <a:pPr lvl="1"/>
          <a:r>
            <a:rPr lang="es-MX" sz="1050">
              <a:latin typeface="Arial" panose="020B0604020202020204" pitchFamily="34" charset="0"/>
              <a:cs typeface="Arial" panose="020B0604020202020204" pitchFamily="34" charset="0"/>
            </a:rPr>
            <a:t>ii)</a:t>
          </a:r>
          <a:r>
            <a:rPr lang="es-MX" sz="1050" baseline="0">
              <a:latin typeface="Arial" panose="020B0604020202020204" pitchFamily="34" charset="0"/>
              <a:cs typeface="Arial" panose="020B0604020202020204" pitchFamily="34" charset="0"/>
            </a:rPr>
            <a:t> </a:t>
          </a:r>
          <a:r>
            <a:rPr lang="es-MX" sz="1050">
              <a:latin typeface="Arial" panose="020B0604020202020204" pitchFamily="34" charset="0"/>
              <a:cs typeface="Arial" panose="020B0604020202020204" pitchFamily="34" charset="0"/>
            </a:rPr>
            <a:t>The </a:t>
          </a:r>
          <a:r>
            <a:rPr lang="es-MX" sz="1050" b="1">
              <a:latin typeface="Arial" panose="020B0604020202020204" pitchFamily="34" charset="0"/>
              <a:cs typeface="Arial" panose="020B0604020202020204" pitchFamily="34" charset="0"/>
            </a:rPr>
            <a:t>HSE Plan Visit</a:t>
          </a:r>
          <a:r>
            <a:rPr lang="es-MX" sz="1050">
              <a:latin typeface="Arial" panose="020B0604020202020204" pitchFamily="34" charset="0"/>
              <a:cs typeface="Arial" panose="020B0604020202020204" pitchFamily="34" charset="0"/>
            </a:rPr>
            <a:t> was conducted on </a:t>
          </a:r>
          <a:r>
            <a:rPr lang="es-MX" sz="1050" b="1">
              <a:latin typeface="Arial" panose="020B0604020202020204" pitchFamily="34" charset="0"/>
              <a:cs typeface="Arial" panose="020B0604020202020204" pitchFamily="34" charset="0"/>
            </a:rPr>
            <a:t>October 16, 2025</a:t>
          </a:r>
          <a:r>
            <a:rPr lang="es-MX" sz="1050">
              <a:latin typeface="Arial" panose="020B0604020202020204" pitchFamily="34" charset="0"/>
              <a:cs typeface="Arial" panose="020B0604020202020204" pitchFamily="34" charset="0"/>
            </a:rPr>
            <a:t>, focusing on verifying safety procedures and environmental compliance at the project site.</a:t>
          </a:r>
        </a:p>
      </xdr:txBody>
    </xdr:sp>
    <xdr:clientData/>
  </xdr:twoCellAnchor>
  <xdr:twoCellAnchor>
    <xdr:from>
      <xdr:col>9</xdr:col>
      <xdr:colOff>0</xdr:colOff>
      <xdr:row>9</xdr:row>
      <xdr:rowOff>0</xdr:rowOff>
    </xdr:from>
    <xdr:to>
      <xdr:col>17</xdr:col>
      <xdr:colOff>881743</xdr:colOff>
      <xdr:row>15</xdr:row>
      <xdr:rowOff>97971</xdr:rowOff>
    </xdr:to>
    <xdr:sp macro="" textlink="">
      <xdr:nvSpPr>
        <xdr:cNvPr id="4" name="TextBox 11">
          <a:extLst>
            <a:ext uri="{FF2B5EF4-FFF2-40B4-BE49-F238E27FC236}">
              <a16:creationId xmlns:a16="http://schemas.microsoft.com/office/drawing/2014/main" id="{F904BC3D-95C0-4791-888D-318012AE76E7}"/>
            </a:ext>
          </a:extLst>
        </xdr:cNvPr>
        <xdr:cNvSpPr txBox="1"/>
      </xdr:nvSpPr>
      <xdr:spPr>
        <a:xfrm>
          <a:off x="7086600" y="1821180"/>
          <a:ext cx="6375763" cy="18886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050" baseline="0">
              <a:latin typeface="Arial" panose="020B0604020202020204" pitchFamily="34" charset="0"/>
              <a:cs typeface="Arial" panose="020B0604020202020204" pitchFamily="34" charset="0"/>
            </a:rPr>
            <a:t>1. </a:t>
          </a:r>
          <a:r>
            <a:rPr lang="es-MX" sz="1050">
              <a:latin typeface="Arial" panose="020B0604020202020204" pitchFamily="34" charset="0"/>
              <a:cs typeface="Arial" panose="020B0604020202020204" pitchFamily="34" charset="0"/>
            </a:rPr>
            <a:t>Conduct </a:t>
          </a:r>
          <a:r>
            <a:rPr lang="es-MX" sz="1050" b="1">
              <a:latin typeface="Arial" panose="020B0604020202020204" pitchFamily="34" charset="0"/>
              <a:cs typeface="Arial" panose="020B0604020202020204" pitchFamily="34" charset="0"/>
            </a:rPr>
            <a:t>Site Visit</a:t>
          </a:r>
          <a:r>
            <a:rPr lang="es-MX" sz="1050">
              <a:latin typeface="Arial" panose="020B0604020202020204" pitchFamily="34" charset="0"/>
              <a:cs typeface="Arial" panose="020B0604020202020204" pitchFamily="34" charset="0"/>
            </a:rPr>
            <a:t> according to the approved </a:t>
          </a:r>
          <a:r>
            <a:rPr lang="es-MX" sz="1050" b="1">
              <a:latin typeface="Arial" panose="020B0604020202020204" pitchFamily="34" charset="0"/>
              <a:cs typeface="Arial" panose="020B0604020202020204" pitchFamily="34" charset="0"/>
            </a:rPr>
            <a:t>Site Visit Plan</a:t>
          </a:r>
          <a:r>
            <a:rPr lang="es-MX" sz="1050">
              <a:latin typeface="Arial" panose="020B0604020202020204" pitchFamily="34" charset="0"/>
              <a:cs typeface="Arial" panose="020B0604020202020204" pitchFamily="34" charset="0"/>
            </a:rPr>
            <a:t>. </a:t>
          </a:r>
        </a:p>
        <a:p>
          <a:r>
            <a:rPr lang="es-MX" sz="1050">
              <a:latin typeface="Arial" panose="020B0604020202020204" pitchFamily="34" charset="0"/>
              <a:cs typeface="Arial" panose="020B0604020202020204" pitchFamily="34" charset="0"/>
            </a:rPr>
            <a:t> </a:t>
          </a:r>
        </a:p>
        <a:p>
          <a:r>
            <a:rPr lang="es-MX" sz="1050">
              <a:latin typeface="Arial" panose="020B0604020202020204" pitchFamily="34" charset="0"/>
              <a:cs typeface="Arial" panose="020B0604020202020204" pitchFamily="34" charset="0"/>
            </a:rPr>
            <a:t>2.</a:t>
          </a:r>
          <a:r>
            <a:rPr lang="es-MX" sz="1050" baseline="0">
              <a:latin typeface="Arial" panose="020B0604020202020204" pitchFamily="34" charset="0"/>
              <a:cs typeface="Arial" panose="020B0604020202020204" pitchFamily="34" charset="0"/>
            </a:rPr>
            <a:t> </a:t>
          </a:r>
          <a:r>
            <a:rPr lang="es-MX" sz="1050">
              <a:latin typeface="Arial" panose="020B0604020202020204" pitchFamily="34" charset="0"/>
              <a:cs typeface="Arial" panose="020B0604020202020204" pitchFamily="34" charset="0"/>
            </a:rPr>
            <a:t> Issue the package of </a:t>
          </a:r>
          <a:r>
            <a:rPr lang="es-MX" sz="1050" b="1">
              <a:latin typeface="Arial" panose="020B0604020202020204" pitchFamily="34" charset="0"/>
              <a:cs typeface="Arial" panose="020B0604020202020204" pitchFamily="34" charset="0"/>
            </a:rPr>
            <a:t>General Deliverables (Light FEED)</a:t>
          </a:r>
          <a:r>
            <a:rPr lang="es-MX" sz="1050">
              <a:latin typeface="Arial" panose="020B0604020202020204" pitchFamily="34" charset="0"/>
              <a:cs typeface="Arial" panose="020B0604020202020204" pitchFamily="34" charset="0"/>
            </a:rPr>
            <a:t>, including:</a:t>
          </a:r>
        </a:p>
        <a:p>
          <a:pPr lvl="1"/>
          <a:r>
            <a:rPr lang="es-MX" sz="1050" b="0">
              <a:latin typeface="Arial" panose="020B0604020202020204" pitchFamily="34" charset="0"/>
              <a:cs typeface="Arial" panose="020B0604020202020204" pitchFamily="34" charset="0"/>
            </a:rPr>
            <a:t>Project Execution Plan (PEP)</a:t>
          </a:r>
        </a:p>
        <a:p>
          <a:pPr lvl="1"/>
          <a:r>
            <a:rPr lang="es-MX" sz="1050" b="0">
              <a:latin typeface="Arial" panose="020B0604020202020204" pitchFamily="34" charset="0"/>
              <a:cs typeface="Arial" panose="020B0604020202020204" pitchFamily="34" charset="0"/>
            </a:rPr>
            <a:t>HSSE Management Plan</a:t>
          </a:r>
        </a:p>
        <a:p>
          <a:pPr lvl="1"/>
          <a:r>
            <a:rPr lang="es-MX" sz="1050" b="0">
              <a:latin typeface="Arial" panose="020B0604020202020204" pitchFamily="34" charset="0"/>
              <a:cs typeface="Arial" panose="020B0604020202020204" pitchFamily="34" charset="0"/>
            </a:rPr>
            <a:t>Quality Management Plan</a:t>
          </a:r>
        </a:p>
        <a:p>
          <a:pPr lvl="1"/>
          <a:r>
            <a:rPr lang="es-MX" sz="1050" b="0">
              <a:latin typeface="Arial" panose="020B0604020202020204" pitchFamily="34" charset="0"/>
              <a:cs typeface="Arial" panose="020B0604020202020204" pitchFamily="34" charset="0"/>
            </a:rPr>
            <a:t>Detailed Schedule</a:t>
          </a:r>
        </a:p>
      </xdr:txBody>
    </xdr:sp>
    <xdr:clientData/>
  </xdr:twoCellAnchor>
  <xdr:twoCellAnchor editAs="oneCell">
    <xdr:from>
      <xdr:col>16</xdr:col>
      <xdr:colOff>60418</xdr:colOff>
      <xdr:row>2</xdr:row>
      <xdr:rowOff>12519</xdr:rowOff>
    </xdr:from>
    <xdr:to>
      <xdr:col>17</xdr:col>
      <xdr:colOff>54974</xdr:colOff>
      <xdr:row>3</xdr:row>
      <xdr:rowOff>95781</xdr:rowOff>
    </xdr:to>
    <xdr:pic>
      <xdr:nvPicPr>
        <xdr:cNvPr id="6" name="Immagine 10">
          <a:extLst>
            <a:ext uri="{FF2B5EF4-FFF2-40B4-BE49-F238E27FC236}">
              <a16:creationId xmlns:a16="http://schemas.microsoft.com/office/drawing/2014/main" id="{E89E4ECF-DF00-47D2-88A4-97A3273C774F}"/>
            </a:ext>
          </a:extLst>
        </xdr:cNvPr>
        <xdr:cNvPicPr>
          <a:picLocks noChangeAspect="1"/>
        </xdr:cNvPicPr>
      </xdr:nvPicPr>
      <xdr:blipFill>
        <a:blip xmlns:r="http://schemas.openxmlformats.org/officeDocument/2006/relationships" r:embed="rId1"/>
        <a:stretch>
          <a:fillRect/>
        </a:stretch>
      </xdr:blipFill>
      <xdr:spPr>
        <a:xfrm>
          <a:off x="12383047" y="328205"/>
          <a:ext cx="932088" cy="365746"/>
        </a:xfrm>
        <a:prstGeom prst="rect">
          <a:avLst/>
        </a:prstGeom>
      </xdr:spPr>
    </xdr:pic>
    <xdr:clientData/>
  </xdr:twoCellAnchor>
  <xdr:twoCellAnchor>
    <xdr:from>
      <xdr:col>7</xdr:col>
      <xdr:colOff>454750</xdr:colOff>
      <xdr:row>26</xdr:row>
      <xdr:rowOff>62321</xdr:rowOff>
    </xdr:from>
    <xdr:to>
      <xdr:col>17</xdr:col>
      <xdr:colOff>864870</xdr:colOff>
      <xdr:row>43</xdr:row>
      <xdr:rowOff>0</xdr:rowOff>
    </xdr:to>
    <xdr:graphicFrame macro="">
      <xdr:nvGraphicFramePr>
        <xdr:cNvPr id="10" name="6 Gráfico">
          <a:extLst>
            <a:ext uri="{FF2B5EF4-FFF2-40B4-BE49-F238E27FC236}">
              <a16:creationId xmlns:a16="http://schemas.microsoft.com/office/drawing/2014/main" id="{4F26A04C-B0D5-4D95-A189-E2AAB32727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297454</xdr:colOff>
      <xdr:row>1</xdr:row>
      <xdr:rowOff>66131</xdr:rowOff>
    </xdr:from>
    <xdr:to>
      <xdr:col>1</xdr:col>
      <xdr:colOff>931274</xdr:colOff>
      <xdr:row>3</xdr:row>
      <xdr:rowOff>132628</xdr:rowOff>
    </xdr:to>
    <xdr:pic>
      <xdr:nvPicPr>
        <xdr:cNvPr id="12" name="Immagine 7">
          <a:extLst>
            <a:ext uri="{FF2B5EF4-FFF2-40B4-BE49-F238E27FC236}">
              <a16:creationId xmlns:a16="http://schemas.microsoft.com/office/drawing/2014/main" id="{F5A46AC8-ECCB-976C-E957-136ECEE4378D}"/>
            </a:ext>
          </a:extLst>
        </xdr:cNvPr>
        <xdr:cNvPicPr>
          <a:picLocks noChangeAspect="1"/>
        </xdr:cNvPicPr>
      </xdr:nvPicPr>
      <xdr:blipFill>
        <a:blip xmlns:r="http://schemas.openxmlformats.org/officeDocument/2006/relationships" r:embed="rId3"/>
        <a:stretch>
          <a:fillRect/>
        </a:stretch>
      </xdr:blipFill>
      <xdr:spPr>
        <a:xfrm>
          <a:off x="868954" y="215810"/>
          <a:ext cx="641440" cy="526962"/>
        </a:xfrm>
        <a:prstGeom prst="rect">
          <a:avLst/>
        </a:prstGeom>
      </xdr:spPr>
    </xdr:pic>
    <xdr:clientData/>
  </xdr:twoCellAnchor>
  <xdr:twoCellAnchor editAs="oneCell">
    <xdr:from>
      <xdr:col>17</xdr:col>
      <xdr:colOff>64500</xdr:colOff>
      <xdr:row>2</xdr:row>
      <xdr:rowOff>62321</xdr:rowOff>
    </xdr:from>
    <xdr:to>
      <xdr:col>17</xdr:col>
      <xdr:colOff>855471</xdr:colOff>
      <xdr:row>3</xdr:row>
      <xdr:rowOff>57967</xdr:rowOff>
    </xdr:to>
    <xdr:pic>
      <xdr:nvPicPr>
        <xdr:cNvPr id="13" name="Imagen 12">
          <a:extLst>
            <a:ext uri="{FF2B5EF4-FFF2-40B4-BE49-F238E27FC236}">
              <a16:creationId xmlns:a16="http://schemas.microsoft.com/office/drawing/2014/main" id="{65A53419-8660-2257-E0F4-D4F16AE4CD10}"/>
            </a:ext>
          </a:extLst>
        </xdr:cNvPr>
        <xdr:cNvPicPr>
          <a:picLocks noChangeAspect="1"/>
        </xdr:cNvPicPr>
      </xdr:nvPicPr>
      <xdr:blipFill>
        <a:blip xmlns:r="http://schemas.openxmlformats.org/officeDocument/2006/relationships" r:embed="rId4"/>
        <a:stretch>
          <a:fillRect/>
        </a:stretch>
      </xdr:blipFill>
      <xdr:spPr>
        <a:xfrm>
          <a:off x="13345071" y="375285"/>
          <a:ext cx="806211" cy="266156"/>
        </a:xfrm>
        <a:prstGeom prst="rect">
          <a:avLst/>
        </a:prstGeom>
      </xdr:spPr>
    </xdr:pic>
    <xdr:clientData/>
  </xdr:twoCellAnchor>
  <xdr:twoCellAnchor editAs="oneCell">
    <xdr:from>
      <xdr:col>1</xdr:col>
      <xdr:colOff>177801</xdr:colOff>
      <xdr:row>47</xdr:row>
      <xdr:rowOff>114300</xdr:rowOff>
    </xdr:from>
    <xdr:to>
      <xdr:col>17</xdr:col>
      <xdr:colOff>838201</xdr:colOff>
      <xdr:row>63</xdr:row>
      <xdr:rowOff>576</xdr:rowOff>
    </xdr:to>
    <xdr:pic>
      <xdr:nvPicPr>
        <xdr:cNvPr id="9" name="Imagen 8">
          <a:extLst>
            <a:ext uri="{FF2B5EF4-FFF2-40B4-BE49-F238E27FC236}">
              <a16:creationId xmlns:a16="http://schemas.microsoft.com/office/drawing/2014/main" id="{B1F4FC82-18FD-8BE7-76FC-E825EA17F72E}"/>
            </a:ext>
          </a:extLst>
        </xdr:cNvPr>
        <xdr:cNvPicPr>
          <a:picLocks noChangeAspect="1"/>
        </xdr:cNvPicPr>
      </xdr:nvPicPr>
      <xdr:blipFill>
        <a:blip xmlns:r="http://schemas.openxmlformats.org/officeDocument/2006/relationships" r:embed="rId5"/>
        <a:stretch>
          <a:fillRect/>
        </a:stretch>
      </xdr:blipFill>
      <xdr:spPr>
        <a:xfrm>
          <a:off x="749301" y="13398500"/>
          <a:ext cx="13347700" cy="482530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-1</xdr:colOff>
      <xdr:row>4</xdr:row>
      <xdr:rowOff>0</xdr:rowOff>
    </xdr:to>
    <xdr:grpSp>
      <xdr:nvGrpSpPr>
        <xdr:cNvPr id="11" name="19 Grupo">
          <a:extLst>
            <a:ext uri="{FF2B5EF4-FFF2-40B4-BE49-F238E27FC236}">
              <a16:creationId xmlns:a16="http://schemas.microsoft.com/office/drawing/2014/main" id="{00000000-0008-0000-0100-00000B000000}"/>
            </a:ext>
          </a:extLst>
        </xdr:cNvPr>
        <xdr:cNvGrpSpPr/>
      </xdr:nvGrpSpPr>
      <xdr:grpSpPr>
        <a:xfrm>
          <a:off x="0" y="0"/>
          <a:ext cx="3619499" cy="825500"/>
          <a:chOff x="0" y="0"/>
          <a:chExt cx="1692275" cy="609600"/>
        </a:xfrm>
      </xdr:grpSpPr>
      <xdr:sp macro="" textlink="">
        <xdr:nvSpPr>
          <xdr:cNvPr id="12" name="Rectangle 5">
            <a:extLst>
              <a:ext uri="{FF2B5EF4-FFF2-40B4-BE49-F238E27FC236}">
                <a16:creationId xmlns:a16="http://schemas.microsoft.com/office/drawing/2014/main" id="{00000000-0008-0000-0100-00000C000000}"/>
              </a:ext>
            </a:extLst>
          </xdr:cNvPr>
          <xdr:cNvSpPr>
            <a:spLocks noChangeArrowheads="1"/>
          </xdr:cNvSpPr>
        </xdr:nvSpPr>
        <xdr:spPr bwMode="auto">
          <a:xfrm>
            <a:off x="0" y="0"/>
            <a:ext cx="1692275" cy="609600"/>
          </a:xfrm>
          <a:prstGeom prst="rect">
            <a:avLst/>
          </a:prstGeom>
          <a:solidFill>
            <a:srgbClr val="0063BD"/>
          </a:solidFill>
          <a:ln w="9525">
            <a:noFill/>
            <a:miter lim="800000"/>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nvGrpSpPr>
          <xdr:cNvPr id="13" name="14 Grupo">
            <a:extLst>
              <a:ext uri="{FF2B5EF4-FFF2-40B4-BE49-F238E27FC236}">
                <a16:creationId xmlns:a16="http://schemas.microsoft.com/office/drawing/2014/main" id="{00000000-0008-0000-0100-00000D000000}"/>
              </a:ext>
            </a:extLst>
          </xdr:cNvPr>
          <xdr:cNvGrpSpPr>
            <a:grpSpLocks/>
          </xdr:cNvGrpSpPr>
        </xdr:nvGrpSpPr>
        <xdr:grpSpPr bwMode="auto">
          <a:xfrm>
            <a:off x="384175" y="190500"/>
            <a:ext cx="846137" cy="209550"/>
            <a:chOff x="574675" y="207963"/>
            <a:chExt cx="776287" cy="192088"/>
          </a:xfrm>
        </xdr:grpSpPr>
        <xdr:sp macro="" textlink="">
          <xdr:nvSpPr>
            <xdr:cNvPr id="14" name="Freeform 12">
              <a:extLst>
                <a:ext uri="{FF2B5EF4-FFF2-40B4-BE49-F238E27FC236}">
                  <a16:creationId xmlns:a16="http://schemas.microsoft.com/office/drawing/2014/main" id="{00000000-0008-0000-0100-00000E000000}"/>
                </a:ext>
              </a:extLst>
            </xdr:cNvPr>
            <xdr:cNvSpPr>
              <a:spLocks/>
            </xdr:cNvSpPr>
          </xdr:nvSpPr>
          <xdr:spPr bwMode="auto">
            <a:xfrm>
              <a:off x="574675" y="207963"/>
              <a:ext cx="278182" cy="192088"/>
            </a:xfrm>
            <a:custGeom>
              <a:avLst/>
              <a:gdLst>
                <a:gd name="T0" fmla="*/ 2147483647 w 524"/>
                <a:gd name="T1" fmla="*/ 0 h 361"/>
                <a:gd name="T2" fmla="*/ 2147483647 w 524"/>
                <a:gd name="T3" fmla="*/ 0 h 361"/>
                <a:gd name="T4" fmla="*/ 2147483647 w 524"/>
                <a:gd name="T5" fmla="*/ 2147483647 h 361"/>
                <a:gd name="T6" fmla="*/ 2147483647 w 524"/>
                <a:gd name="T7" fmla="*/ 2147483647 h 361"/>
                <a:gd name="T8" fmla="*/ 2147483647 w 524"/>
                <a:gd name="T9" fmla="*/ 2147483647 h 361"/>
                <a:gd name="T10" fmla="*/ 2147483647 w 524"/>
                <a:gd name="T11" fmla="*/ 2147483647 h 361"/>
                <a:gd name="T12" fmla="*/ 2147483647 w 524"/>
                <a:gd name="T13" fmla="*/ 2147483647 h 361"/>
                <a:gd name="T14" fmla="*/ 2147483647 w 524"/>
                <a:gd name="T15" fmla="*/ 2147483647 h 361"/>
                <a:gd name="T16" fmla="*/ 2147483647 w 524"/>
                <a:gd name="T17" fmla="*/ 2147483647 h 361"/>
                <a:gd name="T18" fmla="*/ 2147483647 w 524"/>
                <a:gd name="T19" fmla="*/ 2147483647 h 361"/>
                <a:gd name="T20" fmla="*/ 2147483647 w 524"/>
                <a:gd name="T21" fmla="*/ 2147483647 h 361"/>
                <a:gd name="T22" fmla="*/ 2147483647 w 524"/>
                <a:gd name="T23" fmla="*/ 2147483647 h 361"/>
                <a:gd name="T24" fmla="*/ 2147483647 w 524"/>
                <a:gd name="T25" fmla="*/ 2147483647 h 361"/>
                <a:gd name="T26" fmla="*/ 2147483647 w 524"/>
                <a:gd name="T27" fmla="*/ 2147483647 h 361"/>
                <a:gd name="T28" fmla="*/ 2147483647 w 524"/>
                <a:gd name="T29" fmla="*/ 2147483647 h 361"/>
                <a:gd name="T30" fmla="*/ 2147483647 w 524"/>
                <a:gd name="T31" fmla="*/ 2147483647 h 361"/>
                <a:gd name="T32" fmla="*/ 2147483647 w 524"/>
                <a:gd name="T33" fmla="*/ 2147483647 h 361"/>
                <a:gd name="T34" fmla="*/ 2147483647 w 524"/>
                <a:gd name="T35" fmla="*/ 2147483647 h 361"/>
                <a:gd name="T36" fmla="*/ 2147483647 w 524"/>
                <a:gd name="T37" fmla="*/ 2147483647 h 361"/>
                <a:gd name="T38" fmla="*/ 2147483647 w 524"/>
                <a:gd name="T39" fmla="*/ 2147483647 h 361"/>
                <a:gd name="T40" fmla="*/ 2147483647 w 524"/>
                <a:gd name="T41" fmla="*/ 2147483647 h 361"/>
                <a:gd name="T42" fmla="*/ 2147483647 w 524"/>
                <a:gd name="T43" fmla="*/ 2147483647 h 361"/>
                <a:gd name="T44" fmla="*/ 2147483647 w 524"/>
                <a:gd name="T45" fmla="*/ 2147483647 h 361"/>
                <a:gd name="T46" fmla="*/ 2147483647 w 524"/>
                <a:gd name="T47" fmla="*/ 2147483647 h 361"/>
                <a:gd name="T48" fmla="*/ 2147483647 w 524"/>
                <a:gd name="T49" fmla="*/ 2147483647 h 361"/>
                <a:gd name="T50" fmla="*/ 2147483647 w 524"/>
                <a:gd name="T51" fmla="*/ 2147483647 h 361"/>
                <a:gd name="T52" fmla="*/ 2147483647 w 524"/>
                <a:gd name="T53" fmla="*/ 2147483647 h 361"/>
                <a:gd name="T54" fmla="*/ 2147483647 w 524"/>
                <a:gd name="T55" fmla="*/ 2147483647 h 361"/>
                <a:gd name="T56" fmla="*/ 2147483647 w 524"/>
                <a:gd name="T57" fmla="*/ 2147483647 h 361"/>
                <a:gd name="T58" fmla="*/ 0 w 524"/>
                <a:gd name="T59" fmla="*/ 0 h 361"/>
                <a:gd name="T60" fmla="*/ 2147483647 w 524"/>
                <a:gd name="T61" fmla="*/ 0 h 361"/>
                <a:gd name="T62" fmla="*/ 2147483647 w 524"/>
                <a:gd name="T63" fmla="*/ 0 h 361"/>
                <a:gd name="T64" fmla="*/ 2147483647 w 524"/>
                <a:gd name="T65" fmla="*/ 2147483647 h 361"/>
                <a:gd name="T66" fmla="*/ 2147483647 w 524"/>
                <a:gd name="T67" fmla="*/ 2147483647 h 361"/>
                <a:gd name="T68" fmla="*/ 2147483647 w 524"/>
                <a:gd name="T69" fmla="*/ 2147483647 h 361"/>
                <a:gd name="T70" fmla="*/ 2147483647 w 524"/>
                <a:gd name="T71" fmla="*/ 2147483647 h 361"/>
                <a:gd name="T72" fmla="*/ 2147483647 w 524"/>
                <a:gd name="T73" fmla="*/ 2147483647 h 361"/>
                <a:gd name="T74" fmla="*/ 2147483647 w 524"/>
                <a:gd name="T75" fmla="*/ 2147483647 h 361"/>
                <a:gd name="T76" fmla="*/ 2147483647 w 524"/>
                <a:gd name="T77" fmla="*/ 2147483647 h 361"/>
                <a:gd name="T78" fmla="*/ 2147483647 w 524"/>
                <a:gd name="T79" fmla="*/ 2147483647 h 361"/>
                <a:gd name="T80" fmla="*/ 2147483647 w 524"/>
                <a:gd name="T81" fmla="*/ 2147483647 h 361"/>
                <a:gd name="T82" fmla="*/ 2147483647 w 524"/>
                <a:gd name="T83" fmla="*/ 0 h 361"/>
                <a:gd name="T84" fmla="*/ 2147483647 w 524"/>
                <a:gd name="T85" fmla="*/ 0 h 361"/>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Lst>
              <a:ahLst/>
              <a:cxnLst>
                <a:cxn ang="T86">
                  <a:pos x="T0" y="T1"/>
                </a:cxn>
                <a:cxn ang="T87">
                  <a:pos x="T2" y="T3"/>
                </a:cxn>
                <a:cxn ang="T88">
                  <a:pos x="T4" y="T5"/>
                </a:cxn>
                <a:cxn ang="T89">
                  <a:pos x="T6" y="T7"/>
                </a:cxn>
                <a:cxn ang="T90">
                  <a:pos x="T8" y="T9"/>
                </a:cxn>
                <a:cxn ang="T91">
                  <a:pos x="T10" y="T11"/>
                </a:cxn>
                <a:cxn ang="T92">
                  <a:pos x="T12" y="T13"/>
                </a:cxn>
                <a:cxn ang="T93">
                  <a:pos x="T14" y="T15"/>
                </a:cxn>
                <a:cxn ang="T94">
                  <a:pos x="T16" y="T17"/>
                </a:cxn>
                <a:cxn ang="T95">
                  <a:pos x="T18" y="T19"/>
                </a:cxn>
                <a:cxn ang="T96">
                  <a:pos x="T20" y="T21"/>
                </a:cxn>
                <a:cxn ang="T97">
                  <a:pos x="T22" y="T23"/>
                </a:cxn>
                <a:cxn ang="T98">
                  <a:pos x="T24" y="T25"/>
                </a:cxn>
                <a:cxn ang="T99">
                  <a:pos x="T26" y="T27"/>
                </a:cxn>
                <a:cxn ang="T100">
                  <a:pos x="T28" y="T29"/>
                </a:cxn>
                <a:cxn ang="T101">
                  <a:pos x="T30" y="T31"/>
                </a:cxn>
                <a:cxn ang="T102">
                  <a:pos x="T32" y="T33"/>
                </a:cxn>
                <a:cxn ang="T103">
                  <a:pos x="T34" y="T35"/>
                </a:cxn>
                <a:cxn ang="T104">
                  <a:pos x="T36" y="T37"/>
                </a:cxn>
                <a:cxn ang="T105">
                  <a:pos x="T38" y="T39"/>
                </a:cxn>
                <a:cxn ang="T106">
                  <a:pos x="T40" y="T41"/>
                </a:cxn>
                <a:cxn ang="T107">
                  <a:pos x="T42" y="T43"/>
                </a:cxn>
                <a:cxn ang="T108">
                  <a:pos x="T44" y="T45"/>
                </a:cxn>
                <a:cxn ang="T109">
                  <a:pos x="T46" y="T47"/>
                </a:cxn>
                <a:cxn ang="T110">
                  <a:pos x="T48" y="T49"/>
                </a:cxn>
                <a:cxn ang="T111">
                  <a:pos x="T50" y="T51"/>
                </a:cxn>
                <a:cxn ang="T112">
                  <a:pos x="T52" y="T53"/>
                </a:cxn>
                <a:cxn ang="T113">
                  <a:pos x="T54" y="T55"/>
                </a:cxn>
                <a:cxn ang="T114">
                  <a:pos x="T56" y="T57"/>
                </a:cxn>
                <a:cxn ang="T115">
                  <a:pos x="T58" y="T59"/>
                </a:cxn>
                <a:cxn ang="T116">
                  <a:pos x="T60" y="T61"/>
                </a:cxn>
                <a:cxn ang="T117">
                  <a:pos x="T62" y="T63"/>
                </a:cxn>
                <a:cxn ang="T118">
                  <a:pos x="T64" y="T65"/>
                </a:cxn>
                <a:cxn ang="T119">
                  <a:pos x="T66" y="T67"/>
                </a:cxn>
                <a:cxn ang="T120">
                  <a:pos x="T68" y="T69"/>
                </a:cxn>
                <a:cxn ang="T121">
                  <a:pos x="T70" y="T71"/>
                </a:cxn>
                <a:cxn ang="T122">
                  <a:pos x="T72" y="T73"/>
                </a:cxn>
                <a:cxn ang="T123">
                  <a:pos x="T74" y="T75"/>
                </a:cxn>
                <a:cxn ang="T124">
                  <a:pos x="T76" y="T77"/>
                </a:cxn>
                <a:cxn ang="T125">
                  <a:pos x="T78" y="T79"/>
                </a:cxn>
                <a:cxn ang="T126">
                  <a:pos x="T80" y="T81"/>
                </a:cxn>
                <a:cxn ang="T127">
                  <a:pos x="T82" y="T83"/>
                </a:cxn>
                <a:cxn ang="T128">
                  <a:pos x="T84" y="T85"/>
                </a:cxn>
              </a:cxnLst>
              <a:rect l="0" t="0" r="r" b="b"/>
              <a:pathLst>
                <a:path w="524" h="361">
                  <a:moveTo>
                    <a:pt x="524" y="0"/>
                  </a:moveTo>
                  <a:lnTo>
                    <a:pt x="524" y="0"/>
                  </a:lnTo>
                  <a:lnTo>
                    <a:pt x="520" y="2"/>
                  </a:lnTo>
                  <a:lnTo>
                    <a:pt x="511" y="8"/>
                  </a:lnTo>
                  <a:lnTo>
                    <a:pt x="498" y="20"/>
                  </a:lnTo>
                  <a:lnTo>
                    <a:pt x="488" y="28"/>
                  </a:lnTo>
                  <a:lnTo>
                    <a:pt x="480" y="39"/>
                  </a:lnTo>
                  <a:lnTo>
                    <a:pt x="338" y="215"/>
                  </a:lnTo>
                  <a:lnTo>
                    <a:pt x="338" y="320"/>
                  </a:lnTo>
                  <a:lnTo>
                    <a:pt x="338" y="330"/>
                  </a:lnTo>
                  <a:lnTo>
                    <a:pt x="340" y="338"/>
                  </a:lnTo>
                  <a:lnTo>
                    <a:pt x="344" y="351"/>
                  </a:lnTo>
                  <a:lnTo>
                    <a:pt x="348" y="358"/>
                  </a:lnTo>
                  <a:lnTo>
                    <a:pt x="349" y="361"/>
                  </a:lnTo>
                  <a:lnTo>
                    <a:pt x="174" y="361"/>
                  </a:lnTo>
                  <a:lnTo>
                    <a:pt x="177" y="358"/>
                  </a:lnTo>
                  <a:lnTo>
                    <a:pt x="180" y="351"/>
                  </a:lnTo>
                  <a:lnTo>
                    <a:pt x="184" y="338"/>
                  </a:lnTo>
                  <a:lnTo>
                    <a:pt x="185" y="330"/>
                  </a:lnTo>
                  <a:lnTo>
                    <a:pt x="185" y="320"/>
                  </a:lnTo>
                  <a:lnTo>
                    <a:pt x="185" y="215"/>
                  </a:lnTo>
                  <a:lnTo>
                    <a:pt x="46" y="40"/>
                  </a:lnTo>
                  <a:lnTo>
                    <a:pt x="36" y="30"/>
                  </a:lnTo>
                  <a:lnTo>
                    <a:pt x="28" y="21"/>
                  </a:lnTo>
                  <a:lnTo>
                    <a:pt x="13" y="8"/>
                  </a:lnTo>
                  <a:lnTo>
                    <a:pt x="4" y="2"/>
                  </a:lnTo>
                  <a:lnTo>
                    <a:pt x="0" y="0"/>
                  </a:lnTo>
                  <a:lnTo>
                    <a:pt x="178" y="0"/>
                  </a:lnTo>
                  <a:lnTo>
                    <a:pt x="182" y="13"/>
                  </a:lnTo>
                  <a:lnTo>
                    <a:pt x="190" y="27"/>
                  </a:lnTo>
                  <a:lnTo>
                    <a:pt x="202" y="46"/>
                  </a:lnTo>
                  <a:lnTo>
                    <a:pt x="261" y="137"/>
                  </a:lnTo>
                  <a:lnTo>
                    <a:pt x="263" y="137"/>
                  </a:lnTo>
                  <a:lnTo>
                    <a:pt x="323" y="46"/>
                  </a:lnTo>
                  <a:lnTo>
                    <a:pt x="334" y="27"/>
                  </a:lnTo>
                  <a:lnTo>
                    <a:pt x="341" y="13"/>
                  </a:lnTo>
                  <a:lnTo>
                    <a:pt x="347" y="0"/>
                  </a:lnTo>
                  <a:lnTo>
                    <a:pt x="524" y="0"/>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15" name="Freeform 14">
              <a:extLst>
                <a:ext uri="{FF2B5EF4-FFF2-40B4-BE49-F238E27FC236}">
                  <a16:creationId xmlns:a16="http://schemas.microsoft.com/office/drawing/2014/main" id="{00000000-0008-0000-0100-00000F000000}"/>
                </a:ext>
              </a:extLst>
            </xdr:cNvPr>
            <xdr:cNvSpPr>
              <a:spLocks noEditPoints="1"/>
            </xdr:cNvSpPr>
          </xdr:nvSpPr>
          <xdr:spPr bwMode="auto">
            <a:xfrm>
              <a:off x="884899" y="207963"/>
              <a:ext cx="228662" cy="192088"/>
            </a:xfrm>
            <a:custGeom>
              <a:avLst/>
              <a:gdLst>
                <a:gd name="T0" fmla="*/ 0 w 431"/>
                <a:gd name="T1" fmla="*/ 0 h 361"/>
                <a:gd name="T2" fmla="*/ 2147483647 w 431"/>
                <a:gd name="T3" fmla="*/ 2147483647 h 361"/>
                <a:gd name="T4" fmla="*/ 2147483647 w 431"/>
                <a:gd name="T5" fmla="*/ 2147483647 h 361"/>
                <a:gd name="T6" fmla="*/ 2147483647 w 431"/>
                <a:gd name="T7" fmla="*/ 2147483647 h 361"/>
                <a:gd name="T8" fmla="*/ 2147483647 w 431"/>
                <a:gd name="T9" fmla="*/ 2147483647 h 361"/>
                <a:gd name="T10" fmla="*/ 2147483647 w 431"/>
                <a:gd name="T11" fmla="*/ 2147483647 h 361"/>
                <a:gd name="T12" fmla="*/ 2147483647 w 431"/>
                <a:gd name="T13" fmla="*/ 2147483647 h 361"/>
                <a:gd name="T14" fmla="*/ 0 w 431"/>
                <a:gd name="T15" fmla="*/ 2147483647 h 361"/>
                <a:gd name="T16" fmla="*/ 2147483647 w 431"/>
                <a:gd name="T17" fmla="*/ 2147483647 h 361"/>
                <a:gd name="T18" fmla="*/ 2147483647 w 431"/>
                <a:gd name="T19" fmla="*/ 2147483647 h 361"/>
                <a:gd name="T20" fmla="*/ 2147483647 w 431"/>
                <a:gd name="T21" fmla="*/ 2147483647 h 361"/>
                <a:gd name="T22" fmla="*/ 2147483647 w 431"/>
                <a:gd name="T23" fmla="*/ 2147483647 h 361"/>
                <a:gd name="T24" fmla="*/ 2147483647 w 431"/>
                <a:gd name="T25" fmla="*/ 2147483647 h 361"/>
                <a:gd name="T26" fmla="*/ 2147483647 w 431"/>
                <a:gd name="T27" fmla="*/ 2147483647 h 361"/>
                <a:gd name="T28" fmla="*/ 2147483647 w 431"/>
                <a:gd name="T29" fmla="*/ 2147483647 h 361"/>
                <a:gd name="T30" fmla="*/ 2147483647 w 431"/>
                <a:gd name="T31" fmla="*/ 2147483647 h 361"/>
                <a:gd name="T32" fmla="*/ 2147483647 w 431"/>
                <a:gd name="T33" fmla="*/ 2147483647 h 361"/>
                <a:gd name="T34" fmla="*/ 2147483647 w 431"/>
                <a:gd name="T35" fmla="*/ 2147483647 h 361"/>
                <a:gd name="T36" fmla="*/ 2147483647 w 431"/>
                <a:gd name="T37" fmla="*/ 2147483647 h 361"/>
                <a:gd name="T38" fmla="*/ 2147483647 w 431"/>
                <a:gd name="T39" fmla="*/ 2147483647 h 361"/>
                <a:gd name="T40" fmla="*/ 2147483647 w 431"/>
                <a:gd name="T41" fmla="*/ 2147483647 h 361"/>
                <a:gd name="T42" fmla="*/ 2147483647 w 431"/>
                <a:gd name="T43" fmla="*/ 2147483647 h 361"/>
                <a:gd name="T44" fmla="*/ 2147483647 w 431"/>
                <a:gd name="T45" fmla="*/ 2147483647 h 361"/>
                <a:gd name="T46" fmla="*/ 2147483647 w 431"/>
                <a:gd name="T47" fmla="*/ 2147483647 h 361"/>
                <a:gd name="T48" fmla="*/ 2147483647 w 431"/>
                <a:gd name="T49" fmla="*/ 2147483647 h 361"/>
                <a:gd name="T50" fmla="*/ 2147483647 w 431"/>
                <a:gd name="T51" fmla="*/ 2147483647 h 361"/>
                <a:gd name="T52" fmla="*/ 2147483647 w 431"/>
                <a:gd name="T53" fmla="*/ 2147483647 h 361"/>
                <a:gd name="T54" fmla="*/ 2147483647 w 431"/>
                <a:gd name="T55" fmla="*/ 2147483647 h 361"/>
                <a:gd name="T56" fmla="*/ 2147483647 w 431"/>
                <a:gd name="T57" fmla="*/ 2147483647 h 361"/>
                <a:gd name="T58" fmla="*/ 2147483647 w 431"/>
                <a:gd name="T59" fmla="*/ 2147483647 h 361"/>
                <a:gd name="T60" fmla="*/ 2147483647 w 431"/>
                <a:gd name="T61" fmla="*/ 2147483647 h 361"/>
                <a:gd name="T62" fmla="*/ 2147483647 w 431"/>
                <a:gd name="T63" fmla="*/ 2147483647 h 361"/>
                <a:gd name="T64" fmla="*/ 2147483647 w 431"/>
                <a:gd name="T65" fmla="*/ 2147483647 h 361"/>
                <a:gd name="T66" fmla="*/ 2147483647 w 431"/>
                <a:gd name="T67" fmla="*/ 2147483647 h 361"/>
                <a:gd name="T68" fmla="*/ 2147483647 w 431"/>
                <a:gd name="T69" fmla="*/ 2147483647 h 361"/>
                <a:gd name="T70" fmla="*/ 2147483647 w 431"/>
                <a:gd name="T71" fmla="*/ 2147483647 h 361"/>
                <a:gd name="T72" fmla="*/ 2147483647 w 431"/>
                <a:gd name="T73" fmla="*/ 2147483647 h 361"/>
                <a:gd name="T74" fmla="*/ 2147483647 w 431"/>
                <a:gd name="T75" fmla="*/ 2147483647 h 361"/>
                <a:gd name="T76" fmla="*/ 2147483647 w 431"/>
                <a:gd name="T77" fmla="*/ 2147483647 h 361"/>
                <a:gd name="T78" fmla="*/ 2147483647 w 431"/>
                <a:gd name="T79" fmla="*/ 2147483647 h 361"/>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Lst>
              <a:ahLst/>
              <a:cxnLst>
                <a:cxn ang="T80">
                  <a:pos x="T0" y="T1"/>
                </a:cxn>
                <a:cxn ang="T81">
                  <a:pos x="T2" y="T3"/>
                </a:cxn>
                <a:cxn ang="T82">
                  <a:pos x="T4" y="T5"/>
                </a:cxn>
                <a:cxn ang="T83">
                  <a:pos x="T6" y="T7"/>
                </a:cxn>
                <a:cxn ang="T84">
                  <a:pos x="T8" y="T9"/>
                </a:cxn>
                <a:cxn ang="T85">
                  <a:pos x="T10" y="T11"/>
                </a:cxn>
                <a:cxn ang="T86">
                  <a:pos x="T12" y="T13"/>
                </a:cxn>
                <a:cxn ang="T87">
                  <a:pos x="T14" y="T15"/>
                </a:cxn>
                <a:cxn ang="T88">
                  <a:pos x="T16" y="T17"/>
                </a:cxn>
                <a:cxn ang="T89">
                  <a:pos x="T18" y="T19"/>
                </a:cxn>
                <a:cxn ang="T90">
                  <a:pos x="T20" y="T21"/>
                </a:cxn>
                <a:cxn ang="T91">
                  <a:pos x="T22" y="T23"/>
                </a:cxn>
                <a:cxn ang="T92">
                  <a:pos x="T24" y="T25"/>
                </a:cxn>
                <a:cxn ang="T93">
                  <a:pos x="T26" y="T27"/>
                </a:cxn>
                <a:cxn ang="T94">
                  <a:pos x="T28" y="T29"/>
                </a:cxn>
                <a:cxn ang="T95">
                  <a:pos x="T30" y="T31"/>
                </a:cxn>
                <a:cxn ang="T96">
                  <a:pos x="T32" y="T33"/>
                </a:cxn>
                <a:cxn ang="T97">
                  <a:pos x="T34" y="T35"/>
                </a:cxn>
                <a:cxn ang="T98">
                  <a:pos x="T36" y="T37"/>
                </a:cxn>
                <a:cxn ang="T99">
                  <a:pos x="T38" y="T39"/>
                </a:cxn>
                <a:cxn ang="T100">
                  <a:pos x="T40" y="T41"/>
                </a:cxn>
                <a:cxn ang="T101">
                  <a:pos x="T42" y="T43"/>
                </a:cxn>
                <a:cxn ang="T102">
                  <a:pos x="T44" y="T45"/>
                </a:cxn>
                <a:cxn ang="T103">
                  <a:pos x="T46" y="T47"/>
                </a:cxn>
                <a:cxn ang="T104">
                  <a:pos x="T48" y="T49"/>
                </a:cxn>
                <a:cxn ang="T105">
                  <a:pos x="T50" y="T51"/>
                </a:cxn>
                <a:cxn ang="T106">
                  <a:pos x="T52" y="T53"/>
                </a:cxn>
                <a:cxn ang="T107">
                  <a:pos x="T54" y="T55"/>
                </a:cxn>
                <a:cxn ang="T108">
                  <a:pos x="T56" y="T57"/>
                </a:cxn>
                <a:cxn ang="T109">
                  <a:pos x="T58" y="T59"/>
                </a:cxn>
                <a:cxn ang="T110">
                  <a:pos x="T60" y="T61"/>
                </a:cxn>
                <a:cxn ang="T111">
                  <a:pos x="T62" y="T63"/>
                </a:cxn>
                <a:cxn ang="T112">
                  <a:pos x="T64" y="T65"/>
                </a:cxn>
                <a:cxn ang="T113">
                  <a:pos x="T66" y="T67"/>
                </a:cxn>
                <a:cxn ang="T114">
                  <a:pos x="T68" y="T69"/>
                </a:cxn>
                <a:cxn ang="T115">
                  <a:pos x="T70" y="T71"/>
                </a:cxn>
                <a:cxn ang="T116">
                  <a:pos x="T72" y="T73"/>
                </a:cxn>
                <a:cxn ang="T117">
                  <a:pos x="T74" y="T75"/>
                </a:cxn>
                <a:cxn ang="T118">
                  <a:pos x="T76" y="T77"/>
                </a:cxn>
                <a:cxn ang="T119">
                  <a:pos x="T78" y="T79"/>
                </a:cxn>
              </a:cxnLst>
              <a:rect l="0" t="0" r="r" b="b"/>
              <a:pathLst>
                <a:path w="431" h="361">
                  <a:moveTo>
                    <a:pt x="291" y="0"/>
                  </a:moveTo>
                  <a:lnTo>
                    <a:pt x="0" y="0"/>
                  </a:lnTo>
                  <a:lnTo>
                    <a:pt x="2" y="2"/>
                  </a:lnTo>
                  <a:lnTo>
                    <a:pt x="5" y="11"/>
                  </a:lnTo>
                  <a:lnTo>
                    <a:pt x="9" y="23"/>
                  </a:lnTo>
                  <a:lnTo>
                    <a:pt x="10" y="31"/>
                  </a:lnTo>
                  <a:lnTo>
                    <a:pt x="11" y="40"/>
                  </a:lnTo>
                  <a:lnTo>
                    <a:pt x="11" y="320"/>
                  </a:lnTo>
                  <a:lnTo>
                    <a:pt x="10" y="330"/>
                  </a:lnTo>
                  <a:lnTo>
                    <a:pt x="9" y="338"/>
                  </a:lnTo>
                  <a:lnTo>
                    <a:pt x="8" y="345"/>
                  </a:lnTo>
                  <a:lnTo>
                    <a:pt x="5" y="351"/>
                  </a:lnTo>
                  <a:lnTo>
                    <a:pt x="2" y="358"/>
                  </a:lnTo>
                  <a:lnTo>
                    <a:pt x="0" y="361"/>
                  </a:lnTo>
                  <a:lnTo>
                    <a:pt x="174" y="361"/>
                  </a:lnTo>
                  <a:lnTo>
                    <a:pt x="173" y="358"/>
                  </a:lnTo>
                  <a:lnTo>
                    <a:pt x="170" y="351"/>
                  </a:lnTo>
                  <a:lnTo>
                    <a:pt x="166" y="338"/>
                  </a:lnTo>
                  <a:lnTo>
                    <a:pt x="165" y="330"/>
                  </a:lnTo>
                  <a:lnTo>
                    <a:pt x="164" y="320"/>
                  </a:lnTo>
                  <a:lnTo>
                    <a:pt x="164" y="233"/>
                  </a:lnTo>
                  <a:lnTo>
                    <a:pt x="291" y="233"/>
                  </a:lnTo>
                  <a:lnTo>
                    <a:pt x="305" y="232"/>
                  </a:lnTo>
                  <a:lnTo>
                    <a:pt x="320" y="231"/>
                  </a:lnTo>
                  <a:lnTo>
                    <a:pt x="334" y="228"/>
                  </a:lnTo>
                  <a:lnTo>
                    <a:pt x="347" y="225"/>
                  </a:lnTo>
                  <a:lnTo>
                    <a:pt x="359" y="221"/>
                  </a:lnTo>
                  <a:lnTo>
                    <a:pt x="371" y="217"/>
                  </a:lnTo>
                  <a:lnTo>
                    <a:pt x="381" y="211"/>
                  </a:lnTo>
                  <a:lnTo>
                    <a:pt x="391" y="203"/>
                  </a:lnTo>
                  <a:lnTo>
                    <a:pt x="401" y="195"/>
                  </a:lnTo>
                  <a:lnTo>
                    <a:pt x="408" y="187"/>
                  </a:lnTo>
                  <a:lnTo>
                    <a:pt x="415" y="177"/>
                  </a:lnTo>
                  <a:lnTo>
                    <a:pt x="421" y="167"/>
                  </a:lnTo>
                  <a:lnTo>
                    <a:pt x="426" y="156"/>
                  </a:lnTo>
                  <a:lnTo>
                    <a:pt x="429" y="144"/>
                  </a:lnTo>
                  <a:lnTo>
                    <a:pt x="430" y="131"/>
                  </a:lnTo>
                  <a:lnTo>
                    <a:pt x="431" y="117"/>
                  </a:lnTo>
                  <a:lnTo>
                    <a:pt x="430" y="103"/>
                  </a:lnTo>
                  <a:lnTo>
                    <a:pt x="429" y="90"/>
                  </a:lnTo>
                  <a:lnTo>
                    <a:pt x="426" y="78"/>
                  </a:lnTo>
                  <a:lnTo>
                    <a:pt x="421" y="67"/>
                  </a:lnTo>
                  <a:lnTo>
                    <a:pt x="415" y="57"/>
                  </a:lnTo>
                  <a:lnTo>
                    <a:pt x="409" y="48"/>
                  </a:lnTo>
                  <a:lnTo>
                    <a:pt x="401" y="38"/>
                  </a:lnTo>
                  <a:lnTo>
                    <a:pt x="392" y="31"/>
                  </a:lnTo>
                  <a:lnTo>
                    <a:pt x="383" y="24"/>
                  </a:lnTo>
                  <a:lnTo>
                    <a:pt x="372" y="18"/>
                  </a:lnTo>
                  <a:lnTo>
                    <a:pt x="360" y="12"/>
                  </a:lnTo>
                  <a:lnTo>
                    <a:pt x="347" y="8"/>
                  </a:lnTo>
                  <a:lnTo>
                    <a:pt x="334" y="5"/>
                  </a:lnTo>
                  <a:lnTo>
                    <a:pt x="321" y="2"/>
                  </a:lnTo>
                  <a:lnTo>
                    <a:pt x="305" y="1"/>
                  </a:lnTo>
                  <a:lnTo>
                    <a:pt x="291" y="0"/>
                  </a:lnTo>
                  <a:close/>
                  <a:moveTo>
                    <a:pt x="214" y="168"/>
                  </a:moveTo>
                  <a:lnTo>
                    <a:pt x="165" y="168"/>
                  </a:lnTo>
                  <a:lnTo>
                    <a:pt x="165" y="68"/>
                  </a:lnTo>
                  <a:lnTo>
                    <a:pt x="214" y="68"/>
                  </a:lnTo>
                  <a:lnTo>
                    <a:pt x="227" y="68"/>
                  </a:lnTo>
                  <a:lnTo>
                    <a:pt x="239" y="70"/>
                  </a:lnTo>
                  <a:lnTo>
                    <a:pt x="249" y="74"/>
                  </a:lnTo>
                  <a:lnTo>
                    <a:pt x="259" y="78"/>
                  </a:lnTo>
                  <a:lnTo>
                    <a:pt x="267" y="86"/>
                  </a:lnTo>
                  <a:lnTo>
                    <a:pt x="273" y="94"/>
                  </a:lnTo>
                  <a:lnTo>
                    <a:pt x="277" y="105"/>
                  </a:lnTo>
                  <a:lnTo>
                    <a:pt x="278" y="117"/>
                  </a:lnTo>
                  <a:lnTo>
                    <a:pt x="277" y="130"/>
                  </a:lnTo>
                  <a:lnTo>
                    <a:pt x="272" y="140"/>
                  </a:lnTo>
                  <a:lnTo>
                    <a:pt x="266" y="149"/>
                  </a:lnTo>
                  <a:lnTo>
                    <a:pt x="259" y="156"/>
                  </a:lnTo>
                  <a:lnTo>
                    <a:pt x="249" y="161"/>
                  </a:lnTo>
                  <a:lnTo>
                    <a:pt x="239" y="164"/>
                  </a:lnTo>
                  <a:lnTo>
                    <a:pt x="227" y="167"/>
                  </a:lnTo>
                  <a:lnTo>
                    <a:pt x="214" y="168"/>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16" name="Freeform 17">
              <a:extLst>
                <a:ext uri="{FF2B5EF4-FFF2-40B4-BE49-F238E27FC236}">
                  <a16:creationId xmlns:a16="http://schemas.microsoft.com/office/drawing/2014/main" id="{00000000-0008-0000-0100-000010000000}"/>
                </a:ext>
              </a:extLst>
            </xdr:cNvPr>
            <xdr:cNvSpPr>
              <a:spLocks/>
            </xdr:cNvSpPr>
          </xdr:nvSpPr>
          <xdr:spPr bwMode="auto">
            <a:xfrm>
              <a:off x="1149972" y="207963"/>
              <a:ext cx="200990" cy="192088"/>
            </a:xfrm>
            <a:custGeom>
              <a:avLst/>
              <a:gdLst>
                <a:gd name="T0" fmla="*/ 2147483647 w 380"/>
                <a:gd name="T1" fmla="*/ 2147483647 h 361"/>
                <a:gd name="T2" fmla="*/ 2147483647 w 380"/>
                <a:gd name="T3" fmla="*/ 2147483647 h 361"/>
                <a:gd name="T4" fmla="*/ 2147483647 w 380"/>
                <a:gd name="T5" fmla="*/ 2147483647 h 361"/>
                <a:gd name="T6" fmla="*/ 2147483647 w 380"/>
                <a:gd name="T7" fmla="*/ 2147483647 h 361"/>
                <a:gd name="T8" fmla="*/ 2147483647 w 380"/>
                <a:gd name="T9" fmla="*/ 2147483647 h 361"/>
                <a:gd name="T10" fmla="*/ 2147483647 w 380"/>
                <a:gd name="T11" fmla="*/ 2147483647 h 361"/>
                <a:gd name="T12" fmla="*/ 2147483647 w 380"/>
                <a:gd name="T13" fmla="*/ 2147483647 h 361"/>
                <a:gd name="T14" fmla="*/ 2147483647 w 380"/>
                <a:gd name="T15" fmla="*/ 2147483647 h 361"/>
                <a:gd name="T16" fmla="*/ 2147483647 w 380"/>
                <a:gd name="T17" fmla="*/ 2147483647 h 361"/>
                <a:gd name="T18" fmla="*/ 2147483647 w 380"/>
                <a:gd name="T19" fmla="*/ 2147483647 h 361"/>
                <a:gd name="T20" fmla="*/ 2147483647 w 380"/>
                <a:gd name="T21" fmla="*/ 2147483647 h 361"/>
                <a:gd name="T22" fmla="*/ 2147483647 w 380"/>
                <a:gd name="T23" fmla="*/ 2147483647 h 361"/>
                <a:gd name="T24" fmla="*/ 2147483647 w 380"/>
                <a:gd name="T25" fmla="*/ 2147483647 h 361"/>
                <a:gd name="T26" fmla="*/ 2147483647 w 380"/>
                <a:gd name="T27" fmla="*/ 2147483647 h 361"/>
                <a:gd name="T28" fmla="*/ 2147483647 w 380"/>
                <a:gd name="T29" fmla="*/ 2147483647 h 361"/>
                <a:gd name="T30" fmla="*/ 2147483647 w 380"/>
                <a:gd name="T31" fmla="*/ 2147483647 h 361"/>
                <a:gd name="T32" fmla="*/ 2147483647 w 380"/>
                <a:gd name="T33" fmla="*/ 2147483647 h 361"/>
                <a:gd name="T34" fmla="*/ 2147483647 w 380"/>
                <a:gd name="T35" fmla="*/ 2147483647 h 361"/>
                <a:gd name="T36" fmla="*/ 2147483647 w 380"/>
                <a:gd name="T37" fmla="*/ 2147483647 h 361"/>
                <a:gd name="T38" fmla="*/ 2147483647 w 380"/>
                <a:gd name="T39" fmla="*/ 2147483647 h 361"/>
                <a:gd name="T40" fmla="*/ 2147483647 w 380"/>
                <a:gd name="T41" fmla="*/ 2147483647 h 361"/>
                <a:gd name="T42" fmla="*/ 2147483647 w 380"/>
                <a:gd name="T43" fmla="*/ 2147483647 h 361"/>
                <a:gd name="T44" fmla="*/ 2147483647 w 380"/>
                <a:gd name="T45" fmla="*/ 2147483647 h 361"/>
                <a:gd name="T46" fmla="*/ 2147483647 w 380"/>
                <a:gd name="T47" fmla="*/ 2147483647 h 361"/>
                <a:gd name="T48" fmla="*/ 2147483647 w 380"/>
                <a:gd name="T49" fmla="*/ 2147483647 h 361"/>
                <a:gd name="T50" fmla="*/ 2147483647 w 380"/>
                <a:gd name="T51" fmla="*/ 2147483647 h 361"/>
                <a:gd name="T52" fmla="*/ 2147483647 w 380"/>
                <a:gd name="T53" fmla="*/ 2147483647 h 361"/>
                <a:gd name="T54" fmla="*/ 2147483647 w 380"/>
                <a:gd name="T55" fmla="*/ 2147483647 h 361"/>
                <a:gd name="T56" fmla="*/ 0 w 380"/>
                <a:gd name="T57" fmla="*/ 2147483647 h 361"/>
                <a:gd name="T58" fmla="*/ 0 w 380"/>
                <a:gd name="T59" fmla="*/ 2147483647 h 361"/>
                <a:gd name="T60" fmla="*/ 2147483647 w 380"/>
                <a:gd name="T61" fmla="*/ 2147483647 h 361"/>
                <a:gd name="T62" fmla="*/ 2147483647 w 380"/>
                <a:gd name="T63" fmla="*/ 2147483647 h 361"/>
                <a:gd name="T64" fmla="*/ 2147483647 w 380"/>
                <a:gd name="T65" fmla="*/ 2147483647 h 361"/>
                <a:gd name="T66" fmla="*/ 2147483647 w 380"/>
                <a:gd name="T67" fmla="*/ 2147483647 h 361"/>
                <a:gd name="T68" fmla="*/ 2147483647 w 380"/>
                <a:gd name="T69" fmla="*/ 2147483647 h 361"/>
                <a:gd name="T70" fmla="*/ 2147483647 w 380"/>
                <a:gd name="T71" fmla="*/ 2147483647 h 361"/>
                <a:gd name="T72" fmla="*/ 2147483647 w 380"/>
                <a:gd name="T73" fmla="*/ 2147483647 h 361"/>
                <a:gd name="T74" fmla="*/ 2147483647 w 380"/>
                <a:gd name="T75" fmla="*/ 2147483647 h 361"/>
                <a:gd name="T76" fmla="*/ 2147483647 w 380"/>
                <a:gd name="T77" fmla="*/ 2147483647 h 361"/>
                <a:gd name="T78" fmla="*/ 2147483647 w 380"/>
                <a:gd name="T79" fmla="*/ 2147483647 h 361"/>
                <a:gd name="T80" fmla="*/ 2147483647 w 380"/>
                <a:gd name="T81" fmla="*/ 2147483647 h 361"/>
                <a:gd name="T82" fmla="*/ 2147483647 w 380"/>
                <a:gd name="T83" fmla="*/ 2147483647 h 361"/>
                <a:gd name="T84" fmla="*/ 0 w 380"/>
                <a:gd name="T85" fmla="*/ 0 h 361"/>
                <a:gd name="T86" fmla="*/ 2147483647 w 380"/>
                <a:gd name="T87" fmla="*/ 0 h 361"/>
                <a:gd name="T88" fmla="*/ 2147483647 w 380"/>
                <a:gd name="T89" fmla="*/ 2147483647 h 361"/>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Lst>
              <a:ahLst/>
              <a:cxnLst>
                <a:cxn ang="T90">
                  <a:pos x="T0" y="T1"/>
                </a:cxn>
                <a:cxn ang="T91">
                  <a:pos x="T2" y="T3"/>
                </a:cxn>
                <a:cxn ang="T92">
                  <a:pos x="T4" y="T5"/>
                </a:cxn>
                <a:cxn ang="T93">
                  <a:pos x="T6" y="T7"/>
                </a:cxn>
                <a:cxn ang="T94">
                  <a:pos x="T8" y="T9"/>
                </a:cxn>
                <a:cxn ang="T95">
                  <a:pos x="T10" y="T11"/>
                </a:cxn>
                <a:cxn ang="T96">
                  <a:pos x="T12" y="T13"/>
                </a:cxn>
                <a:cxn ang="T97">
                  <a:pos x="T14" y="T15"/>
                </a:cxn>
                <a:cxn ang="T98">
                  <a:pos x="T16" y="T17"/>
                </a:cxn>
                <a:cxn ang="T99">
                  <a:pos x="T18" y="T19"/>
                </a:cxn>
                <a:cxn ang="T100">
                  <a:pos x="T20" y="T21"/>
                </a:cxn>
                <a:cxn ang="T101">
                  <a:pos x="T22" y="T23"/>
                </a:cxn>
                <a:cxn ang="T102">
                  <a:pos x="T24" y="T25"/>
                </a:cxn>
                <a:cxn ang="T103">
                  <a:pos x="T26" y="T27"/>
                </a:cxn>
                <a:cxn ang="T104">
                  <a:pos x="T28" y="T29"/>
                </a:cxn>
                <a:cxn ang="T105">
                  <a:pos x="T30" y="T31"/>
                </a:cxn>
                <a:cxn ang="T106">
                  <a:pos x="T32" y="T33"/>
                </a:cxn>
                <a:cxn ang="T107">
                  <a:pos x="T34" y="T35"/>
                </a:cxn>
                <a:cxn ang="T108">
                  <a:pos x="T36" y="T37"/>
                </a:cxn>
                <a:cxn ang="T109">
                  <a:pos x="T38" y="T39"/>
                </a:cxn>
                <a:cxn ang="T110">
                  <a:pos x="T40" y="T41"/>
                </a:cxn>
                <a:cxn ang="T111">
                  <a:pos x="T42" y="T43"/>
                </a:cxn>
                <a:cxn ang="T112">
                  <a:pos x="T44" y="T45"/>
                </a:cxn>
                <a:cxn ang="T113">
                  <a:pos x="T46" y="T47"/>
                </a:cxn>
                <a:cxn ang="T114">
                  <a:pos x="T48" y="T49"/>
                </a:cxn>
                <a:cxn ang="T115">
                  <a:pos x="T50" y="T51"/>
                </a:cxn>
                <a:cxn ang="T116">
                  <a:pos x="T52" y="T53"/>
                </a:cxn>
                <a:cxn ang="T117">
                  <a:pos x="T54" y="T55"/>
                </a:cxn>
                <a:cxn ang="T118">
                  <a:pos x="T56" y="T57"/>
                </a:cxn>
                <a:cxn ang="T119">
                  <a:pos x="T58" y="T59"/>
                </a:cxn>
                <a:cxn ang="T120">
                  <a:pos x="T60" y="T61"/>
                </a:cxn>
                <a:cxn ang="T121">
                  <a:pos x="T62" y="T63"/>
                </a:cxn>
                <a:cxn ang="T122">
                  <a:pos x="T64" y="T65"/>
                </a:cxn>
                <a:cxn ang="T123">
                  <a:pos x="T66" y="T67"/>
                </a:cxn>
                <a:cxn ang="T124">
                  <a:pos x="T68" y="T69"/>
                </a:cxn>
                <a:cxn ang="T125">
                  <a:pos x="T70" y="T71"/>
                </a:cxn>
                <a:cxn ang="T126">
                  <a:pos x="T72" y="T73"/>
                </a:cxn>
                <a:cxn ang="T127">
                  <a:pos x="T74" y="T75"/>
                </a:cxn>
                <a:cxn ang="T128">
                  <a:pos x="T76" y="T77"/>
                </a:cxn>
                <a:cxn ang="T129">
                  <a:pos x="T78" y="T79"/>
                </a:cxn>
                <a:cxn ang="T130">
                  <a:pos x="T80" y="T81"/>
                </a:cxn>
                <a:cxn ang="T131">
                  <a:pos x="T82" y="T83"/>
                </a:cxn>
                <a:cxn ang="T132">
                  <a:pos x="T84" y="T85"/>
                </a:cxn>
                <a:cxn ang="T133">
                  <a:pos x="T86" y="T87"/>
                </a:cxn>
                <a:cxn ang="T134">
                  <a:pos x="T88" y="T89"/>
                </a:cxn>
              </a:cxnLst>
              <a:rect l="0" t="0" r="r" b="b"/>
              <a:pathLst>
                <a:path w="380" h="361">
                  <a:moveTo>
                    <a:pt x="380" y="84"/>
                  </a:moveTo>
                  <a:lnTo>
                    <a:pt x="380" y="84"/>
                  </a:lnTo>
                  <a:lnTo>
                    <a:pt x="378" y="83"/>
                  </a:lnTo>
                  <a:lnTo>
                    <a:pt x="370" y="80"/>
                  </a:lnTo>
                  <a:lnTo>
                    <a:pt x="355" y="76"/>
                  </a:lnTo>
                  <a:lnTo>
                    <a:pt x="347" y="75"/>
                  </a:lnTo>
                  <a:lnTo>
                    <a:pt x="338" y="75"/>
                  </a:lnTo>
                  <a:lnTo>
                    <a:pt x="164" y="75"/>
                  </a:lnTo>
                  <a:lnTo>
                    <a:pt x="164" y="161"/>
                  </a:lnTo>
                  <a:lnTo>
                    <a:pt x="303" y="161"/>
                  </a:lnTo>
                  <a:lnTo>
                    <a:pt x="322" y="161"/>
                  </a:lnTo>
                  <a:lnTo>
                    <a:pt x="336" y="158"/>
                  </a:lnTo>
                  <a:lnTo>
                    <a:pt x="350" y="155"/>
                  </a:lnTo>
                  <a:lnTo>
                    <a:pt x="350" y="240"/>
                  </a:lnTo>
                  <a:lnTo>
                    <a:pt x="346" y="239"/>
                  </a:lnTo>
                  <a:lnTo>
                    <a:pt x="336" y="237"/>
                  </a:lnTo>
                  <a:lnTo>
                    <a:pt x="322" y="234"/>
                  </a:lnTo>
                  <a:lnTo>
                    <a:pt x="303" y="233"/>
                  </a:lnTo>
                  <a:lnTo>
                    <a:pt x="164" y="233"/>
                  </a:lnTo>
                  <a:lnTo>
                    <a:pt x="164" y="321"/>
                  </a:lnTo>
                  <a:lnTo>
                    <a:pt x="164" y="331"/>
                  </a:lnTo>
                  <a:lnTo>
                    <a:pt x="165" y="338"/>
                  </a:lnTo>
                  <a:lnTo>
                    <a:pt x="169" y="351"/>
                  </a:lnTo>
                  <a:lnTo>
                    <a:pt x="172" y="358"/>
                  </a:lnTo>
                  <a:lnTo>
                    <a:pt x="173" y="361"/>
                  </a:lnTo>
                  <a:lnTo>
                    <a:pt x="0" y="361"/>
                  </a:lnTo>
                  <a:lnTo>
                    <a:pt x="1" y="358"/>
                  </a:lnTo>
                  <a:lnTo>
                    <a:pt x="4" y="351"/>
                  </a:lnTo>
                  <a:lnTo>
                    <a:pt x="8" y="338"/>
                  </a:lnTo>
                  <a:lnTo>
                    <a:pt x="9" y="331"/>
                  </a:lnTo>
                  <a:lnTo>
                    <a:pt x="10" y="321"/>
                  </a:lnTo>
                  <a:lnTo>
                    <a:pt x="10" y="40"/>
                  </a:lnTo>
                  <a:lnTo>
                    <a:pt x="9" y="31"/>
                  </a:lnTo>
                  <a:lnTo>
                    <a:pt x="8" y="23"/>
                  </a:lnTo>
                  <a:lnTo>
                    <a:pt x="7" y="15"/>
                  </a:lnTo>
                  <a:lnTo>
                    <a:pt x="4" y="9"/>
                  </a:lnTo>
                  <a:lnTo>
                    <a:pt x="1" y="2"/>
                  </a:lnTo>
                  <a:lnTo>
                    <a:pt x="0" y="0"/>
                  </a:lnTo>
                  <a:lnTo>
                    <a:pt x="380" y="0"/>
                  </a:lnTo>
                  <a:lnTo>
                    <a:pt x="380" y="84"/>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grpSp>
    <xdr:clientData/>
  </xdr:twoCellAnchor>
  <xdr:twoCellAnchor>
    <xdr:from>
      <xdr:col>0</xdr:col>
      <xdr:colOff>165388</xdr:colOff>
      <xdr:row>41</xdr:row>
      <xdr:rowOff>117765</xdr:rowOff>
    </xdr:from>
    <xdr:to>
      <xdr:col>7</xdr:col>
      <xdr:colOff>692727</xdr:colOff>
      <xdr:row>58</xdr:row>
      <xdr:rowOff>342901</xdr:rowOff>
    </xdr:to>
    <xdr:graphicFrame macro="">
      <xdr:nvGraphicFramePr>
        <xdr:cNvPr id="8" name="6 Gráfico">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206026</xdr:colOff>
      <xdr:row>65</xdr:row>
      <xdr:rowOff>119932</xdr:rowOff>
    </xdr:from>
    <xdr:to>
      <xdr:col>7</xdr:col>
      <xdr:colOff>725571</xdr:colOff>
      <xdr:row>83</xdr:row>
      <xdr:rowOff>139143</xdr:rowOff>
    </xdr:to>
    <xdr:graphicFrame macro="">
      <xdr:nvGraphicFramePr>
        <xdr:cNvPr id="17" name="6 Gráfico">
          <a:extLst>
            <a:ext uri="{FF2B5EF4-FFF2-40B4-BE49-F238E27FC236}">
              <a16:creationId xmlns:a16="http://schemas.microsoft.com/office/drawing/2014/main" id="{00000000-0008-0000-01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206026</xdr:colOff>
      <xdr:row>84</xdr:row>
      <xdr:rowOff>35059</xdr:rowOff>
    </xdr:from>
    <xdr:to>
      <xdr:col>7</xdr:col>
      <xdr:colOff>725571</xdr:colOff>
      <xdr:row>102</xdr:row>
      <xdr:rowOff>44745</xdr:rowOff>
    </xdr:to>
    <xdr:graphicFrame macro="">
      <xdr:nvGraphicFramePr>
        <xdr:cNvPr id="18" name="6 Gráfico">
          <a:extLst>
            <a:ext uri="{FF2B5EF4-FFF2-40B4-BE49-F238E27FC236}">
              <a16:creationId xmlns:a16="http://schemas.microsoft.com/office/drawing/2014/main" id="{00000000-0008-0000-01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207818</xdr:colOff>
      <xdr:row>103</xdr:row>
      <xdr:rowOff>0</xdr:rowOff>
    </xdr:from>
    <xdr:to>
      <xdr:col>7</xdr:col>
      <xdr:colOff>710046</xdr:colOff>
      <xdr:row>121</xdr:row>
      <xdr:rowOff>12717</xdr:rowOff>
    </xdr:to>
    <xdr:graphicFrame macro="">
      <xdr:nvGraphicFramePr>
        <xdr:cNvPr id="32" name="6 Gráfico">
          <a:extLst>
            <a:ext uri="{FF2B5EF4-FFF2-40B4-BE49-F238E27FC236}">
              <a16:creationId xmlns:a16="http://schemas.microsoft.com/office/drawing/2014/main" id="{00000000-0008-0000-01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207818</xdr:colOff>
      <xdr:row>122</xdr:row>
      <xdr:rowOff>185</xdr:rowOff>
    </xdr:from>
    <xdr:to>
      <xdr:col>7</xdr:col>
      <xdr:colOff>710046</xdr:colOff>
      <xdr:row>140</xdr:row>
      <xdr:rowOff>127001</xdr:rowOff>
    </xdr:to>
    <xdr:graphicFrame macro="">
      <xdr:nvGraphicFramePr>
        <xdr:cNvPr id="33" name="6 Gráfico">
          <a:extLst>
            <a:ext uri="{FF2B5EF4-FFF2-40B4-BE49-F238E27FC236}">
              <a16:creationId xmlns:a16="http://schemas.microsoft.com/office/drawing/2014/main" id="{00000000-0008-0000-01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229715</xdr:colOff>
      <xdr:row>147</xdr:row>
      <xdr:rowOff>43669</xdr:rowOff>
    </xdr:from>
    <xdr:to>
      <xdr:col>7</xdr:col>
      <xdr:colOff>731943</xdr:colOff>
      <xdr:row>165</xdr:row>
      <xdr:rowOff>62880</xdr:rowOff>
    </xdr:to>
    <xdr:graphicFrame macro="">
      <xdr:nvGraphicFramePr>
        <xdr:cNvPr id="40" name="6 Gráfico">
          <a:extLst>
            <a:ext uri="{FF2B5EF4-FFF2-40B4-BE49-F238E27FC236}">
              <a16:creationId xmlns:a16="http://schemas.microsoft.com/office/drawing/2014/main" id="{00000000-0008-0000-0100-00002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207818</xdr:colOff>
      <xdr:row>166</xdr:row>
      <xdr:rowOff>10826</xdr:rowOff>
    </xdr:from>
    <xdr:to>
      <xdr:col>7</xdr:col>
      <xdr:colOff>710046</xdr:colOff>
      <xdr:row>182</xdr:row>
      <xdr:rowOff>138547</xdr:rowOff>
    </xdr:to>
    <xdr:graphicFrame macro="">
      <xdr:nvGraphicFramePr>
        <xdr:cNvPr id="41" name="6 Gráfico">
          <a:extLst>
            <a:ext uri="{FF2B5EF4-FFF2-40B4-BE49-F238E27FC236}">
              <a16:creationId xmlns:a16="http://schemas.microsoft.com/office/drawing/2014/main" id="{00000000-0008-0000-0100-00002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155863</xdr:colOff>
      <xdr:row>184</xdr:row>
      <xdr:rowOff>0</xdr:rowOff>
    </xdr:from>
    <xdr:to>
      <xdr:col>7</xdr:col>
      <xdr:colOff>744682</xdr:colOff>
      <xdr:row>201</xdr:row>
      <xdr:rowOff>190228</xdr:rowOff>
    </xdr:to>
    <xdr:graphicFrame macro="">
      <xdr:nvGraphicFramePr>
        <xdr:cNvPr id="42" name="6 Gráfico">
          <a:extLst>
            <a:ext uri="{FF2B5EF4-FFF2-40B4-BE49-F238E27FC236}">
              <a16:creationId xmlns:a16="http://schemas.microsoft.com/office/drawing/2014/main" id="{00000000-0008-0000-01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177759</xdr:colOff>
      <xdr:row>226</xdr:row>
      <xdr:rowOff>171266</xdr:rowOff>
    </xdr:from>
    <xdr:to>
      <xdr:col>7</xdr:col>
      <xdr:colOff>766578</xdr:colOff>
      <xdr:row>245</xdr:row>
      <xdr:rowOff>190476</xdr:rowOff>
    </xdr:to>
    <xdr:graphicFrame macro="">
      <xdr:nvGraphicFramePr>
        <xdr:cNvPr id="49" name="6 Gráfico">
          <a:extLst>
            <a:ext uri="{FF2B5EF4-FFF2-40B4-BE49-F238E27FC236}">
              <a16:creationId xmlns:a16="http://schemas.microsoft.com/office/drawing/2014/main" id="{00000000-0008-0000-01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177758</xdr:colOff>
      <xdr:row>328</xdr:row>
      <xdr:rowOff>50835</xdr:rowOff>
    </xdr:from>
    <xdr:to>
      <xdr:col>7</xdr:col>
      <xdr:colOff>766577</xdr:colOff>
      <xdr:row>346</xdr:row>
      <xdr:rowOff>70047</xdr:rowOff>
    </xdr:to>
    <xdr:graphicFrame macro="">
      <xdr:nvGraphicFramePr>
        <xdr:cNvPr id="50" name="6 Gráfico">
          <a:extLst>
            <a:ext uri="{FF2B5EF4-FFF2-40B4-BE49-F238E27FC236}">
              <a16:creationId xmlns:a16="http://schemas.microsoft.com/office/drawing/2014/main" id="{00000000-0008-0000-01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142328</xdr:colOff>
      <xdr:row>203</xdr:row>
      <xdr:rowOff>53373</xdr:rowOff>
    </xdr:from>
    <xdr:to>
      <xdr:col>7</xdr:col>
      <xdr:colOff>748464</xdr:colOff>
      <xdr:row>220</xdr:row>
      <xdr:rowOff>183335</xdr:rowOff>
    </xdr:to>
    <xdr:graphicFrame macro="">
      <xdr:nvGraphicFramePr>
        <xdr:cNvPr id="51" name="6 Gráfico">
          <a:extLst>
            <a:ext uri="{FF2B5EF4-FFF2-40B4-BE49-F238E27FC236}">
              <a16:creationId xmlns:a16="http://schemas.microsoft.com/office/drawing/2014/main" id="{00000000-0008-0000-01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206028</xdr:colOff>
      <xdr:row>246</xdr:row>
      <xdr:rowOff>100997</xdr:rowOff>
    </xdr:from>
    <xdr:to>
      <xdr:col>7</xdr:col>
      <xdr:colOff>777528</xdr:colOff>
      <xdr:row>264</xdr:row>
      <xdr:rowOff>120208</xdr:rowOff>
    </xdr:to>
    <xdr:graphicFrame macro="">
      <xdr:nvGraphicFramePr>
        <xdr:cNvPr id="58" name="6 Gráfico">
          <a:extLst>
            <a:ext uri="{FF2B5EF4-FFF2-40B4-BE49-F238E27FC236}">
              <a16:creationId xmlns:a16="http://schemas.microsoft.com/office/drawing/2014/main" id="{00000000-0008-0000-0100-00003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190500</xdr:colOff>
      <xdr:row>265</xdr:row>
      <xdr:rowOff>83681</xdr:rowOff>
    </xdr:from>
    <xdr:to>
      <xdr:col>7</xdr:col>
      <xdr:colOff>744682</xdr:colOff>
      <xdr:row>283</xdr:row>
      <xdr:rowOff>102893</xdr:rowOff>
    </xdr:to>
    <xdr:graphicFrame macro="">
      <xdr:nvGraphicFramePr>
        <xdr:cNvPr id="59" name="6 Gráfico">
          <a:extLst>
            <a:ext uri="{FF2B5EF4-FFF2-40B4-BE49-F238E27FC236}">
              <a16:creationId xmlns:a16="http://schemas.microsoft.com/office/drawing/2014/main" id="{00000000-0008-0000-0100-00003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179551</xdr:colOff>
      <xdr:row>284</xdr:row>
      <xdr:rowOff>97165</xdr:rowOff>
    </xdr:from>
    <xdr:to>
      <xdr:col>7</xdr:col>
      <xdr:colOff>733733</xdr:colOff>
      <xdr:row>302</xdr:row>
      <xdr:rowOff>116375</xdr:rowOff>
    </xdr:to>
    <xdr:graphicFrame macro="">
      <xdr:nvGraphicFramePr>
        <xdr:cNvPr id="60" name="6 Gráfico">
          <a:extLst>
            <a:ext uri="{FF2B5EF4-FFF2-40B4-BE49-F238E27FC236}">
              <a16:creationId xmlns:a16="http://schemas.microsoft.com/office/drawing/2014/main" id="{00000000-0008-0000-0100-00003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207818</xdr:colOff>
      <xdr:row>308</xdr:row>
      <xdr:rowOff>106572</xdr:rowOff>
    </xdr:from>
    <xdr:to>
      <xdr:col>7</xdr:col>
      <xdr:colOff>744682</xdr:colOff>
      <xdr:row>327</xdr:row>
      <xdr:rowOff>125783</xdr:rowOff>
    </xdr:to>
    <xdr:graphicFrame macro="">
      <xdr:nvGraphicFramePr>
        <xdr:cNvPr id="67" name="6 Gráfico">
          <a:extLst>
            <a:ext uri="{FF2B5EF4-FFF2-40B4-BE49-F238E27FC236}">
              <a16:creationId xmlns:a16="http://schemas.microsoft.com/office/drawing/2014/main" id="{00000000-0008-0000-0100-00004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188708</xdr:colOff>
      <xdr:row>347</xdr:row>
      <xdr:rowOff>161062</xdr:rowOff>
    </xdr:from>
    <xdr:to>
      <xdr:col>7</xdr:col>
      <xdr:colOff>794844</xdr:colOff>
      <xdr:row>365</xdr:row>
      <xdr:rowOff>180274</xdr:rowOff>
    </xdr:to>
    <xdr:graphicFrame macro="">
      <xdr:nvGraphicFramePr>
        <xdr:cNvPr id="69" name="6 Gráfico">
          <a:extLst>
            <a:ext uri="{FF2B5EF4-FFF2-40B4-BE49-F238E27FC236}">
              <a16:creationId xmlns:a16="http://schemas.microsoft.com/office/drawing/2014/main" id="{00000000-0008-0000-0100-00004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188026</xdr:colOff>
      <xdr:row>366</xdr:row>
      <xdr:rowOff>152400</xdr:rowOff>
    </xdr:from>
    <xdr:to>
      <xdr:col>7</xdr:col>
      <xdr:colOff>783771</xdr:colOff>
      <xdr:row>384</xdr:row>
      <xdr:rowOff>87085</xdr:rowOff>
    </xdr:to>
    <xdr:graphicFrame macro="">
      <xdr:nvGraphicFramePr>
        <xdr:cNvPr id="87" name="6 Gráfico">
          <a:extLst>
            <a:ext uri="{FF2B5EF4-FFF2-40B4-BE49-F238E27FC236}">
              <a16:creationId xmlns:a16="http://schemas.microsoft.com/office/drawing/2014/main" id="{00000000-0008-0000-0100-00005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0</xdr:col>
      <xdr:colOff>13608</xdr:colOff>
      <xdr:row>61</xdr:row>
      <xdr:rowOff>0</xdr:rowOff>
    </xdr:from>
    <xdr:to>
      <xdr:col>2</xdr:col>
      <xdr:colOff>13607</xdr:colOff>
      <xdr:row>65</xdr:row>
      <xdr:rowOff>0</xdr:rowOff>
    </xdr:to>
    <xdr:grpSp>
      <xdr:nvGrpSpPr>
        <xdr:cNvPr id="10" name="19 Grupo">
          <a:extLst>
            <a:ext uri="{FF2B5EF4-FFF2-40B4-BE49-F238E27FC236}">
              <a16:creationId xmlns:a16="http://schemas.microsoft.com/office/drawing/2014/main" id="{7F0B7781-CC5C-4400-9A32-5BB98DDCF531}"/>
            </a:ext>
          </a:extLst>
        </xdr:cNvPr>
        <xdr:cNvGrpSpPr/>
      </xdr:nvGrpSpPr>
      <xdr:grpSpPr>
        <a:xfrm>
          <a:off x="17418" y="16033750"/>
          <a:ext cx="3619499" cy="825500"/>
          <a:chOff x="0" y="0"/>
          <a:chExt cx="1692275" cy="609600"/>
        </a:xfrm>
      </xdr:grpSpPr>
      <xdr:sp macro="" textlink="">
        <xdr:nvSpPr>
          <xdr:cNvPr id="25" name="Rectangle 5">
            <a:extLst>
              <a:ext uri="{FF2B5EF4-FFF2-40B4-BE49-F238E27FC236}">
                <a16:creationId xmlns:a16="http://schemas.microsoft.com/office/drawing/2014/main" id="{C076C264-F474-3229-DBC7-87C851B94509}"/>
              </a:ext>
            </a:extLst>
          </xdr:cNvPr>
          <xdr:cNvSpPr>
            <a:spLocks noChangeArrowheads="1"/>
          </xdr:cNvSpPr>
        </xdr:nvSpPr>
        <xdr:spPr bwMode="auto">
          <a:xfrm>
            <a:off x="0" y="0"/>
            <a:ext cx="1692275" cy="609600"/>
          </a:xfrm>
          <a:prstGeom prst="rect">
            <a:avLst/>
          </a:prstGeom>
          <a:solidFill>
            <a:srgbClr val="0063BD"/>
          </a:solidFill>
          <a:ln w="9525">
            <a:noFill/>
            <a:miter lim="800000"/>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noFill/>
            </a:endParaRPr>
          </a:p>
        </xdr:txBody>
      </xdr:sp>
      <xdr:grpSp>
        <xdr:nvGrpSpPr>
          <xdr:cNvPr id="26" name="14 Grupo">
            <a:extLst>
              <a:ext uri="{FF2B5EF4-FFF2-40B4-BE49-F238E27FC236}">
                <a16:creationId xmlns:a16="http://schemas.microsoft.com/office/drawing/2014/main" id="{80D306E6-C9EC-D2F1-93F9-C07A581CEA6A}"/>
              </a:ext>
            </a:extLst>
          </xdr:cNvPr>
          <xdr:cNvGrpSpPr>
            <a:grpSpLocks/>
          </xdr:cNvGrpSpPr>
        </xdr:nvGrpSpPr>
        <xdr:grpSpPr bwMode="auto">
          <a:xfrm>
            <a:off x="384175" y="190500"/>
            <a:ext cx="846137" cy="209550"/>
            <a:chOff x="574675" y="207963"/>
            <a:chExt cx="776287" cy="192088"/>
          </a:xfrm>
        </xdr:grpSpPr>
        <xdr:sp macro="" textlink="">
          <xdr:nvSpPr>
            <xdr:cNvPr id="27" name="Freeform 12">
              <a:extLst>
                <a:ext uri="{FF2B5EF4-FFF2-40B4-BE49-F238E27FC236}">
                  <a16:creationId xmlns:a16="http://schemas.microsoft.com/office/drawing/2014/main" id="{4FD24236-D969-8C15-529E-12B9113DA8FE}"/>
                </a:ext>
              </a:extLst>
            </xdr:cNvPr>
            <xdr:cNvSpPr>
              <a:spLocks/>
            </xdr:cNvSpPr>
          </xdr:nvSpPr>
          <xdr:spPr bwMode="auto">
            <a:xfrm>
              <a:off x="574675" y="207963"/>
              <a:ext cx="278182" cy="192088"/>
            </a:xfrm>
            <a:custGeom>
              <a:avLst/>
              <a:gdLst>
                <a:gd name="T0" fmla="*/ 2147483647 w 524"/>
                <a:gd name="T1" fmla="*/ 0 h 361"/>
                <a:gd name="T2" fmla="*/ 2147483647 w 524"/>
                <a:gd name="T3" fmla="*/ 0 h 361"/>
                <a:gd name="T4" fmla="*/ 2147483647 w 524"/>
                <a:gd name="T5" fmla="*/ 2147483647 h 361"/>
                <a:gd name="T6" fmla="*/ 2147483647 w 524"/>
                <a:gd name="T7" fmla="*/ 2147483647 h 361"/>
                <a:gd name="T8" fmla="*/ 2147483647 w 524"/>
                <a:gd name="T9" fmla="*/ 2147483647 h 361"/>
                <a:gd name="T10" fmla="*/ 2147483647 w 524"/>
                <a:gd name="T11" fmla="*/ 2147483647 h 361"/>
                <a:gd name="T12" fmla="*/ 2147483647 w 524"/>
                <a:gd name="T13" fmla="*/ 2147483647 h 361"/>
                <a:gd name="T14" fmla="*/ 2147483647 w 524"/>
                <a:gd name="T15" fmla="*/ 2147483647 h 361"/>
                <a:gd name="T16" fmla="*/ 2147483647 w 524"/>
                <a:gd name="T17" fmla="*/ 2147483647 h 361"/>
                <a:gd name="T18" fmla="*/ 2147483647 w 524"/>
                <a:gd name="T19" fmla="*/ 2147483647 h 361"/>
                <a:gd name="T20" fmla="*/ 2147483647 w 524"/>
                <a:gd name="T21" fmla="*/ 2147483647 h 361"/>
                <a:gd name="T22" fmla="*/ 2147483647 w 524"/>
                <a:gd name="T23" fmla="*/ 2147483647 h 361"/>
                <a:gd name="T24" fmla="*/ 2147483647 w 524"/>
                <a:gd name="T25" fmla="*/ 2147483647 h 361"/>
                <a:gd name="T26" fmla="*/ 2147483647 w 524"/>
                <a:gd name="T27" fmla="*/ 2147483647 h 361"/>
                <a:gd name="T28" fmla="*/ 2147483647 w 524"/>
                <a:gd name="T29" fmla="*/ 2147483647 h 361"/>
                <a:gd name="T30" fmla="*/ 2147483647 w 524"/>
                <a:gd name="T31" fmla="*/ 2147483647 h 361"/>
                <a:gd name="T32" fmla="*/ 2147483647 w 524"/>
                <a:gd name="T33" fmla="*/ 2147483647 h 361"/>
                <a:gd name="T34" fmla="*/ 2147483647 w 524"/>
                <a:gd name="T35" fmla="*/ 2147483647 h 361"/>
                <a:gd name="T36" fmla="*/ 2147483647 w 524"/>
                <a:gd name="T37" fmla="*/ 2147483647 h 361"/>
                <a:gd name="T38" fmla="*/ 2147483647 w 524"/>
                <a:gd name="T39" fmla="*/ 2147483647 h 361"/>
                <a:gd name="T40" fmla="*/ 2147483647 w 524"/>
                <a:gd name="T41" fmla="*/ 2147483647 h 361"/>
                <a:gd name="T42" fmla="*/ 2147483647 w 524"/>
                <a:gd name="T43" fmla="*/ 2147483647 h 361"/>
                <a:gd name="T44" fmla="*/ 2147483647 w 524"/>
                <a:gd name="T45" fmla="*/ 2147483647 h 361"/>
                <a:gd name="T46" fmla="*/ 2147483647 w 524"/>
                <a:gd name="T47" fmla="*/ 2147483647 h 361"/>
                <a:gd name="T48" fmla="*/ 2147483647 w 524"/>
                <a:gd name="T49" fmla="*/ 2147483647 h 361"/>
                <a:gd name="T50" fmla="*/ 2147483647 w 524"/>
                <a:gd name="T51" fmla="*/ 2147483647 h 361"/>
                <a:gd name="T52" fmla="*/ 2147483647 w 524"/>
                <a:gd name="T53" fmla="*/ 2147483647 h 361"/>
                <a:gd name="T54" fmla="*/ 2147483647 w 524"/>
                <a:gd name="T55" fmla="*/ 2147483647 h 361"/>
                <a:gd name="T56" fmla="*/ 2147483647 w 524"/>
                <a:gd name="T57" fmla="*/ 2147483647 h 361"/>
                <a:gd name="T58" fmla="*/ 0 w 524"/>
                <a:gd name="T59" fmla="*/ 0 h 361"/>
                <a:gd name="T60" fmla="*/ 2147483647 w 524"/>
                <a:gd name="T61" fmla="*/ 0 h 361"/>
                <a:gd name="T62" fmla="*/ 2147483647 w 524"/>
                <a:gd name="T63" fmla="*/ 0 h 361"/>
                <a:gd name="T64" fmla="*/ 2147483647 w 524"/>
                <a:gd name="T65" fmla="*/ 2147483647 h 361"/>
                <a:gd name="T66" fmla="*/ 2147483647 w 524"/>
                <a:gd name="T67" fmla="*/ 2147483647 h 361"/>
                <a:gd name="T68" fmla="*/ 2147483647 w 524"/>
                <a:gd name="T69" fmla="*/ 2147483647 h 361"/>
                <a:gd name="T70" fmla="*/ 2147483647 w 524"/>
                <a:gd name="T71" fmla="*/ 2147483647 h 361"/>
                <a:gd name="T72" fmla="*/ 2147483647 w 524"/>
                <a:gd name="T73" fmla="*/ 2147483647 h 361"/>
                <a:gd name="T74" fmla="*/ 2147483647 w 524"/>
                <a:gd name="T75" fmla="*/ 2147483647 h 361"/>
                <a:gd name="T76" fmla="*/ 2147483647 w 524"/>
                <a:gd name="T77" fmla="*/ 2147483647 h 361"/>
                <a:gd name="T78" fmla="*/ 2147483647 w 524"/>
                <a:gd name="T79" fmla="*/ 2147483647 h 361"/>
                <a:gd name="T80" fmla="*/ 2147483647 w 524"/>
                <a:gd name="T81" fmla="*/ 2147483647 h 361"/>
                <a:gd name="T82" fmla="*/ 2147483647 w 524"/>
                <a:gd name="T83" fmla="*/ 0 h 361"/>
                <a:gd name="T84" fmla="*/ 2147483647 w 524"/>
                <a:gd name="T85" fmla="*/ 0 h 361"/>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Lst>
              <a:ahLst/>
              <a:cxnLst>
                <a:cxn ang="T86">
                  <a:pos x="T0" y="T1"/>
                </a:cxn>
                <a:cxn ang="T87">
                  <a:pos x="T2" y="T3"/>
                </a:cxn>
                <a:cxn ang="T88">
                  <a:pos x="T4" y="T5"/>
                </a:cxn>
                <a:cxn ang="T89">
                  <a:pos x="T6" y="T7"/>
                </a:cxn>
                <a:cxn ang="T90">
                  <a:pos x="T8" y="T9"/>
                </a:cxn>
                <a:cxn ang="T91">
                  <a:pos x="T10" y="T11"/>
                </a:cxn>
                <a:cxn ang="T92">
                  <a:pos x="T12" y="T13"/>
                </a:cxn>
                <a:cxn ang="T93">
                  <a:pos x="T14" y="T15"/>
                </a:cxn>
                <a:cxn ang="T94">
                  <a:pos x="T16" y="T17"/>
                </a:cxn>
                <a:cxn ang="T95">
                  <a:pos x="T18" y="T19"/>
                </a:cxn>
                <a:cxn ang="T96">
                  <a:pos x="T20" y="T21"/>
                </a:cxn>
                <a:cxn ang="T97">
                  <a:pos x="T22" y="T23"/>
                </a:cxn>
                <a:cxn ang="T98">
                  <a:pos x="T24" y="T25"/>
                </a:cxn>
                <a:cxn ang="T99">
                  <a:pos x="T26" y="T27"/>
                </a:cxn>
                <a:cxn ang="T100">
                  <a:pos x="T28" y="T29"/>
                </a:cxn>
                <a:cxn ang="T101">
                  <a:pos x="T30" y="T31"/>
                </a:cxn>
                <a:cxn ang="T102">
                  <a:pos x="T32" y="T33"/>
                </a:cxn>
                <a:cxn ang="T103">
                  <a:pos x="T34" y="T35"/>
                </a:cxn>
                <a:cxn ang="T104">
                  <a:pos x="T36" y="T37"/>
                </a:cxn>
                <a:cxn ang="T105">
                  <a:pos x="T38" y="T39"/>
                </a:cxn>
                <a:cxn ang="T106">
                  <a:pos x="T40" y="T41"/>
                </a:cxn>
                <a:cxn ang="T107">
                  <a:pos x="T42" y="T43"/>
                </a:cxn>
                <a:cxn ang="T108">
                  <a:pos x="T44" y="T45"/>
                </a:cxn>
                <a:cxn ang="T109">
                  <a:pos x="T46" y="T47"/>
                </a:cxn>
                <a:cxn ang="T110">
                  <a:pos x="T48" y="T49"/>
                </a:cxn>
                <a:cxn ang="T111">
                  <a:pos x="T50" y="T51"/>
                </a:cxn>
                <a:cxn ang="T112">
                  <a:pos x="T52" y="T53"/>
                </a:cxn>
                <a:cxn ang="T113">
                  <a:pos x="T54" y="T55"/>
                </a:cxn>
                <a:cxn ang="T114">
                  <a:pos x="T56" y="T57"/>
                </a:cxn>
                <a:cxn ang="T115">
                  <a:pos x="T58" y="T59"/>
                </a:cxn>
                <a:cxn ang="T116">
                  <a:pos x="T60" y="T61"/>
                </a:cxn>
                <a:cxn ang="T117">
                  <a:pos x="T62" y="T63"/>
                </a:cxn>
                <a:cxn ang="T118">
                  <a:pos x="T64" y="T65"/>
                </a:cxn>
                <a:cxn ang="T119">
                  <a:pos x="T66" y="T67"/>
                </a:cxn>
                <a:cxn ang="T120">
                  <a:pos x="T68" y="T69"/>
                </a:cxn>
                <a:cxn ang="T121">
                  <a:pos x="T70" y="T71"/>
                </a:cxn>
                <a:cxn ang="T122">
                  <a:pos x="T72" y="T73"/>
                </a:cxn>
                <a:cxn ang="T123">
                  <a:pos x="T74" y="T75"/>
                </a:cxn>
                <a:cxn ang="T124">
                  <a:pos x="T76" y="T77"/>
                </a:cxn>
                <a:cxn ang="T125">
                  <a:pos x="T78" y="T79"/>
                </a:cxn>
                <a:cxn ang="T126">
                  <a:pos x="T80" y="T81"/>
                </a:cxn>
                <a:cxn ang="T127">
                  <a:pos x="T82" y="T83"/>
                </a:cxn>
                <a:cxn ang="T128">
                  <a:pos x="T84" y="T85"/>
                </a:cxn>
              </a:cxnLst>
              <a:rect l="0" t="0" r="r" b="b"/>
              <a:pathLst>
                <a:path w="524" h="361">
                  <a:moveTo>
                    <a:pt x="524" y="0"/>
                  </a:moveTo>
                  <a:lnTo>
                    <a:pt x="524" y="0"/>
                  </a:lnTo>
                  <a:lnTo>
                    <a:pt x="520" y="2"/>
                  </a:lnTo>
                  <a:lnTo>
                    <a:pt x="511" y="8"/>
                  </a:lnTo>
                  <a:lnTo>
                    <a:pt x="498" y="20"/>
                  </a:lnTo>
                  <a:lnTo>
                    <a:pt x="488" y="28"/>
                  </a:lnTo>
                  <a:lnTo>
                    <a:pt x="480" y="39"/>
                  </a:lnTo>
                  <a:lnTo>
                    <a:pt x="338" y="215"/>
                  </a:lnTo>
                  <a:lnTo>
                    <a:pt x="338" y="320"/>
                  </a:lnTo>
                  <a:lnTo>
                    <a:pt x="338" y="330"/>
                  </a:lnTo>
                  <a:lnTo>
                    <a:pt x="340" y="338"/>
                  </a:lnTo>
                  <a:lnTo>
                    <a:pt x="344" y="351"/>
                  </a:lnTo>
                  <a:lnTo>
                    <a:pt x="348" y="358"/>
                  </a:lnTo>
                  <a:lnTo>
                    <a:pt x="349" y="361"/>
                  </a:lnTo>
                  <a:lnTo>
                    <a:pt x="174" y="361"/>
                  </a:lnTo>
                  <a:lnTo>
                    <a:pt x="177" y="358"/>
                  </a:lnTo>
                  <a:lnTo>
                    <a:pt x="180" y="351"/>
                  </a:lnTo>
                  <a:lnTo>
                    <a:pt x="184" y="338"/>
                  </a:lnTo>
                  <a:lnTo>
                    <a:pt x="185" y="330"/>
                  </a:lnTo>
                  <a:lnTo>
                    <a:pt x="185" y="320"/>
                  </a:lnTo>
                  <a:lnTo>
                    <a:pt x="185" y="215"/>
                  </a:lnTo>
                  <a:lnTo>
                    <a:pt x="46" y="40"/>
                  </a:lnTo>
                  <a:lnTo>
                    <a:pt x="36" y="30"/>
                  </a:lnTo>
                  <a:lnTo>
                    <a:pt x="28" y="21"/>
                  </a:lnTo>
                  <a:lnTo>
                    <a:pt x="13" y="8"/>
                  </a:lnTo>
                  <a:lnTo>
                    <a:pt x="4" y="2"/>
                  </a:lnTo>
                  <a:lnTo>
                    <a:pt x="0" y="0"/>
                  </a:lnTo>
                  <a:lnTo>
                    <a:pt x="178" y="0"/>
                  </a:lnTo>
                  <a:lnTo>
                    <a:pt x="182" y="13"/>
                  </a:lnTo>
                  <a:lnTo>
                    <a:pt x="190" y="27"/>
                  </a:lnTo>
                  <a:lnTo>
                    <a:pt x="202" y="46"/>
                  </a:lnTo>
                  <a:lnTo>
                    <a:pt x="261" y="137"/>
                  </a:lnTo>
                  <a:lnTo>
                    <a:pt x="263" y="137"/>
                  </a:lnTo>
                  <a:lnTo>
                    <a:pt x="323" y="46"/>
                  </a:lnTo>
                  <a:lnTo>
                    <a:pt x="334" y="27"/>
                  </a:lnTo>
                  <a:lnTo>
                    <a:pt x="341" y="13"/>
                  </a:lnTo>
                  <a:lnTo>
                    <a:pt x="347" y="0"/>
                  </a:lnTo>
                  <a:lnTo>
                    <a:pt x="524" y="0"/>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noFill/>
              </a:endParaRPr>
            </a:p>
          </xdr:txBody>
        </xdr:sp>
        <xdr:sp macro="" textlink="">
          <xdr:nvSpPr>
            <xdr:cNvPr id="28" name="Freeform 14">
              <a:extLst>
                <a:ext uri="{FF2B5EF4-FFF2-40B4-BE49-F238E27FC236}">
                  <a16:creationId xmlns:a16="http://schemas.microsoft.com/office/drawing/2014/main" id="{4AC567CD-6B44-59E0-D77A-B68A1D0FFA1C}"/>
                </a:ext>
              </a:extLst>
            </xdr:cNvPr>
            <xdr:cNvSpPr>
              <a:spLocks noEditPoints="1"/>
            </xdr:cNvSpPr>
          </xdr:nvSpPr>
          <xdr:spPr bwMode="auto">
            <a:xfrm>
              <a:off x="884899" y="207963"/>
              <a:ext cx="228662" cy="192088"/>
            </a:xfrm>
            <a:custGeom>
              <a:avLst/>
              <a:gdLst>
                <a:gd name="T0" fmla="*/ 0 w 431"/>
                <a:gd name="T1" fmla="*/ 0 h 361"/>
                <a:gd name="T2" fmla="*/ 2147483647 w 431"/>
                <a:gd name="T3" fmla="*/ 2147483647 h 361"/>
                <a:gd name="T4" fmla="*/ 2147483647 w 431"/>
                <a:gd name="T5" fmla="*/ 2147483647 h 361"/>
                <a:gd name="T6" fmla="*/ 2147483647 w 431"/>
                <a:gd name="T7" fmla="*/ 2147483647 h 361"/>
                <a:gd name="T8" fmla="*/ 2147483647 w 431"/>
                <a:gd name="T9" fmla="*/ 2147483647 h 361"/>
                <a:gd name="T10" fmla="*/ 2147483647 w 431"/>
                <a:gd name="T11" fmla="*/ 2147483647 h 361"/>
                <a:gd name="T12" fmla="*/ 2147483647 w 431"/>
                <a:gd name="T13" fmla="*/ 2147483647 h 361"/>
                <a:gd name="T14" fmla="*/ 0 w 431"/>
                <a:gd name="T15" fmla="*/ 2147483647 h 361"/>
                <a:gd name="T16" fmla="*/ 2147483647 w 431"/>
                <a:gd name="T17" fmla="*/ 2147483647 h 361"/>
                <a:gd name="T18" fmla="*/ 2147483647 w 431"/>
                <a:gd name="T19" fmla="*/ 2147483647 h 361"/>
                <a:gd name="T20" fmla="*/ 2147483647 w 431"/>
                <a:gd name="T21" fmla="*/ 2147483647 h 361"/>
                <a:gd name="T22" fmla="*/ 2147483647 w 431"/>
                <a:gd name="T23" fmla="*/ 2147483647 h 361"/>
                <a:gd name="T24" fmla="*/ 2147483647 w 431"/>
                <a:gd name="T25" fmla="*/ 2147483647 h 361"/>
                <a:gd name="T26" fmla="*/ 2147483647 w 431"/>
                <a:gd name="T27" fmla="*/ 2147483647 h 361"/>
                <a:gd name="T28" fmla="*/ 2147483647 w 431"/>
                <a:gd name="T29" fmla="*/ 2147483647 h 361"/>
                <a:gd name="T30" fmla="*/ 2147483647 w 431"/>
                <a:gd name="T31" fmla="*/ 2147483647 h 361"/>
                <a:gd name="T32" fmla="*/ 2147483647 w 431"/>
                <a:gd name="T33" fmla="*/ 2147483647 h 361"/>
                <a:gd name="T34" fmla="*/ 2147483647 w 431"/>
                <a:gd name="T35" fmla="*/ 2147483647 h 361"/>
                <a:gd name="T36" fmla="*/ 2147483647 w 431"/>
                <a:gd name="T37" fmla="*/ 2147483647 h 361"/>
                <a:gd name="T38" fmla="*/ 2147483647 w 431"/>
                <a:gd name="T39" fmla="*/ 2147483647 h 361"/>
                <a:gd name="T40" fmla="*/ 2147483647 w 431"/>
                <a:gd name="T41" fmla="*/ 2147483647 h 361"/>
                <a:gd name="T42" fmla="*/ 2147483647 w 431"/>
                <a:gd name="T43" fmla="*/ 2147483647 h 361"/>
                <a:gd name="T44" fmla="*/ 2147483647 w 431"/>
                <a:gd name="T45" fmla="*/ 2147483647 h 361"/>
                <a:gd name="T46" fmla="*/ 2147483647 w 431"/>
                <a:gd name="T47" fmla="*/ 2147483647 h 361"/>
                <a:gd name="T48" fmla="*/ 2147483647 w 431"/>
                <a:gd name="T49" fmla="*/ 2147483647 h 361"/>
                <a:gd name="T50" fmla="*/ 2147483647 w 431"/>
                <a:gd name="T51" fmla="*/ 2147483647 h 361"/>
                <a:gd name="T52" fmla="*/ 2147483647 w 431"/>
                <a:gd name="T53" fmla="*/ 2147483647 h 361"/>
                <a:gd name="T54" fmla="*/ 2147483647 w 431"/>
                <a:gd name="T55" fmla="*/ 2147483647 h 361"/>
                <a:gd name="T56" fmla="*/ 2147483647 w 431"/>
                <a:gd name="T57" fmla="*/ 2147483647 h 361"/>
                <a:gd name="T58" fmla="*/ 2147483647 w 431"/>
                <a:gd name="T59" fmla="*/ 2147483647 h 361"/>
                <a:gd name="T60" fmla="*/ 2147483647 w 431"/>
                <a:gd name="T61" fmla="*/ 2147483647 h 361"/>
                <a:gd name="T62" fmla="*/ 2147483647 w 431"/>
                <a:gd name="T63" fmla="*/ 2147483647 h 361"/>
                <a:gd name="T64" fmla="*/ 2147483647 w 431"/>
                <a:gd name="T65" fmla="*/ 2147483647 h 361"/>
                <a:gd name="T66" fmla="*/ 2147483647 w 431"/>
                <a:gd name="T67" fmla="*/ 2147483647 h 361"/>
                <a:gd name="T68" fmla="*/ 2147483647 w 431"/>
                <a:gd name="T69" fmla="*/ 2147483647 h 361"/>
                <a:gd name="T70" fmla="*/ 2147483647 w 431"/>
                <a:gd name="T71" fmla="*/ 2147483647 h 361"/>
                <a:gd name="T72" fmla="*/ 2147483647 w 431"/>
                <a:gd name="T73" fmla="*/ 2147483647 h 361"/>
                <a:gd name="T74" fmla="*/ 2147483647 w 431"/>
                <a:gd name="T75" fmla="*/ 2147483647 h 361"/>
                <a:gd name="T76" fmla="*/ 2147483647 w 431"/>
                <a:gd name="T77" fmla="*/ 2147483647 h 361"/>
                <a:gd name="T78" fmla="*/ 2147483647 w 431"/>
                <a:gd name="T79" fmla="*/ 2147483647 h 361"/>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Lst>
              <a:ahLst/>
              <a:cxnLst>
                <a:cxn ang="T80">
                  <a:pos x="T0" y="T1"/>
                </a:cxn>
                <a:cxn ang="T81">
                  <a:pos x="T2" y="T3"/>
                </a:cxn>
                <a:cxn ang="T82">
                  <a:pos x="T4" y="T5"/>
                </a:cxn>
                <a:cxn ang="T83">
                  <a:pos x="T6" y="T7"/>
                </a:cxn>
                <a:cxn ang="T84">
                  <a:pos x="T8" y="T9"/>
                </a:cxn>
                <a:cxn ang="T85">
                  <a:pos x="T10" y="T11"/>
                </a:cxn>
                <a:cxn ang="T86">
                  <a:pos x="T12" y="T13"/>
                </a:cxn>
                <a:cxn ang="T87">
                  <a:pos x="T14" y="T15"/>
                </a:cxn>
                <a:cxn ang="T88">
                  <a:pos x="T16" y="T17"/>
                </a:cxn>
                <a:cxn ang="T89">
                  <a:pos x="T18" y="T19"/>
                </a:cxn>
                <a:cxn ang="T90">
                  <a:pos x="T20" y="T21"/>
                </a:cxn>
                <a:cxn ang="T91">
                  <a:pos x="T22" y="T23"/>
                </a:cxn>
                <a:cxn ang="T92">
                  <a:pos x="T24" y="T25"/>
                </a:cxn>
                <a:cxn ang="T93">
                  <a:pos x="T26" y="T27"/>
                </a:cxn>
                <a:cxn ang="T94">
                  <a:pos x="T28" y="T29"/>
                </a:cxn>
                <a:cxn ang="T95">
                  <a:pos x="T30" y="T31"/>
                </a:cxn>
                <a:cxn ang="T96">
                  <a:pos x="T32" y="T33"/>
                </a:cxn>
                <a:cxn ang="T97">
                  <a:pos x="T34" y="T35"/>
                </a:cxn>
                <a:cxn ang="T98">
                  <a:pos x="T36" y="T37"/>
                </a:cxn>
                <a:cxn ang="T99">
                  <a:pos x="T38" y="T39"/>
                </a:cxn>
                <a:cxn ang="T100">
                  <a:pos x="T40" y="T41"/>
                </a:cxn>
                <a:cxn ang="T101">
                  <a:pos x="T42" y="T43"/>
                </a:cxn>
                <a:cxn ang="T102">
                  <a:pos x="T44" y="T45"/>
                </a:cxn>
                <a:cxn ang="T103">
                  <a:pos x="T46" y="T47"/>
                </a:cxn>
                <a:cxn ang="T104">
                  <a:pos x="T48" y="T49"/>
                </a:cxn>
                <a:cxn ang="T105">
                  <a:pos x="T50" y="T51"/>
                </a:cxn>
                <a:cxn ang="T106">
                  <a:pos x="T52" y="T53"/>
                </a:cxn>
                <a:cxn ang="T107">
                  <a:pos x="T54" y="T55"/>
                </a:cxn>
                <a:cxn ang="T108">
                  <a:pos x="T56" y="T57"/>
                </a:cxn>
                <a:cxn ang="T109">
                  <a:pos x="T58" y="T59"/>
                </a:cxn>
                <a:cxn ang="T110">
                  <a:pos x="T60" y="T61"/>
                </a:cxn>
                <a:cxn ang="T111">
                  <a:pos x="T62" y="T63"/>
                </a:cxn>
                <a:cxn ang="T112">
                  <a:pos x="T64" y="T65"/>
                </a:cxn>
                <a:cxn ang="T113">
                  <a:pos x="T66" y="T67"/>
                </a:cxn>
                <a:cxn ang="T114">
                  <a:pos x="T68" y="T69"/>
                </a:cxn>
                <a:cxn ang="T115">
                  <a:pos x="T70" y="T71"/>
                </a:cxn>
                <a:cxn ang="T116">
                  <a:pos x="T72" y="T73"/>
                </a:cxn>
                <a:cxn ang="T117">
                  <a:pos x="T74" y="T75"/>
                </a:cxn>
                <a:cxn ang="T118">
                  <a:pos x="T76" y="T77"/>
                </a:cxn>
                <a:cxn ang="T119">
                  <a:pos x="T78" y="T79"/>
                </a:cxn>
              </a:cxnLst>
              <a:rect l="0" t="0" r="r" b="b"/>
              <a:pathLst>
                <a:path w="431" h="361">
                  <a:moveTo>
                    <a:pt x="291" y="0"/>
                  </a:moveTo>
                  <a:lnTo>
                    <a:pt x="0" y="0"/>
                  </a:lnTo>
                  <a:lnTo>
                    <a:pt x="2" y="2"/>
                  </a:lnTo>
                  <a:lnTo>
                    <a:pt x="5" y="11"/>
                  </a:lnTo>
                  <a:lnTo>
                    <a:pt x="9" y="23"/>
                  </a:lnTo>
                  <a:lnTo>
                    <a:pt x="10" y="31"/>
                  </a:lnTo>
                  <a:lnTo>
                    <a:pt x="11" y="40"/>
                  </a:lnTo>
                  <a:lnTo>
                    <a:pt x="11" y="320"/>
                  </a:lnTo>
                  <a:lnTo>
                    <a:pt x="10" y="330"/>
                  </a:lnTo>
                  <a:lnTo>
                    <a:pt x="9" y="338"/>
                  </a:lnTo>
                  <a:lnTo>
                    <a:pt x="8" y="345"/>
                  </a:lnTo>
                  <a:lnTo>
                    <a:pt x="5" y="351"/>
                  </a:lnTo>
                  <a:lnTo>
                    <a:pt x="2" y="358"/>
                  </a:lnTo>
                  <a:lnTo>
                    <a:pt x="0" y="361"/>
                  </a:lnTo>
                  <a:lnTo>
                    <a:pt x="174" y="361"/>
                  </a:lnTo>
                  <a:lnTo>
                    <a:pt x="173" y="358"/>
                  </a:lnTo>
                  <a:lnTo>
                    <a:pt x="170" y="351"/>
                  </a:lnTo>
                  <a:lnTo>
                    <a:pt x="166" y="338"/>
                  </a:lnTo>
                  <a:lnTo>
                    <a:pt x="165" y="330"/>
                  </a:lnTo>
                  <a:lnTo>
                    <a:pt x="164" y="320"/>
                  </a:lnTo>
                  <a:lnTo>
                    <a:pt x="164" y="233"/>
                  </a:lnTo>
                  <a:lnTo>
                    <a:pt x="291" y="233"/>
                  </a:lnTo>
                  <a:lnTo>
                    <a:pt x="305" y="232"/>
                  </a:lnTo>
                  <a:lnTo>
                    <a:pt x="320" y="231"/>
                  </a:lnTo>
                  <a:lnTo>
                    <a:pt x="334" y="228"/>
                  </a:lnTo>
                  <a:lnTo>
                    <a:pt x="347" y="225"/>
                  </a:lnTo>
                  <a:lnTo>
                    <a:pt x="359" y="221"/>
                  </a:lnTo>
                  <a:lnTo>
                    <a:pt x="371" y="217"/>
                  </a:lnTo>
                  <a:lnTo>
                    <a:pt x="381" y="211"/>
                  </a:lnTo>
                  <a:lnTo>
                    <a:pt x="391" y="203"/>
                  </a:lnTo>
                  <a:lnTo>
                    <a:pt x="401" y="195"/>
                  </a:lnTo>
                  <a:lnTo>
                    <a:pt x="408" y="187"/>
                  </a:lnTo>
                  <a:lnTo>
                    <a:pt x="415" y="177"/>
                  </a:lnTo>
                  <a:lnTo>
                    <a:pt x="421" y="167"/>
                  </a:lnTo>
                  <a:lnTo>
                    <a:pt x="426" y="156"/>
                  </a:lnTo>
                  <a:lnTo>
                    <a:pt x="429" y="144"/>
                  </a:lnTo>
                  <a:lnTo>
                    <a:pt x="430" y="131"/>
                  </a:lnTo>
                  <a:lnTo>
                    <a:pt x="431" y="117"/>
                  </a:lnTo>
                  <a:lnTo>
                    <a:pt x="430" y="103"/>
                  </a:lnTo>
                  <a:lnTo>
                    <a:pt x="429" y="90"/>
                  </a:lnTo>
                  <a:lnTo>
                    <a:pt x="426" y="78"/>
                  </a:lnTo>
                  <a:lnTo>
                    <a:pt x="421" y="67"/>
                  </a:lnTo>
                  <a:lnTo>
                    <a:pt x="415" y="57"/>
                  </a:lnTo>
                  <a:lnTo>
                    <a:pt x="409" y="48"/>
                  </a:lnTo>
                  <a:lnTo>
                    <a:pt x="401" y="38"/>
                  </a:lnTo>
                  <a:lnTo>
                    <a:pt x="392" y="31"/>
                  </a:lnTo>
                  <a:lnTo>
                    <a:pt x="383" y="24"/>
                  </a:lnTo>
                  <a:lnTo>
                    <a:pt x="372" y="18"/>
                  </a:lnTo>
                  <a:lnTo>
                    <a:pt x="360" y="12"/>
                  </a:lnTo>
                  <a:lnTo>
                    <a:pt x="347" y="8"/>
                  </a:lnTo>
                  <a:lnTo>
                    <a:pt x="334" y="5"/>
                  </a:lnTo>
                  <a:lnTo>
                    <a:pt x="321" y="2"/>
                  </a:lnTo>
                  <a:lnTo>
                    <a:pt x="305" y="1"/>
                  </a:lnTo>
                  <a:lnTo>
                    <a:pt x="291" y="0"/>
                  </a:lnTo>
                  <a:close/>
                  <a:moveTo>
                    <a:pt x="214" y="168"/>
                  </a:moveTo>
                  <a:lnTo>
                    <a:pt x="165" y="168"/>
                  </a:lnTo>
                  <a:lnTo>
                    <a:pt x="165" y="68"/>
                  </a:lnTo>
                  <a:lnTo>
                    <a:pt x="214" y="68"/>
                  </a:lnTo>
                  <a:lnTo>
                    <a:pt x="227" y="68"/>
                  </a:lnTo>
                  <a:lnTo>
                    <a:pt x="239" y="70"/>
                  </a:lnTo>
                  <a:lnTo>
                    <a:pt x="249" y="74"/>
                  </a:lnTo>
                  <a:lnTo>
                    <a:pt x="259" y="78"/>
                  </a:lnTo>
                  <a:lnTo>
                    <a:pt x="267" y="86"/>
                  </a:lnTo>
                  <a:lnTo>
                    <a:pt x="273" y="94"/>
                  </a:lnTo>
                  <a:lnTo>
                    <a:pt x="277" y="105"/>
                  </a:lnTo>
                  <a:lnTo>
                    <a:pt x="278" y="117"/>
                  </a:lnTo>
                  <a:lnTo>
                    <a:pt x="277" y="130"/>
                  </a:lnTo>
                  <a:lnTo>
                    <a:pt x="272" y="140"/>
                  </a:lnTo>
                  <a:lnTo>
                    <a:pt x="266" y="149"/>
                  </a:lnTo>
                  <a:lnTo>
                    <a:pt x="259" y="156"/>
                  </a:lnTo>
                  <a:lnTo>
                    <a:pt x="249" y="161"/>
                  </a:lnTo>
                  <a:lnTo>
                    <a:pt x="239" y="164"/>
                  </a:lnTo>
                  <a:lnTo>
                    <a:pt x="227" y="167"/>
                  </a:lnTo>
                  <a:lnTo>
                    <a:pt x="214" y="168"/>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noFill/>
              </a:endParaRPr>
            </a:p>
          </xdr:txBody>
        </xdr:sp>
        <xdr:sp macro="" textlink="">
          <xdr:nvSpPr>
            <xdr:cNvPr id="29" name="Freeform 17">
              <a:extLst>
                <a:ext uri="{FF2B5EF4-FFF2-40B4-BE49-F238E27FC236}">
                  <a16:creationId xmlns:a16="http://schemas.microsoft.com/office/drawing/2014/main" id="{5848B7FE-4077-BA55-0389-065F179ED497}"/>
                </a:ext>
              </a:extLst>
            </xdr:cNvPr>
            <xdr:cNvSpPr>
              <a:spLocks/>
            </xdr:cNvSpPr>
          </xdr:nvSpPr>
          <xdr:spPr bwMode="auto">
            <a:xfrm>
              <a:off x="1149972" y="207963"/>
              <a:ext cx="200990" cy="192088"/>
            </a:xfrm>
            <a:custGeom>
              <a:avLst/>
              <a:gdLst>
                <a:gd name="T0" fmla="*/ 2147483647 w 380"/>
                <a:gd name="T1" fmla="*/ 2147483647 h 361"/>
                <a:gd name="T2" fmla="*/ 2147483647 w 380"/>
                <a:gd name="T3" fmla="*/ 2147483647 h 361"/>
                <a:gd name="T4" fmla="*/ 2147483647 w 380"/>
                <a:gd name="T5" fmla="*/ 2147483647 h 361"/>
                <a:gd name="T6" fmla="*/ 2147483647 w 380"/>
                <a:gd name="T7" fmla="*/ 2147483647 h 361"/>
                <a:gd name="T8" fmla="*/ 2147483647 w 380"/>
                <a:gd name="T9" fmla="*/ 2147483647 h 361"/>
                <a:gd name="T10" fmla="*/ 2147483647 w 380"/>
                <a:gd name="T11" fmla="*/ 2147483647 h 361"/>
                <a:gd name="T12" fmla="*/ 2147483647 w 380"/>
                <a:gd name="T13" fmla="*/ 2147483647 h 361"/>
                <a:gd name="T14" fmla="*/ 2147483647 w 380"/>
                <a:gd name="T15" fmla="*/ 2147483647 h 361"/>
                <a:gd name="T16" fmla="*/ 2147483647 w 380"/>
                <a:gd name="T17" fmla="*/ 2147483647 h 361"/>
                <a:gd name="T18" fmla="*/ 2147483647 w 380"/>
                <a:gd name="T19" fmla="*/ 2147483647 h 361"/>
                <a:gd name="T20" fmla="*/ 2147483647 w 380"/>
                <a:gd name="T21" fmla="*/ 2147483647 h 361"/>
                <a:gd name="T22" fmla="*/ 2147483647 w 380"/>
                <a:gd name="T23" fmla="*/ 2147483647 h 361"/>
                <a:gd name="T24" fmla="*/ 2147483647 w 380"/>
                <a:gd name="T25" fmla="*/ 2147483647 h 361"/>
                <a:gd name="T26" fmla="*/ 2147483647 w 380"/>
                <a:gd name="T27" fmla="*/ 2147483647 h 361"/>
                <a:gd name="T28" fmla="*/ 2147483647 w 380"/>
                <a:gd name="T29" fmla="*/ 2147483647 h 361"/>
                <a:gd name="T30" fmla="*/ 2147483647 w 380"/>
                <a:gd name="T31" fmla="*/ 2147483647 h 361"/>
                <a:gd name="T32" fmla="*/ 2147483647 w 380"/>
                <a:gd name="T33" fmla="*/ 2147483647 h 361"/>
                <a:gd name="T34" fmla="*/ 2147483647 w 380"/>
                <a:gd name="T35" fmla="*/ 2147483647 h 361"/>
                <a:gd name="T36" fmla="*/ 2147483647 w 380"/>
                <a:gd name="T37" fmla="*/ 2147483647 h 361"/>
                <a:gd name="T38" fmla="*/ 2147483647 w 380"/>
                <a:gd name="T39" fmla="*/ 2147483647 h 361"/>
                <a:gd name="T40" fmla="*/ 2147483647 w 380"/>
                <a:gd name="T41" fmla="*/ 2147483647 h 361"/>
                <a:gd name="T42" fmla="*/ 2147483647 w 380"/>
                <a:gd name="T43" fmla="*/ 2147483647 h 361"/>
                <a:gd name="T44" fmla="*/ 2147483647 w 380"/>
                <a:gd name="T45" fmla="*/ 2147483647 h 361"/>
                <a:gd name="T46" fmla="*/ 2147483647 w 380"/>
                <a:gd name="T47" fmla="*/ 2147483647 h 361"/>
                <a:gd name="T48" fmla="*/ 2147483647 w 380"/>
                <a:gd name="T49" fmla="*/ 2147483647 h 361"/>
                <a:gd name="T50" fmla="*/ 2147483647 w 380"/>
                <a:gd name="T51" fmla="*/ 2147483647 h 361"/>
                <a:gd name="T52" fmla="*/ 2147483647 w 380"/>
                <a:gd name="T53" fmla="*/ 2147483647 h 361"/>
                <a:gd name="T54" fmla="*/ 2147483647 w 380"/>
                <a:gd name="T55" fmla="*/ 2147483647 h 361"/>
                <a:gd name="T56" fmla="*/ 0 w 380"/>
                <a:gd name="T57" fmla="*/ 2147483647 h 361"/>
                <a:gd name="T58" fmla="*/ 0 w 380"/>
                <a:gd name="T59" fmla="*/ 2147483647 h 361"/>
                <a:gd name="T60" fmla="*/ 2147483647 w 380"/>
                <a:gd name="T61" fmla="*/ 2147483647 h 361"/>
                <a:gd name="T62" fmla="*/ 2147483647 w 380"/>
                <a:gd name="T63" fmla="*/ 2147483647 h 361"/>
                <a:gd name="T64" fmla="*/ 2147483647 w 380"/>
                <a:gd name="T65" fmla="*/ 2147483647 h 361"/>
                <a:gd name="T66" fmla="*/ 2147483647 w 380"/>
                <a:gd name="T67" fmla="*/ 2147483647 h 361"/>
                <a:gd name="T68" fmla="*/ 2147483647 w 380"/>
                <a:gd name="T69" fmla="*/ 2147483647 h 361"/>
                <a:gd name="T70" fmla="*/ 2147483647 w 380"/>
                <a:gd name="T71" fmla="*/ 2147483647 h 361"/>
                <a:gd name="T72" fmla="*/ 2147483647 w 380"/>
                <a:gd name="T73" fmla="*/ 2147483647 h 361"/>
                <a:gd name="T74" fmla="*/ 2147483647 w 380"/>
                <a:gd name="T75" fmla="*/ 2147483647 h 361"/>
                <a:gd name="T76" fmla="*/ 2147483647 w 380"/>
                <a:gd name="T77" fmla="*/ 2147483647 h 361"/>
                <a:gd name="T78" fmla="*/ 2147483647 w 380"/>
                <a:gd name="T79" fmla="*/ 2147483647 h 361"/>
                <a:gd name="T80" fmla="*/ 2147483647 w 380"/>
                <a:gd name="T81" fmla="*/ 2147483647 h 361"/>
                <a:gd name="T82" fmla="*/ 2147483647 w 380"/>
                <a:gd name="T83" fmla="*/ 2147483647 h 361"/>
                <a:gd name="T84" fmla="*/ 0 w 380"/>
                <a:gd name="T85" fmla="*/ 0 h 361"/>
                <a:gd name="T86" fmla="*/ 2147483647 w 380"/>
                <a:gd name="T87" fmla="*/ 0 h 361"/>
                <a:gd name="T88" fmla="*/ 2147483647 w 380"/>
                <a:gd name="T89" fmla="*/ 2147483647 h 361"/>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Lst>
              <a:ahLst/>
              <a:cxnLst>
                <a:cxn ang="T90">
                  <a:pos x="T0" y="T1"/>
                </a:cxn>
                <a:cxn ang="T91">
                  <a:pos x="T2" y="T3"/>
                </a:cxn>
                <a:cxn ang="T92">
                  <a:pos x="T4" y="T5"/>
                </a:cxn>
                <a:cxn ang="T93">
                  <a:pos x="T6" y="T7"/>
                </a:cxn>
                <a:cxn ang="T94">
                  <a:pos x="T8" y="T9"/>
                </a:cxn>
                <a:cxn ang="T95">
                  <a:pos x="T10" y="T11"/>
                </a:cxn>
                <a:cxn ang="T96">
                  <a:pos x="T12" y="T13"/>
                </a:cxn>
                <a:cxn ang="T97">
                  <a:pos x="T14" y="T15"/>
                </a:cxn>
                <a:cxn ang="T98">
                  <a:pos x="T16" y="T17"/>
                </a:cxn>
                <a:cxn ang="T99">
                  <a:pos x="T18" y="T19"/>
                </a:cxn>
                <a:cxn ang="T100">
                  <a:pos x="T20" y="T21"/>
                </a:cxn>
                <a:cxn ang="T101">
                  <a:pos x="T22" y="T23"/>
                </a:cxn>
                <a:cxn ang="T102">
                  <a:pos x="T24" y="T25"/>
                </a:cxn>
                <a:cxn ang="T103">
                  <a:pos x="T26" y="T27"/>
                </a:cxn>
                <a:cxn ang="T104">
                  <a:pos x="T28" y="T29"/>
                </a:cxn>
                <a:cxn ang="T105">
                  <a:pos x="T30" y="T31"/>
                </a:cxn>
                <a:cxn ang="T106">
                  <a:pos x="T32" y="T33"/>
                </a:cxn>
                <a:cxn ang="T107">
                  <a:pos x="T34" y="T35"/>
                </a:cxn>
                <a:cxn ang="T108">
                  <a:pos x="T36" y="T37"/>
                </a:cxn>
                <a:cxn ang="T109">
                  <a:pos x="T38" y="T39"/>
                </a:cxn>
                <a:cxn ang="T110">
                  <a:pos x="T40" y="T41"/>
                </a:cxn>
                <a:cxn ang="T111">
                  <a:pos x="T42" y="T43"/>
                </a:cxn>
                <a:cxn ang="T112">
                  <a:pos x="T44" y="T45"/>
                </a:cxn>
                <a:cxn ang="T113">
                  <a:pos x="T46" y="T47"/>
                </a:cxn>
                <a:cxn ang="T114">
                  <a:pos x="T48" y="T49"/>
                </a:cxn>
                <a:cxn ang="T115">
                  <a:pos x="T50" y="T51"/>
                </a:cxn>
                <a:cxn ang="T116">
                  <a:pos x="T52" y="T53"/>
                </a:cxn>
                <a:cxn ang="T117">
                  <a:pos x="T54" y="T55"/>
                </a:cxn>
                <a:cxn ang="T118">
                  <a:pos x="T56" y="T57"/>
                </a:cxn>
                <a:cxn ang="T119">
                  <a:pos x="T58" y="T59"/>
                </a:cxn>
                <a:cxn ang="T120">
                  <a:pos x="T60" y="T61"/>
                </a:cxn>
                <a:cxn ang="T121">
                  <a:pos x="T62" y="T63"/>
                </a:cxn>
                <a:cxn ang="T122">
                  <a:pos x="T64" y="T65"/>
                </a:cxn>
                <a:cxn ang="T123">
                  <a:pos x="T66" y="T67"/>
                </a:cxn>
                <a:cxn ang="T124">
                  <a:pos x="T68" y="T69"/>
                </a:cxn>
                <a:cxn ang="T125">
                  <a:pos x="T70" y="T71"/>
                </a:cxn>
                <a:cxn ang="T126">
                  <a:pos x="T72" y="T73"/>
                </a:cxn>
                <a:cxn ang="T127">
                  <a:pos x="T74" y="T75"/>
                </a:cxn>
                <a:cxn ang="T128">
                  <a:pos x="T76" y="T77"/>
                </a:cxn>
                <a:cxn ang="T129">
                  <a:pos x="T78" y="T79"/>
                </a:cxn>
                <a:cxn ang="T130">
                  <a:pos x="T80" y="T81"/>
                </a:cxn>
                <a:cxn ang="T131">
                  <a:pos x="T82" y="T83"/>
                </a:cxn>
                <a:cxn ang="T132">
                  <a:pos x="T84" y="T85"/>
                </a:cxn>
                <a:cxn ang="T133">
                  <a:pos x="T86" y="T87"/>
                </a:cxn>
                <a:cxn ang="T134">
                  <a:pos x="T88" y="T89"/>
                </a:cxn>
              </a:cxnLst>
              <a:rect l="0" t="0" r="r" b="b"/>
              <a:pathLst>
                <a:path w="380" h="361">
                  <a:moveTo>
                    <a:pt x="380" y="84"/>
                  </a:moveTo>
                  <a:lnTo>
                    <a:pt x="380" y="84"/>
                  </a:lnTo>
                  <a:lnTo>
                    <a:pt x="378" y="83"/>
                  </a:lnTo>
                  <a:lnTo>
                    <a:pt x="370" y="80"/>
                  </a:lnTo>
                  <a:lnTo>
                    <a:pt x="355" y="76"/>
                  </a:lnTo>
                  <a:lnTo>
                    <a:pt x="347" y="75"/>
                  </a:lnTo>
                  <a:lnTo>
                    <a:pt x="338" y="75"/>
                  </a:lnTo>
                  <a:lnTo>
                    <a:pt x="164" y="75"/>
                  </a:lnTo>
                  <a:lnTo>
                    <a:pt x="164" y="161"/>
                  </a:lnTo>
                  <a:lnTo>
                    <a:pt x="303" y="161"/>
                  </a:lnTo>
                  <a:lnTo>
                    <a:pt x="322" y="161"/>
                  </a:lnTo>
                  <a:lnTo>
                    <a:pt x="336" y="158"/>
                  </a:lnTo>
                  <a:lnTo>
                    <a:pt x="350" y="155"/>
                  </a:lnTo>
                  <a:lnTo>
                    <a:pt x="350" y="240"/>
                  </a:lnTo>
                  <a:lnTo>
                    <a:pt x="346" y="239"/>
                  </a:lnTo>
                  <a:lnTo>
                    <a:pt x="336" y="237"/>
                  </a:lnTo>
                  <a:lnTo>
                    <a:pt x="322" y="234"/>
                  </a:lnTo>
                  <a:lnTo>
                    <a:pt x="303" y="233"/>
                  </a:lnTo>
                  <a:lnTo>
                    <a:pt x="164" y="233"/>
                  </a:lnTo>
                  <a:lnTo>
                    <a:pt x="164" y="321"/>
                  </a:lnTo>
                  <a:lnTo>
                    <a:pt x="164" y="331"/>
                  </a:lnTo>
                  <a:lnTo>
                    <a:pt x="165" y="338"/>
                  </a:lnTo>
                  <a:lnTo>
                    <a:pt x="169" y="351"/>
                  </a:lnTo>
                  <a:lnTo>
                    <a:pt x="172" y="358"/>
                  </a:lnTo>
                  <a:lnTo>
                    <a:pt x="173" y="361"/>
                  </a:lnTo>
                  <a:lnTo>
                    <a:pt x="0" y="361"/>
                  </a:lnTo>
                  <a:lnTo>
                    <a:pt x="1" y="358"/>
                  </a:lnTo>
                  <a:lnTo>
                    <a:pt x="4" y="351"/>
                  </a:lnTo>
                  <a:lnTo>
                    <a:pt x="8" y="338"/>
                  </a:lnTo>
                  <a:lnTo>
                    <a:pt x="9" y="331"/>
                  </a:lnTo>
                  <a:lnTo>
                    <a:pt x="10" y="321"/>
                  </a:lnTo>
                  <a:lnTo>
                    <a:pt x="10" y="40"/>
                  </a:lnTo>
                  <a:lnTo>
                    <a:pt x="9" y="31"/>
                  </a:lnTo>
                  <a:lnTo>
                    <a:pt x="8" y="23"/>
                  </a:lnTo>
                  <a:lnTo>
                    <a:pt x="7" y="15"/>
                  </a:lnTo>
                  <a:lnTo>
                    <a:pt x="4" y="9"/>
                  </a:lnTo>
                  <a:lnTo>
                    <a:pt x="1" y="2"/>
                  </a:lnTo>
                  <a:lnTo>
                    <a:pt x="0" y="0"/>
                  </a:lnTo>
                  <a:lnTo>
                    <a:pt x="380" y="0"/>
                  </a:lnTo>
                  <a:lnTo>
                    <a:pt x="380" y="84"/>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noFill/>
              </a:endParaRPr>
            </a:p>
          </xdr:txBody>
        </xdr:sp>
      </xdr:grpSp>
    </xdr:grpSp>
    <xdr:clientData/>
  </xdr:twoCellAnchor>
  <xdr:twoCellAnchor>
    <xdr:from>
      <xdr:col>0</xdr:col>
      <xdr:colOff>46265</xdr:colOff>
      <xdr:row>142</xdr:row>
      <xdr:rowOff>0</xdr:rowOff>
    </xdr:from>
    <xdr:to>
      <xdr:col>2</xdr:col>
      <xdr:colOff>46264</xdr:colOff>
      <xdr:row>146</xdr:row>
      <xdr:rowOff>0</xdr:rowOff>
    </xdr:to>
    <xdr:grpSp>
      <xdr:nvGrpSpPr>
        <xdr:cNvPr id="65" name="19 Grupo">
          <a:extLst>
            <a:ext uri="{FF2B5EF4-FFF2-40B4-BE49-F238E27FC236}">
              <a16:creationId xmlns:a16="http://schemas.microsoft.com/office/drawing/2014/main" id="{5A2A677D-305C-415D-9C4A-8D2B52E6AA3A}"/>
            </a:ext>
          </a:extLst>
        </xdr:cNvPr>
        <xdr:cNvGrpSpPr/>
      </xdr:nvGrpSpPr>
      <xdr:grpSpPr>
        <a:xfrm>
          <a:off x="48170" y="32670750"/>
          <a:ext cx="3619499" cy="825500"/>
          <a:chOff x="0" y="0"/>
          <a:chExt cx="1692275" cy="609600"/>
        </a:xfrm>
      </xdr:grpSpPr>
      <xdr:sp macro="" textlink="">
        <xdr:nvSpPr>
          <xdr:cNvPr id="66" name="Rectangle 5">
            <a:extLst>
              <a:ext uri="{FF2B5EF4-FFF2-40B4-BE49-F238E27FC236}">
                <a16:creationId xmlns:a16="http://schemas.microsoft.com/office/drawing/2014/main" id="{4CB90FC7-5776-9EC4-2963-EF89478F11B9}"/>
              </a:ext>
            </a:extLst>
          </xdr:cNvPr>
          <xdr:cNvSpPr>
            <a:spLocks noChangeArrowheads="1"/>
          </xdr:cNvSpPr>
        </xdr:nvSpPr>
        <xdr:spPr bwMode="auto">
          <a:xfrm>
            <a:off x="0" y="0"/>
            <a:ext cx="1692275" cy="609600"/>
          </a:xfrm>
          <a:prstGeom prst="rect">
            <a:avLst/>
          </a:prstGeom>
          <a:solidFill>
            <a:srgbClr val="0063BD"/>
          </a:solidFill>
          <a:ln w="9525">
            <a:noFill/>
            <a:miter lim="800000"/>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nvGrpSpPr>
          <xdr:cNvPr id="68" name="14 Grupo">
            <a:extLst>
              <a:ext uri="{FF2B5EF4-FFF2-40B4-BE49-F238E27FC236}">
                <a16:creationId xmlns:a16="http://schemas.microsoft.com/office/drawing/2014/main" id="{76BE6857-FCEA-61CB-FCCD-C38B308A2D28}"/>
              </a:ext>
            </a:extLst>
          </xdr:cNvPr>
          <xdr:cNvGrpSpPr>
            <a:grpSpLocks/>
          </xdr:cNvGrpSpPr>
        </xdr:nvGrpSpPr>
        <xdr:grpSpPr bwMode="auto">
          <a:xfrm>
            <a:off x="384175" y="190500"/>
            <a:ext cx="846137" cy="209550"/>
            <a:chOff x="574675" y="207963"/>
            <a:chExt cx="776287" cy="192088"/>
          </a:xfrm>
        </xdr:grpSpPr>
        <xdr:sp macro="" textlink="">
          <xdr:nvSpPr>
            <xdr:cNvPr id="76" name="Freeform 12">
              <a:extLst>
                <a:ext uri="{FF2B5EF4-FFF2-40B4-BE49-F238E27FC236}">
                  <a16:creationId xmlns:a16="http://schemas.microsoft.com/office/drawing/2014/main" id="{B49F5EBF-3290-0C70-C6C9-0503A9EE6685}"/>
                </a:ext>
              </a:extLst>
            </xdr:cNvPr>
            <xdr:cNvSpPr>
              <a:spLocks/>
            </xdr:cNvSpPr>
          </xdr:nvSpPr>
          <xdr:spPr bwMode="auto">
            <a:xfrm>
              <a:off x="574675" y="207963"/>
              <a:ext cx="278182" cy="192088"/>
            </a:xfrm>
            <a:custGeom>
              <a:avLst/>
              <a:gdLst>
                <a:gd name="T0" fmla="*/ 2147483647 w 524"/>
                <a:gd name="T1" fmla="*/ 0 h 361"/>
                <a:gd name="T2" fmla="*/ 2147483647 w 524"/>
                <a:gd name="T3" fmla="*/ 0 h 361"/>
                <a:gd name="T4" fmla="*/ 2147483647 w 524"/>
                <a:gd name="T5" fmla="*/ 2147483647 h 361"/>
                <a:gd name="T6" fmla="*/ 2147483647 w 524"/>
                <a:gd name="T7" fmla="*/ 2147483647 h 361"/>
                <a:gd name="T8" fmla="*/ 2147483647 w 524"/>
                <a:gd name="T9" fmla="*/ 2147483647 h 361"/>
                <a:gd name="T10" fmla="*/ 2147483647 w 524"/>
                <a:gd name="T11" fmla="*/ 2147483647 h 361"/>
                <a:gd name="T12" fmla="*/ 2147483647 w 524"/>
                <a:gd name="T13" fmla="*/ 2147483647 h 361"/>
                <a:gd name="T14" fmla="*/ 2147483647 w 524"/>
                <a:gd name="T15" fmla="*/ 2147483647 h 361"/>
                <a:gd name="T16" fmla="*/ 2147483647 w 524"/>
                <a:gd name="T17" fmla="*/ 2147483647 h 361"/>
                <a:gd name="T18" fmla="*/ 2147483647 w 524"/>
                <a:gd name="T19" fmla="*/ 2147483647 h 361"/>
                <a:gd name="T20" fmla="*/ 2147483647 w 524"/>
                <a:gd name="T21" fmla="*/ 2147483647 h 361"/>
                <a:gd name="T22" fmla="*/ 2147483647 w 524"/>
                <a:gd name="T23" fmla="*/ 2147483647 h 361"/>
                <a:gd name="T24" fmla="*/ 2147483647 w 524"/>
                <a:gd name="T25" fmla="*/ 2147483647 h 361"/>
                <a:gd name="T26" fmla="*/ 2147483647 w 524"/>
                <a:gd name="T27" fmla="*/ 2147483647 h 361"/>
                <a:gd name="T28" fmla="*/ 2147483647 w 524"/>
                <a:gd name="T29" fmla="*/ 2147483647 h 361"/>
                <a:gd name="T30" fmla="*/ 2147483647 w 524"/>
                <a:gd name="T31" fmla="*/ 2147483647 h 361"/>
                <a:gd name="T32" fmla="*/ 2147483647 w 524"/>
                <a:gd name="T33" fmla="*/ 2147483647 h 361"/>
                <a:gd name="T34" fmla="*/ 2147483647 w 524"/>
                <a:gd name="T35" fmla="*/ 2147483647 h 361"/>
                <a:gd name="T36" fmla="*/ 2147483647 w 524"/>
                <a:gd name="T37" fmla="*/ 2147483647 h 361"/>
                <a:gd name="T38" fmla="*/ 2147483647 w 524"/>
                <a:gd name="T39" fmla="*/ 2147483647 h 361"/>
                <a:gd name="T40" fmla="*/ 2147483647 w 524"/>
                <a:gd name="T41" fmla="*/ 2147483647 h 361"/>
                <a:gd name="T42" fmla="*/ 2147483647 w 524"/>
                <a:gd name="T43" fmla="*/ 2147483647 h 361"/>
                <a:gd name="T44" fmla="*/ 2147483647 w 524"/>
                <a:gd name="T45" fmla="*/ 2147483647 h 361"/>
                <a:gd name="T46" fmla="*/ 2147483647 w 524"/>
                <a:gd name="T47" fmla="*/ 2147483647 h 361"/>
                <a:gd name="T48" fmla="*/ 2147483647 w 524"/>
                <a:gd name="T49" fmla="*/ 2147483647 h 361"/>
                <a:gd name="T50" fmla="*/ 2147483647 w 524"/>
                <a:gd name="T51" fmla="*/ 2147483647 h 361"/>
                <a:gd name="T52" fmla="*/ 2147483647 w 524"/>
                <a:gd name="T53" fmla="*/ 2147483647 h 361"/>
                <a:gd name="T54" fmla="*/ 2147483647 w 524"/>
                <a:gd name="T55" fmla="*/ 2147483647 h 361"/>
                <a:gd name="T56" fmla="*/ 2147483647 w 524"/>
                <a:gd name="T57" fmla="*/ 2147483647 h 361"/>
                <a:gd name="T58" fmla="*/ 0 w 524"/>
                <a:gd name="T59" fmla="*/ 0 h 361"/>
                <a:gd name="T60" fmla="*/ 2147483647 w 524"/>
                <a:gd name="T61" fmla="*/ 0 h 361"/>
                <a:gd name="T62" fmla="*/ 2147483647 w 524"/>
                <a:gd name="T63" fmla="*/ 0 h 361"/>
                <a:gd name="T64" fmla="*/ 2147483647 w 524"/>
                <a:gd name="T65" fmla="*/ 2147483647 h 361"/>
                <a:gd name="T66" fmla="*/ 2147483647 w 524"/>
                <a:gd name="T67" fmla="*/ 2147483647 h 361"/>
                <a:gd name="T68" fmla="*/ 2147483647 w 524"/>
                <a:gd name="T69" fmla="*/ 2147483647 h 361"/>
                <a:gd name="T70" fmla="*/ 2147483647 w 524"/>
                <a:gd name="T71" fmla="*/ 2147483647 h 361"/>
                <a:gd name="T72" fmla="*/ 2147483647 w 524"/>
                <a:gd name="T73" fmla="*/ 2147483647 h 361"/>
                <a:gd name="T74" fmla="*/ 2147483647 w 524"/>
                <a:gd name="T75" fmla="*/ 2147483647 h 361"/>
                <a:gd name="T76" fmla="*/ 2147483647 w 524"/>
                <a:gd name="T77" fmla="*/ 2147483647 h 361"/>
                <a:gd name="T78" fmla="*/ 2147483647 w 524"/>
                <a:gd name="T79" fmla="*/ 2147483647 h 361"/>
                <a:gd name="T80" fmla="*/ 2147483647 w 524"/>
                <a:gd name="T81" fmla="*/ 2147483647 h 361"/>
                <a:gd name="T82" fmla="*/ 2147483647 w 524"/>
                <a:gd name="T83" fmla="*/ 0 h 361"/>
                <a:gd name="T84" fmla="*/ 2147483647 w 524"/>
                <a:gd name="T85" fmla="*/ 0 h 361"/>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Lst>
              <a:ahLst/>
              <a:cxnLst>
                <a:cxn ang="T86">
                  <a:pos x="T0" y="T1"/>
                </a:cxn>
                <a:cxn ang="T87">
                  <a:pos x="T2" y="T3"/>
                </a:cxn>
                <a:cxn ang="T88">
                  <a:pos x="T4" y="T5"/>
                </a:cxn>
                <a:cxn ang="T89">
                  <a:pos x="T6" y="T7"/>
                </a:cxn>
                <a:cxn ang="T90">
                  <a:pos x="T8" y="T9"/>
                </a:cxn>
                <a:cxn ang="T91">
                  <a:pos x="T10" y="T11"/>
                </a:cxn>
                <a:cxn ang="T92">
                  <a:pos x="T12" y="T13"/>
                </a:cxn>
                <a:cxn ang="T93">
                  <a:pos x="T14" y="T15"/>
                </a:cxn>
                <a:cxn ang="T94">
                  <a:pos x="T16" y="T17"/>
                </a:cxn>
                <a:cxn ang="T95">
                  <a:pos x="T18" y="T19"/>
                </a:cxn>
                <a:cxn ang="T96">
                  <a:pos x="T20" y="T21"/>
                </a:cxn>
                <a:cxn ang="T97">
                  <a:pos x="T22" y="T23"/>
                </a:cxn>
                <a:cxn ang="T98">
                  <a:pos x="T24" y="T25"/>
                </a:cxn>
                <a:cxn ang="T99">
                  <a:pos x="T26" y="T27"/>
                </a:cxn>
                <a:cxn ang="T100">
                  <a:pos x="T28" y="T29"/>
                </a:cxn>
                <a:cxn ang="T101">
                  <a:pos x="T30" y="T31"/>
                </a:cxn>
                <a:cxn ang="T102">
                  <a:pos x="T32" y="T33"/>
                </a:cxn>
                <a:cxn ang="T103">
                  <a:pos x="T34" y="T35"/>
                </a:cxn>
                <a:cxn ang="T104">
                  <a:pos x="T36" y="T37"/>
                </a:cxn>
                <a:cxn ang="T105">
                  <a:pos x="T38" y="T39"/>
                </a:cxn>
                <a:cxn ang="T106">
                  <a:pos x="T40" y="T41"/>
                </a:cxn>
                <a:cxn ang="T107">
                  <a:pos x="T42" y="T43"/>
                </a:cxn>
                <a:cxn ang="T108">
                  <a:pos x="T44" y="T45"/>
                </a:cxn>
                <a:cxn ang="T109">
                  <a:pos x="T46" y="T47"/>
                </a:cxn>
                <a:cxn ang="T110">
                  <a:pos x="T48" y="T49"/>
                </a:cxn>
                <a:cxn ang="T111">
                  <a:pos x="T50" y="T51"/>
                </a:cxn>
                <a:cxn ang="T112">
                  <a:pos x="T52" y="T53"/>
                </a:cxn>
                <a:cxn ang="T113">
                  <a:pos x="T54" y="T55"/>
                </a:cxn>
                <a:cxn ang="T114">
                  <a:pos x="T56" y="T57"/>
                </a:cxn>
                <a:cxn ang="T115">
                  <a:pos x="T58" y="T59"/>
                </a:cxn>
                <a:cxn ang="T116">
                  <a:pos x="T60" y="T61"/>
                </a:cxn>
                <a:cxn ang="T117">
                  <a:pos x="T62" y="T63"/>
                </a:cxn>
                <a:cxn ang="T118">
                  <a:pos x="T64" y="T65"/>
                </a:cxn>
                <a:cxn ang="T119">
                  <a:pos x="T66" y="T67"/>
                </a:cxn>
                <a:cxn ang="T120">
                  <a:pos x="T68" y="T69"/>
                </a:cxn>
                <a:cxn ang="T121">
                  <a:pos x="T70" y="T71"/>
                </a:cxn>
                <a:cxn ang="T122">
                  <a:pos x="T72" y="T73"/>
                </a:cxn>
                <a:cxn ang="T123">
                  <a:pos x="T74" y="T75"/>
                </a:cxn>
                <a:cxn ang="T124">
                  <a:pos x="T76" y="T77"/>
                </a:cxn>
                <a:cxn ang="T125">
                  <a:pos x="T78" y="T79"/>
                </a:cxn>
                <a:cxn ang="T126">
                  <a:pos x="T80" y="T81"/>
                </a:cxn>
                <a:cxn ang="T127">
                  <a:pos x="T82" y="T83"/>
                </a:cxn>
                <a:cxn ang="T128">
                  <a:pos x="T84" y="T85"/>
                </a:cxn>
              </a:cxnLst>
              <a:rect l="0" t="0" r="r" b="b"/>
              <a:pathLst>
                <a:path w="524" h="361">
                  <a:moveTo>
                    <a:pt x="524" y="0"/>
                  </a:moveTo>
                  <a:lnTo>
                    <a:pt x="524" y="0"/>
                  </a:lnTo>
                  <a:lnTo>
                    <a:pt x="520" y="2"/>
                  </a:lnTo>
                  <a:lnTo>
                    <a:pt x="511" y="8"/>
                  </a:lnTo>
                  <a:lnTo>
                    <a:pt x="498" y="20"/>
                  </a:lnTo>
                  <a:lnTo>
                    <a:pt x="488" y="28"/>
                  </a:lnTo>
                  <a:lnTo>
                    <a:pt x="480" y="39"/>
                  </a:lnTo>
                  <a:lnTo>
                    <a:pt x="338" y="215"/>
                  </a:lnTo>
                  <a:lnTo>
                    <a:pt x="338" y="320"/>
                  </a:lnTo>
                  <a:lnTo>
                    <a:pt x="338" y="330"/>
                  </a:lnTo>
                  <a:lnTo>
                    <a:pt x="340" y="338"/>
                  </a:lnTo>
                  <a:lnTo>
                    <a:pt x="344" y="351"/>
                  </a:lnTo>
                  <a:lnTo>
                    <a:pt x="348" y="358"/>
                  </a:lnTo>
                  <a:lnTo>
                    <a:pt x="349" y="361"/>
                  </a:lnTo>
                  <a:lnTo>
                    <a:pt x="174" y="361"/>
                  </a:lnTo>
                  <a:lnTo>
                    <a:pt x="177" y="358"/>
                  </a:lnTo>
                  <a:lnTo>
                    <a:pt x="180" y="351"/>
                  </a:lnTo>
                  <a:lnTo>
                    <a:pt x="184" y="338"/>
                  </a:lnTo>
                  <a:lnTo>
                    <a:pt x="185" y="330"/>
                  </a:lnTo>
                  <a:lnTo>
                    <a:pt x="185" y="320"/>
                  </a:lnTo>
                  <a:lnTo>
                    <a:pt x="185" y="215"/>
                  </a:lnTo>
                  <a:lnTo>
                    <a:pt x="46" y="40"/>
                  </a:lnTo>
                  <a:lnTo>
                    <a:pt x="36" y="30"/>
                  </a:lnTo>
                  <a:lnTo>
                    <a:pt x="28" y="21"/>
                  </a:lnTo>
                  <a:lnTo>
                    <a:pt x="13" y="8"/>
                  </a:lnTo>
                  <a:lnTo>
                    <a:pt x="4" y="2"/>
                  </a:lnTo>
                  <a:lnTo>
                    <a:pt x="0" y="0"/>
                  </a:lnTo>
                  <a:lnTo>
                    <a:pt x="178" y="0"/>
                  </a:lnTo>
                  <a:lnTo>
                    <a:pt x="182" y="13"/>
                  </a:lnTo>
                  <a:lnTo>
                    <a:pt x="190" y="27"/>
                  </a:lnTo>
                  <a:lnTo>
                    <a:pt x="202" y="46"/>
                  </a:lnTo>
                  <a:lnTo>
                    <a:pt x="261" y="137"/>
                  </a:lnTo>
                  <a:lnTo>
                    <a:pt x="263" y="137"/>
                  </a:lnTo>
                  <a:lnTo>
                    <a:pt x="323" y="46"/>
                  </a:lnTo>
                  <a:lnTo>
                    <a:pt x="334" y="27"/>
                  </a:lnTo>
                  <a:lnTo>
                    <a:pt x="341" y="13"/>
                  </a:lnTo>
                  <a:lnTo>
                    <a:pt x="347" y="0"/>
                  </a:lnTo>
                  <a:lnTo>
                    <a:pt x="524" y="0"/>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77" name="Freeform 14">
              <a:extLst>
                <a:ext uri="{FF2B5EF4-FFF2-40B4-BE49-F238E27FC236}">
                  <a16:creationId xmlns:a16="http://schemas.microsoft.com/office/drawing/2014/main" id="{9C210FDC-10BF-507E-E20B-10BFEF683075}"/>
                </a:ext>
              </a:extLst>
            </xdr:cNvPr>
            <xdr:cNvSpPr>
              <a:spLocks noEditPoints="1"/>
            </xdr:cNvSpPr>
          </xdr:nvSpPr>
          <xdr:spPr bwMode="auto">
            <a:xfrm>
              <a:off x="884899" y="207963"/>
              <a:ext cx="228662" cy="192088"/>
            </a:xfrm>
            <a:custGeom>
              <a:avLst/>
              <a:gdLst>
                <a:gd name="T0" fmla="*/ 0 w 431"/>
                <a:gd name="T1" fmla="*/ 0 h 361"/>
                <a:gd name="T2" fmla="*/ 2147483647 w 431"/>
                <a:gd name="T3" fmla="*/ 2147483647 h 361"/>
                <a:gd name="T4" fmla="*/ 2147483647 w 431"/>
                <a:gd name="T5" fmla="*/ 2147483647 h 361"/>
                <a:gd name="T6" fmla="*/ 2147483647 w 431"/>
                <a:gd name="T7" fmla="*/ 2147483647 h 361"/>
                <a:gd name="T8" fmla="*/ 2147483647 w 431"/>
                <a:gd name="T9" fmla="*/ 2147483647 h 361"/>
                <a:gd name="T10" fmla="*/ 2147483647 w 431"/>
                <a:gd name="T11" fmla="*/ 2147483647 h 361"/>
                <a:gd name="T12" fmla="*/ 2147483647 w 431"/>
                <a:gd name="T13" fmla="*/ 2147483647 h 361"/>
                <a:gd name="T14" fmla="*/ 0 w 431"/>
                <a:gd name="T15" fmla="*/ 2147483647 h 361"/>
                <a:gd name="T16" fmla="*/ 2147483647 w 431"/>
                <a:gd name="T17" fmla="*/ 2147483647 h 361"/>
                <a:gd name="T18" fmla="*/ 2147483647 w 431"/>
                <a:gd name="T19" fmla="*/ 2147483647 h 361"/>
                <a:gd name="T20" fmla="*/ 2147483647 w 431"/>
                <a:gd name="T21" fmla="*/ 2147483647 h 361"/>
                <a:gd name="T22" fmla="*/ 2147483647 w 431"/>
                <a:gd name="T23" fmla="*/ 2147483647 h 361"/>
                <a:gd name="T24" fmla="*/ 2147483647 w 431"/>
                <a:gd name="T25" fmla="*/ 2147483647 h 361"/>
                <a:gd name="T26" fmla="*/ 2147483647 w 431"/>
                <a:gd name="T27" fmla="*/ 2147483647 h 361"/>
                <a:gd name="T28" fmla="*/ 2147483647 w 431"/>
                <a:gd name="T29" fmla="*/ 2147483647 h 361"/>
                <a:gd name="T30" fmla="*/ 2147483647 w 431"/>
                <a:gd name="T31" fmla="*/ 2147483647 h 361"/>
                <a:gd name="T32" fmla="*/ 2147483647 w 431"/>
                <a:gd name="T33" fmla="*/ 2147483647 h 361"/>
                <a:gd name="T34" fmla="*/ 2147483647 w 431"/>
                <a:gd name="T35" fmla="*/ 2147483647 h 361"/>
                <a:gd name="T36" fmla="*/ 2147483647 w 431"/>
                <a:gd name="T37" fmla="*/ 2147483647 h 361"/>
                <a:gd name="T38" fmla="*/ 2147483647 w 431"/>
                <a:gd name="T39" fmla="*/ 2147483647 h 361"/>
                <a:gd name="T40" fmla="*/ 2147483647 w 431"/>
                <a:gd name="T41" fmla="*/ 2147483647 h 361"/>
                <a:gd name="T42" fmla="*/ 2147483647 w 431"/>
                <a:gd name="T43" fmla="*/ 2147483647 h 361"/>
                <a:gd name="T44" fmla="*/ 2147483647 w 431"/>
                <a:gd name="T45" fmla="*/ 2147483647 h 361"/>
                <a:gd name="T46" fmla="*/ 2147483647 w 431"/>
                <a:gd name="T47" fmla="*/ 2147483647 h 361"/>
                <a:gd name="T48" fmla="*/ 2147483647 w 431"/>
                <a:gd name="T49" fmla="*/ 2147483647 h 361"/>
                <a:gd name="T50" fmla="*/ 2147483647 w 431"/>
                <a:gd name="T51" fmla="*/ 2147483647 h 361"/>
                <a:gd name="T52" fmla="*/ 2147483647 w 431"/>
                <a:gd name="T53" fmla="*/ 2147483647 h 361"/>
                <a:gd name="T54" fmla="*/ 2147483647 w 431"/>
                <a:gd name="T55" fmla="*/ 2147483647 h 361"/>
                <a:gd name="T56" fmla="*/ 2147483647 w 431"/>
                <a:gd name="T57" fmla="*/ 2147483647 h 361"/>
                <a:gd name="T58" fmla="*/ 2147483647 w 431"/>
                <a:gd name="T59" fmla="*/ 2147483647 h 361"/>
                <a:gd name="T60" fmla="*/ 2147483647 w 431"/>
                <a:gd name="T61" fmla="*/ 2147483647 h 361"/>
                <a:gd name="T62" fmla="*/ 2147483647 w 431"/>
                <a:gd name="T63" fmla="*/ 2147483647 h 361"/>
                <a:gd name="T64" fmla="*/ 2147483647 w 431"/>
                <a:gd name="T65" fmla="*/ 2147483647 h 361"/>
                <a:gd name="T66" fmla="*/ 2147483647 w 431"/>
                <a:gd name="T67" fmla="*/ 2147483647 h 361"/>
                <a:gd name="T68" fmla="*/ 2147483647 w 431"/>
                <a:gd name="T69" fmla="*/ 2147483647 h 361"/>
                <a:gd name="T70" fmla="*/ 2147483647 w 431"/>
                <a:gd name="T71" fmla="*/ 2147483647 h 361"/>
                <a:gd name="T72" fmla="*/ 2147483647 w 431"/>
                <a:gd name="T73" fmla="*/ 2147483647 h 361"/>
                <a:gd name="T74" fmla="*/ 2147483647 w 431"/>
                <a:gd name="T75" fmla="*/ 2147483647 h 361"/>
                <a:gd name="T76" fmla="*/ 2147483647 w 431"/>
                <a:gd name="T77" fmla="*/ 2147483647 h 361"/>
                <a:gd name="T78" fmla="*/ 2147483647 w 431"/>
                <a:gd name="T79" fmla="*/ 2147483647 h 361"/>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Lst>
              <a:ahLst/>
              <a:cxnLst>
                <a:cxn ang="T80">
                  <a:pos x="T0" y="T1"/>
                </a:cxn>
                <a:cxn ang="T81">
                  <a:pos x="T2" y="T3"/>
                </a:cxn>
                <a:cxn ang="T82">
                  <a:pos x="T4" y="T5"/>
                </a:cxn>
                <a:cxn ang="T83">
                  <a:pos x="T6" y="T7"/>
                </a:cxn>
                <a:cxn ang="T84">
                  <a:pos x="T8" y="T9"/>
                </a:cxn>
                <a:cxn ang="T85">
                  <a:pos x="T10" y="T11"/>
                </a:cxn>
                <a:cxn ang="T86">
                  <a:pos x="T12" y="T13"/>
                </a:cxn>
                <a:cxn ang="T87">
                  <a:pos x="T14" y="T15"/>
                </a:cxn>
                <a:cxn ang="T88">
                  <a:pos x="T16" y="T17"/>
                </a:cxn>
                <a:cxn ang="T89">
                  <a:pos x="T18" y="T19"/>
                </a:cxn>
                <a:cxn ang="T90">
                  <a:pos x="T20" y="T21"/>
                </a:cxn>
                <a:cxn ang="T91">
                  <a:pos x="T22" y="T23"/>
                </a:cxn>
                <a:cxn ang="T92">
                  <a:pos x="T24" y="T25"/>
                </a:cxn>
                <a:cxn ang="T93">
                  <a:pos x="T26" y="T27"/>
                </a:cxn>
                <a:cxn ang="T94">
                  <a:pos x="T28" y="T29"/>
                </a:cxn>
                <a:cxn ang="T95">
                  <a:pos x="T30" y="T31"/>
                </a:cxn>
                <a:cxn ang="T96">
                  <a:pos x="T32" y="T33"/>
                </a:cxn>
                <a:cxn ang="T97">
                  <a:pos x="T34" y="T35"/>
                </a:cxn>
                <a:cxn ang="T98">
                  <a:pos x="T36" y="T37"/>
                </a:cxn>
                <a:cxn ang="T99">
                  <a:pos x="T38" y="T39"/>
                </a:cxn>
                <a:cxn ang="T100">
                  <a:pos x="T40" y="T41"/>
                </a:cxn>
                <a:cxn ang="T101">
                  <a:pos x="T42" y="T43"/>
                </a:cxn>
                <a:cxn ang="T102">
                  <a:pos x="T44" y="T45"/>
                </a:cxn>
                <a:cxn ang="T103">
                  <a:pos x="T46" y="T47"/>
                </a:cxn>
                <a:cxn ang="T104">
                  <a:pos x="T48" y="T49"/>
                </a:cxn>
                <a:cxn ang="T105">
                  <a:pos x="T50" y="T51"/>
                </a:cxn>
                <a:cxn ang="T106">
                  <a:pos x="T52" y="T53"/>
                </a:cxn>
                <a:cxn ang="T107">
                  <a:pos x="T54" y="T55"/>
                </a:cxn>
                <a:cxn ang="T108">
                  <a:pos x="T56" y="T57"/>
                </a:cxn>
                <a:cxn ang="T109">
                  <a:pos x="T58" y="T59"/>
                </a:cxn>
                <a:cxn ang="T110">
                  <a:pos x="T60" y="T61"/>
                </a:cxn>
                <a:cxn ang="T111">
                  <a:pos x="T62" y="T63"/>
                </a:cxn>
                <a:cxn ang="T112">
                  <a:pos x="T64" y="T65"/>
                </a:cxn>
                <a:cxn ang="T113">
                  <a:pos x="T66" y="T67"/>
                </a:cxn>
                <a:cxn ang="T114">
                  <a:pos x="T68" y="T69"/>
                </a:cxn>
                <a:cxn ang="T115">
                  <a:pos x="T70" y="T71"/>
                </a:cxn>
                <a:cxn ang="T116">
                  <a:pos x="T72" y="T73"/>
                </a:cxn>
                <a:cxn ang="T117">
                  <a:pos x="T74" y="T75"/>
                </a:cxn>
                <a:cxn ang="T118">
                  <a:pos x="T76" y="T77"/>
                </a:cxn>
                <a:cxn ang="T119">
                  <a:pos x="T78" y="T79"/>
                </a:cxn>
              </a:cxnLst>
              <a:rect l="0" t="0" r="r" b="b"/>
              <a:pathLst>
                <a:path w="431" h="361">
                  <a:moveTo>
                    <a:pt x="291" y="0"/>
                  </a:moveTo>
                  <a:lnTo>
                    <a:pt x="0" y="0"/>
                  </a:lnTo>
                  <a:lnTo>
                    <a:pt x="2" y="2"/>
                  </a:lnTo>
                  <a:lnTo>
                    <a:pt x="5" y="11"/>
                  </a:lnTo>
                  <a:lnTo>
                    <a:pt x="9" y="23"/>
                  </a:lnTo>
                  <a:lnTo>
                    <a:pt x="10" y="31"/>
                  </a:lnTo>
                  <a:lnTo>
                    <a:pt x="11" y="40"/>
                  </a:lnTo>
                  <a:lnTo>
                    <a:pt x="11" y="320"/>
                  </a:lnTo>
                  <a:lnTo>
                    <a:pt x="10" y="330"/>
                  </a:lnTo>
                  <a:lnTo>
                    <a:pt x="9" y="338"/>
                  </a:lnTo>
                  <a:lnTo>
                    <a:pt x="8" y="345"/>
                  </a:lnTo>
                  <a:lnTo>
                    <a:pt x="5" y="351"/>
                  </a:lnTo>
                  <a:lnTo>
                    <a:pt x="2" y="358"/>
                  </a:lnTo>
                  <a:lnTo>
                    <a:pt x="0" y="361"/>
                  </a:lnTo>
                  <a:lnTo>
                    <a:pt x="174" y="361"/>
                  </a:lnTo>
                  <a:lnTo>
                    <a:pt x="173" y="358"/>
                  </a:lnTo>
                  <a:lnTo>
                    <a:pt x="170" y="351"/>
                  </a:lnTo>
                  <a:lnTo>
                    <a:pt x="166" y="338"/>
                  </a:lnTo>
                  <a:lnTo>
                    <a:pt x="165" y="330"/>
                  </a:lnTo>
                  <a:lnTo>
                    <a:pt x="164" y="320"/>
                  </a:lnTo>
                  <a:lnTo>
                    <a:pt x="164" y="233"/>
                  </a:lnTo>
                  <a:lnTo>
                    <a:pt x="291" y="233"/>
                  </a:lnTo>
                  <a:lnTo>
                    <a:pt x="305" y="232"/>
                  </a:lnTo>
                  <a:lnTo>
                    <a:pt x="320" y="231"/>
                  </a:lnTo>
                  <a:lnTo>
                    <a:pt x="334" y="228"/>
                  </a:lnTo>
                  <a:lnTo>
                    <a:pt x="347" y="225"/>
                  </a:lnTo>
                  <a:lnTo>
                    <a:pt x="359" y="221"/>
                  </a:lnTo>
                  <a:lnTo>
                    <a:pt x="371" y="217"/>
                  </a:lnTo>
                  <a:lnTo>
                    <a:pt x="381" y="211"/>
                  </a:lnTo>
                  <a:lnTo>
                    <a:pt x="391" y="203"/>
                  </a:lnTo>
                  <a:lnTo>
                    <a:pt x="401" y="195"/>
                  </a:lnTo>
                  <a:lnTo>
                    <a:pt x="408" y="187"/>
                  </a:lnTo>
                  <a:lnTo>
                    <a:pt x="415" y="177"/>
                  </a:lnTo>
                  <a:lnTo>
                    <a:pt x="421" y="167"/>
                  </a:lnTo>
                  <a:lnTo>
                    <a:pt x="426" y="156"/>
                  </a:lnTo>
                  <a:lnTo>
                    <a:pt x="429" y="144"/>
                  </a:lnTo>
                  <a:lnTo>
                    <a:pt x="430" y="131"/>
                  </a:lnTo>
                  <a:lnTo>
                    <a:pt x="431" y="117"/>
                  </a:lnTo>
                  <a:lnTo>
                    <a:pt x="430" y="103"/>
                  </a:lnTo>
                  <a:lnTo>
                    <a:pt x="429" y="90"/>
                  </a:lnTo>
                  <a:lnTo>
                    <a:pt x="426" y="78"/>
                  </a:lnTo>
                  <a:lnTo>
                    <a:pt x="421" y="67"/>
                  </a:lnTo>
                  <a:lnTo>
                    <a:pt x="415" y="57"/>
                  </a:lnTo>
                  <a:lnTo>
                    <a:pt x="409" y="48"/>
                  </a:lnTo>
                  <a:lnTo>
                    <a:pt x="401" y="38"/>
                  </a:lnTo>
                  <a:lnTo>
                    <a:pt x="392" y="31"/>
                  </a:lnTo>
                  <a:lnTo>
                    <a:pt x="383" y="24"/>
                  </a:lnTo>
                  <a:lnTo>
                    <a:pt x="372" y="18"/>
                  </a:lnTo>
                  <a:lnTo>
                    <a:pt x="360" y="12"/>
                  </a:lnTo>
                  <a:lnTo>
                    <a:pt x="347" y="8"/>
                  </a:lnTo>
                  <a:lnTo>
                    <a:pt x="334" y="5"/>
                  </a:lnTo>
                  <a:lnTo>
                    <a:pt x="321" y="2"/>
                  </a:lnTo>
                  <a:lnTo>
                    <a:pt x="305" y="1"/>
                  </a:lnTo>
                  <a:lnTo>
                    <a:pt x="291" y="0"/>
                  </a:lnTo>
                  <a:close/>
                  <a:moveTo>
                    <a:pt x="214" y="168"/>
                  </a:moveTo>
                  <a:lnTo>
                    <a:pt x="165" y="168"/>
                  </a:lnTo>
                  <a:lnTo>
                    <a:pt x="165" y="68"/>
                  </a:lnTo>
                  <a:lnTo>
                    <a:pt x="214" y="68"/>
                  </a:lnTo>
                  <a:lnTo>
                    <a:pt x="227" y="68"/>
                  </a:lnTo>
                  <a:lnTo>
                    <a:pt x="239" y="70"/>
                  </a:lnTo>
                  <a:lnTo>
                    <a:pt x="249" y="74"/>
                  </a:lnTo>
                  <a:lnTo>
                    <a:pt x="259" y="78"/>
                  </a:lnTo>
                  <a:lnTo>
                    <a:pt x="267" y="86"/>
                  </a:lnTo>
                  <a:lnTo>
                    <a:pt x="273" y="94"/>
                  </a:lnTo>
                  <a:lnTo>
                    <a:pt x="277" y="105"/>
                  </a:lnTo>
                  <a:lnTo>
                    <a:pt x="278" y="117"/>
                  </a:lnTo>
                  <a:lnTo>
                    <a:pt x="277" y="130"/>
                  </a:lnTo>
                  <a:lnTo>
                    <a:pt x="272" y="140"/>
                  </a:lnTo>
                  <a:lnTo>
                    <a:pt x="266" y="149"/>
                  </a:lnTo>
                  <a:lnTo>
                    <a:pt x="259" y="156"/>
                  </a:lnTo>
                  <a:lnTo>
                    <a:pt x="249" y="161"/>
                  </a:lnTo>
                  <a:lnTo>
                    <a:pt x="239" y="164"/>
                  </a:lnTo>
                  <a:lnTo>
                    <a:pt x="227" y="167"/>
                  </a:lnTo>
                  <a:lnTo>
                    <a:pt x="214" y="168"/>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78" name="Freeform 17">
              <a:extLst>
                <a:ext uri="{FF2B5EF4-FFF2-40B4-BE49-F238E27FC236}">
                  <a16:creationId xmlns:a16="http://schemas.microsoft.com/office/drawing/2014/main" id="{D35B5CC3-08A5-FE23-8DFC-4C12CD2A2A90}"/>
                </a:ext>
              </a:extLst>
            </xdr:cNvPr>
            <xdr:cNvSpPr>
              <a:spLocks/>
            </xdr:cNvSpPr>
          </xdr:nvSpPr>
          <xdr:spPr bwMode="auto">
            <a:xfrm>
              <a:off x="1149972" y="207963"/>
              <a:ext cx="200990" cy="192088"/>
            </a:xfrm>
            <a:custGeom>
              <a:avLst/>
              <a:gdLst>
                <a:gd name="T0" fmla="*/ 2147483647 w 380"/>
                <a:gd name="T1" fmla="*/ 2147483647 h 361"/>
                <a:gd name="T2" fmla="*/ 2147483647 w 380"/>
                <a:gd name="T3" fmla="*/ 2147483647 h 361"/>
                <a:gd name="T4" fmla="*/ 2147483647 w 380"/>
                <a:gd name="T5" fmla="*/ 2147483647 h 361"/>
                <a:gd name="T6" fmla="*/ 2147483647 w 380"/>
                <a:gd name="T7" fmla="*/ 2147483647 h 361"/>
                <a:gd name="T8" fmla="*/ 2147483647 w 380"/>
                <a:gd name="T9" fmla="*/ 2147483647 h 361"/>
                <a:gd name="T10" fmla="*/ 2147483647 w 380"/>
                <a:gd name="T11" fmla="*/ 2147483647 h 361"/>
                <a:gd name="T12" fmla="*/ 2147483647 w 380"/>
                <a:gd name="T13" fmla="*/ 2147483647 h 361"/>
                <a:gd name="T14" fmla="*/ 2147483647 w 380"/>
                <a:gd name="T15" fmla="*/ 2147483647 h 361"/>
                <a:gd name="T16" fmla="*/ 2147483647 w 380"/>
                <a:gd name="T17" fmla="*/ 2147483647 h 361"/>
                <a:gd name="T18" fmla="*/ 2147483647 w 380"/>
                <a:gd name="T19" fmla="*/ 2147483647 h 361"/>
                <a:gd name="T20" fmla="*/ 2147483647 w 380"/>
                <a:gd name="T21" fmla="*/ 2147483647 h 361"/>
                <a:gd name="T22" fmla="*/ 2147483647 w 380"/>
                <a:gd name="T23" fmla="*/ 2147483647 h 361"/>
                <a:gd name="T24" fmla="*/ 2147483647 w 380"/>
                <a:gd name="T25" fmla="*/ 2147483647 h 361"/>
                <a:gd name="T26" fmla="*/ 2147483647 w 380"/>
                <a:gd name="T27" fmla="*/ 2147483647 h 361"/>
                <a:gd name="T28" fmla="*/ 2147483647 w 380"/>
                <a:gd name="T29" fmla="*/ 2147483647 h 361"/>
                <a:gd name="T30" fmla="*/ 2147483647 w 380"/>
                <a:gd name="T31" fmla="*/ 2147483647 h 361"/>
                <a:gd name="T32" fmla="*/ 2147483647 w 380"/>
                <a:gd name="T33" fmla="*/ 2147483647 h 361"/>
                <a:gd name="T34" fmla="*/ 2147483647 w 380"/>
                <a:gd name="T35" fmla="*/ 2147483647 h 361"/>
                <a:gd name="T36" fmla="*/ 2147483647 w 380"/>
                <a:gd name="T37" fmla="*/ 2147483647 h 361"/>
                <a:gd name="T38" fmla="*/ 2147483647 w 380"/>
                <a:gd name="T39" fmla="*/ 2147483647 h 361"/>
                <a:gd name="T40" fmla="*/ 2147483647 w 380"/>
                <a:gd name="T41" fmla="*/ 2147483647 h 361"/>
                <a:gd name="T42" fmla="*/ 2147483647 w 380"/>
                <a:gd name="T43" fmla="*/ 2147483647 h 361"/>
                <a:gd name="T44" fmla="*/ 2147483647 w 380"/>
                <a:gd name="T45" fmla="*/ 2147483647 h 361"/>
                <a:gd name="T46" fmla="*/ 2147483647 w 380"/>
                <a:gd name="T47" fmla="*/ 2147483647 h 361"/>
                <a:gd name="T48" fmla="*/ 2147483647 w 380"/>
                <a:gd name="T49" fmla="*/ 2147483647 h 361"/>
                <a:gd name="T50" fmla="*/ 2147483647 w 380"/>
                <a:gd name="T51" fmla="*/ 2147483647 h 361"/>
                <a:gd name="T52" fmla="*/ 2147483647 w 380"/>
                <a:gd name="T53" fmla="*/ 2147483647 h 361"/>
                <a:gd name="T54" fmla="*/ 2147483647 w 380"/>
                <a:gd name="T55" fmla="*/ 2147483647 h 361"/>
                <a:gd name="T56" fmla="*/ 0 w 380"/>
                <a:gd name="T57" fmla="*/ 2147483647 h 361"/>
                <a:gd name="T58" fmla="*/ 0 w 380"/>
                <a:gd name="T59" fmla="*/ 2147483647 h 361"/>
                <a:gd name="T60" fmla="*/ 2147483647 w 380"/>
                <a:gd name="T61" fmla="*/ 2147483647 h 361"/>
                <a:gd name="T62" fmla="*/ 2147483647 w 380"/>
                <a:gd name="T63" fmla="*/ 2147483647 h 361"/>
                <a:gd name="T64" fmla="*/ 2147483647 w 380"/>
                <a:gd name="T65" fmla="*/ 2147483647 h 361"/>
                <a:gd name="T66" fmla="*/ 2147483647 w 380"/>
                <a:gd name="T67" fmla="*/ 2147483647 h 361"/>
                <a:gd name="T68" fmla="*/ 2147483647 w 380"/>
                <a:gd name="T69" fmla="*/ 2147483647 h 361"/>
                <a:gd name="T70" fmla="*/ 2147483647 w 380"/>
                <a:gd name="T71" fmla="*/ 2147483647 h 361"/>
                <a:gd name="T72" fmla="*/ 2147483647 w 380"/>
                <a:gd name="T73" fmla="*/ 2147483647 h 361"/>
                <a:gd name="T74" fmla="*/ 2147483647 w 380"/>
                <a:gd name="T75" fmla="*/ 2147483647 h 361"/>
                <a:gd name="T76" fmla="*/ 2147483647 w 380"/>
                <a:gd name="T77" fmla="*/ 2147483647 h 361"/>
                <a:gd name="T78" fmla="*/ 2147483647 w 380"/>
                <a:gd name="T79" fmla="*/ 2147483647 h 361"/>
                <a:gd name="T80" fmla="*/ 2147483647 w 380"/>
                <a:gd name="T81" fmla="*/ 2147483647 h 361"/>
                <a:gd name="T82" fmla="*/ 2147483647 w 380"/>
                <a:gd name="T83" fmla="*/ 2147483647 h 361"/>
                <a:gd name="T84" fmla="*/ 0 w 380"/>
                <a:gd name="T85" fmla="*/ 0 h 361"/>
                <a:gd name="T86" fmla="*/ 2147483647 w 380"/>
                <a:gd name="T87" fmla="*/ 0 h 361"/>
                <a:gd name="T88" fmla="*/ 2147483647 w 380"/>
                <a:gd name="T89" fmla="*/ 2147483647 h 361"/>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Lst>
              <a:ahLst/>
              <a:cxnLst>
                <a:cxn ang="T90">
                  <a:pos x="T0" y="T1"/>
                </a:cxn>
                <a:cxn ang="T91">
                  <a:pos x="T2" y="T3"/>
                </a:cxn>
                <a:cxn ang="T92">
                  <a:pos x="T4" y="T5"/>
                </a:cxn>
                <a:cxn ang="T93">
                  <a:pos x="T6" y="T7"/>
                </a:cxn>
                <a:cxn ang="T94">
                  <a:pos x="T8" y="T9"/>
                </a:cxn>
                <a:cxn ang="T95">
                  <a:pos x="T10" y="T11"/>
                </a:cxn>
                <a:cxn ang="T96">
                  <a:pos x="T12" y="T13"/>
                </a:cxn>
                <a:cxn ang="T97">
                  <a:pos x="T14" y="T15"/>
                </a:cxn>
                <a:cxn ang="T98">
                  <a:pos x="T16" y="T17"/>
                </a:cxn>
                <a:cxn ang="T99">
                  <a:pos x="T18" y="T19"/>
                </a:cxn>
                <a:cxn ang="T100">
                  <a:pos x="T20" y="T21"/>
                </a:cxn>
                <a:cxn ang="T101">
                  <a:pos x="T22" y="T23"/>
                </a:cxn>
                <a:cxn ang="T102">
                  <a:pos x="T24" y="T25"/>
                </a:cxn>
                <a:cxn ang="T103">
                  <a:pos x="T26" y="T27"/>
                </a:cxn>
                <a:cxn ang="T104">
                  <a:pos x="T28" y="T29"/>
                </a:cxn>
                <a:cxn ang="T105">
                  <a:pos x="T30" y="T31"/>
                </a:cxn>
                <a:cxn ang="T106">
                  <a:pos x="T32" y="T33"/>
                </a:cxn>
                <a:cxn ang="T107">
                  <a:pos x="T34" y="T35"/>
                </a:cxn>
                <a:cxn ang="T108">
                  <a:pos x="T36" y="T37"/>
                </a:cxn>
                <a:cxn ang="T109">
                  <a:pos x="T38" y="T39"/>
                </a:cxn>
                <a:cxn ang="T110">
                  <a:pos x="T40" y="T41"/>
                </a:cxn>
                <a:cxn ang="T111">
                  <a:pos x="T42" y="T43"/>
                </a:cxn>
                <a:cxn ang="T112">
                  <a:pos x="T44" y="T45"/>
                </a:cxn>
                <a:cxn ang="T113">
                  <a:pos x="T46" y="T47"/>
                </a:cxn>
                <a:cxn ang="T114">
                  <a:pos x="T48" y="T49"/>
                </a:cxn>
                <a:cxn ang="T115">
                  <a:pos x="T50" y="T51"/>
                </a:cxn>
                <a:cxn ang="T116">
                  <a:pos x="T52" y="T53"/>
                </a:cxn>
                <a:cxn ang="T117">
                  <a:pos x="T54" y="T55"/>
                </a:cxn>
                <a:cxn ang="T118">
                  <a:pos x="T56" y="T57"/>
                </a:cxn>
                <a:cxn ang="T119">
                  <a:pos x="T58" y="T59"/>
                </a:cxn>
                <a:cxn ang="T120">
                  <a:pos x="T60" y="T61"/>
                </a:cxn>
                <a:cxn ang="T121">
                  <a:pos x="T62" y="T63"/>
                </a:cxn>
                <a:cxn ang="T122">
                  <a:pos x="T64" y="T65"/>
                </a:cxn>
                <a:cxn ang="T123">
                  <a:pos x="T66" y="T67"/>
                </a:cxn>
                <a:cxn ang="T124">
                  <a:pos x="T68" y="T69"/>
                </a:cxn>
                <a:cxn ang="T125">
                  <a:pos x="T70" y="T71"/>
                </a:cxn>
                <a:cxn ang="T126">
                  <a:pos x="T72" y="T73"/>
                </a:cxn>
                <a:cxn ang="T127">
                  <a:pos x="T74" y="T75"/>
                </a:cxn>
                <a:cxn ang="T128">
                  <a:pos x="T76" y="T77"/>
                </a:cxn>
                <a:cxn ang="T129">
                  <a:pos x="T78" y="T79"/>
                </a:cxn>
                <a:cxn ang="T130">
                  <a:pos x="T80" y="T81"/>
                </a:cxn>
                <a:cxn ang="T131">
                  <a:pos x="T82" y="T83"/>
                </a:cxn>
                <a:cxn ang="T132">
                  <a:pos x="T84" y="T85"/>
                </a:cxn>
                <a:cxn ang="T133">
                  <a:pos x="T86" y="T87"/>
                </a:cxn>
                <a:cxn ang="T134">
                  <a:pos x="T88" y="T89"/>
                </a:cxn>
              </a:cxnLst>
              <a:rect l="0" t="0" r="r" b="b"/>
              <a:pathLst>
                <a:path w="380" h="361">
                  <a:moveTo>
                    <a:pt x="380" y="84"/>
                  </a:moveTo>
                  <a:lnTo>
                    <a:pt x="380" y="84"/>
                  </a:lnTo>
                  <a:lnTo>
                    <a:pt x="378" y="83"/>
                  </a:lnTo>
                  <a:lnTo>
                    <a:pt x="370" y="80"/>
                  </a:lnTo>
                  <a:lnTo>
                    <a:pt x="355" y="76"/>
                  </a:lnTo>
                  <a:lnTo>
                    <a:pt x="347" y="75"/>
                  </a:lnTo>
                  <a:lnTo>
                    <a:pt x="338" y="75"/>
                  </a:lnTo>
                  <a:lnTo>
                    <a:pt x="164" y="75"/>
                  </a:lnTo>
                  <a:lnTo>
                    <a:pt x="164" y="161"/>
                  </a:lnTo>
                  <a:lnTo>
                    <a:pt x="303" y="161"/>
                  </a:lnTo>
                  <a:lnTo>
                    <a:pt x="322" y="161"/>
                  </a:lnTo>
                  <a:lnTo>
                    <a:pt x="336" y="158"/>
                  </a:lnTo>
                  <a:lnTo>
                    <a:pt x="350" y="155"/>
                  </a:lnTo>
                  <a:lnTo>
                    <a:pt x="350" y="240"/>
                  </a:lnTo>
                  <a:lnTo>
                    <a:pt x="346" y="239"/>
                  </a:lnTo>
                  <a:lnTo>
                    <a:pt x="336" y="237"/>
                  </a:lnTo>
                  <a:lnTo>
                    <a:pt x="322" y="234"/>
                  </a:lnTo>
                  <a:lnTo>
                    <a:pt x="303" y="233"/>
                  </a:lnTo>
                  <a:lnTo>
                    <a:pt x="164" y="233"/>
                  </a:lnTo>
                  <a:lnTo>
                    <a:pt x="164" y="321"/>
                  </a:lnTo>
                  <a:lnTo>
                    <a:pt x="164" y="331"/>
                  </a:lnTo>
                  <a:lnTo>
                    <a:pt x="165" y="338"/>
                  </a:lnTo>
                  <a:lnTo>
                    <a:pt x="169" y="351"/>
                  </a:lnTo>
                  <a:lnTo>
                    <a:pt x="172" y="358"/>
                  </a:lnTo>
                  <a:lnTo>
                    <a:pt x="173" y="361"/>
                  </a:lnTo>
                  <a:lnTo>
                    <a:pt x="0" y="361"/>
                  </a:lnTo>
                  <a:lnTo>
                    <a:pt x="1" y="358"/>
                  </a:lnTo>
                  <a:lnTo>
                    <a:pt x="4" y="351"/>
                  </a:lnTo>
                  <a:lnTo>
                    <a:pt x="8" y="338"/>
                  </a:lnTo>
                  <a:lnTo>
                    <a:pt x="9" y="331"/>
                  </a:lnTo>
                  <a:lnTo>
                    <a:pt x="10" y="321"/>
                  </a:lnTo>
                  <a:lnTo>
                    <a:pt x="10" y="40"/>
                  </a:lnTo>
                  <a:lnTo>
                    <a:pt x="9" y="31"/>
                  </a:lnTo>
                  <a:lnTo>
                    <a:pt x="8" y="23"/>
                  </a:lnTo>
                  <a:lnTo>
                    <a:pt x="7" y="15"/>
                  </a:lnTo>
                  <a:lnTo>
                    <a:pt x="4" y="9"/>
                  </a:lnTo>
                  <a:lnTo>
                    <a:pt x="1" y="2"/>
                  </a:lnTo>
                  <a:lnTo>
                    <a:pt x="0" y="0"/>
                  </a:lnTo>
                  <a:lnTo>
                    <a:pt x="380" y="0"/>
                  </a:lnTo>
                  <a:lnTo>
                    <a:pt x="380" y="84"/>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grpSp>
    <xdr:clientData/>
  </xdr:twoCellAnchor>
  <xdr:twoCellAnchor>
    <xdr:from>
      <xdr:col>0</xdr:col>
      <xdr:colOff>13608</xdr:colOff>
      <xdr:row>222</xdr:row>
      <xdr:rowOff>0</xdr:rowOff>
    </xdr:from>
    <xdr:to>
      <xdr:col>2</xdr:col>
      <xdr:colOff>13607</xdr:colOff>
      <xdr:row>226</xdr:row>
      <xdr:rowOff>0</xdr:rowOff>
    </xdr:to>
    <xdr:grpSp>
      <xdr:nvGrpSpPr>
        <xdr:cNvPr id="85" name="19 Grupo">
          <a:extLst>
            <a:ext uri="{FF2B5EF4-FFF2-40B4-BE49-F238E27FC236}">
              <a16:creationId xmlns:a16="http://schemas.microsoft.com/office/drawing/2014/main" id="{2CEB077F-80B6-4E44-8309-1A9F4C220605}"/>
            </a:ext>
          </a:extLst>
        </xdr:cNvPr>
        <xdr:cNvGrpSpPr/>
      </xdr:nvGrpSpPr>
      <xdr:grpSpPr>
        <a:xfrm>
          <a:off x="17418" y="49180750"/>
          <a:ext cx="3619499" cy="825500"/>
          <a:chOff x="0" y="0"/>
          <a:chExt cx="1692275" cy="609600"/>
        </a:xfrm>
      </xdr:grpSpPr>
      <xdr:sp macro="" textlink="">
        <xdr:nvSpPr>
          <xdr:cNvPr id="86" name="Rectangle 5">
            <a:extLst>
              <a:ext uri="{FF2B5EF4-FFF2-40B4-BE49-F238E27FC236}">
                <a16:creationId xmlns:a16="http://schemas.microsoft.com/office/drawing/2014/main" id="{35CC6EF6-D6FF-3541-86AF-1C8590522578}"/>
              </a:ext>
            </a:extLst>
          </xdr:cNvPr>
          <xdr:cNvSpPr>
            <a:spLocks noChangeArrowheads="1"/>
          </xdr:cNvSpPr>
        </xdr:nvSpPr>
        <xdr:spPr bwMode="auto">
          <a:xfrm>
            <a:off x="0" y="0"/>
            <a:ext cx="1692275" cy="609600"/>
          </a:xfrm>
          <a:prstGeom prst="rect">
            <a:avLst/>
          </a:prstGeom>
          <a:solidFill>
            <a:srgbClr val="0063BD"/>
          </a:solidFill>
          <a:ln w="9525">
            <a:noFill/>
            <a:miter lim="800000"/>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nvGrpSpPr>
          <xdr:cNvPr id="94" name="14 Grupo">
            <a:extLst>
              <a:ext uri="{FF2B5EF4-FFF2-40B4-BE49-F238E27FC236}">
                <a16:creationId xmlns:a16="http://schemas.microsoft.com/office/drawing/2014/main" id="{7C7AAF6A-18A0-6DFB-5C09-108DC322E54D}"/>
              </a:ext>
            </a:extLst>
          </xdr:cNvPr>
          <xdr:cNvGrpSpPr>
            <a:grpSpLocks/>
          </xdr:cNvGrpSpPr>
        </xdr:nvGrpSpPr>
        <xdr:grpSpPr bwMode="auto">
          <a:xfrm>
            <a:off x="384175" y="190500"/>
            <a:ext cx="846137" cy="209550"/>
            <a:chOff x="574675" y="207963"/>
            <a:chExt cx="776287" cy="192088"/>
          </a:xfrm>
        </xdr:grpSpPr>
        <xdr:sp macro="" textlink="">
          <xdr:nvSpPr>
            <xdr:cNvPr id="95" name="Freeform 12">
              <a:extLst>
                <a:ext uri="{FF2B5EF4-FFF2-40B4-BE49-F238E27FC236}">
                  <a16:creationId xmlns:a16="http://schemas.microsoft.com/office/drawing/2014/main" id="{6E43F3F5-F9C8-E379-F677-6F82A9320FCA}"/>
                </a:ext>
              </a:extLst>
            </xdr:cNvPr>
            <xdr:cNvSpPr>
              <a:spLocks/>
            </xdr:cNvSpPr>
          </xdr:nvSpPr>
          <xdr:spPr bwMode="auto">
            <a:xfrm>
              <a:off x="574675" y="207963"/>
              <a:ext cx="278182" cy="192088"/>
            </a:xfrm>
            <a:custGeom>
              <a:avLst/>
              <a:gdLst>
                <a:gd name="T0" fmla="*/ 2147483647 w 524"/>
                <a:gd name="T1" fmla="*/ 0 h 361"/>
                <a:gd name="T2" fmla="*/ 2147483647 w 524"/>
                <a:gd name="T3" fmla="*/ 0 h 361"/>
                <a:gd name="T4" fmla="*/ 2147483647 w 524"/>
                <a:gd name="T5" fmla="*/ 2147483647 h 361"/>
                <a:gd name="T6" fmla="*/ 2147483647 w 524"/>
                <a:gd name="T7" fmla="*/ 2147483647 h 361"/>
                <a:gd name="T8" fmla="*/ 2147483647 w 524"/>
                <a:gd name="T9" fmla="*/ 2147483647 h 361"/>
                <a:gd name="T10" fmla="*/ 2147483647 w 524"/>
                <a:gd name="T11" fmla="*/ 2147483647 h 361"/>
                <a:gd name="T12" fmla="*/ 2147483647 w 524"/>
                <a:gd name="T13" fmla="*/ 2147483647 h 361"/>
                <a:gd name="T14" fmla="*/ 2147483647 w 524"/>
                <a:gd name="T15" fmla="*/ 2147483647 h 361"/>
                <a:gd name="T16" fmla="*/ 2147483647 w 524"/>
                <a:gd name="T17" fmla="*/ 2147483647 h 361"/>
                <a:gd name="T18" fmla="*/ 2147483647 w 524"/>
                <a:gd name="T19" fmla="*/ 2147483647 h 361"/>
                <a:gd name="T20" fmla="*/ 2147483647 w 524"/>
                <a:gd name="T21" fmla="*/ 2147483647 h 361"/>
                <a:gd name="T22" fmla="*/ 2147483647 w 524"/>
                <a:gd name="T23" fmla="*/ 2147483647 h 361"/>
                <a:gd name="T24" fmla="*/ 2147483647 w 524"/>
                <a:gd name="T25" fmla="*/ 2147483647 h 361"/>
                <a:gd name="T26" fmla="*/ 2147483647 w 524"/>
                <a:gd name="T27" fmla="*/ 2147483647 h 361"/>
                <a:gd name="T28" fmla="*/ 2147483647 w 524"/>
                <a:gd name="T29" fmla="*/ 2147483647 h 361"/>
                <a:gd name="T30" fmla="*/ 2147483647 w 524"/>
                <a:gd name="T31" fmla="*/ 2147483647 h 361"/>
                <a:gd name="T32" fmla="*/ 2147483647 w 524"/>
                <a:gd name="T33" fmla="*/ 2147483647 h 361"/>
                <a:gd name="T34" fmla="*/ 2147483647 w 524"/>
                <a:gd name="T35" fmla="*/ 2147483647 h 361"/>
                <a:gd name="T36" fmla="*/ 2147483647 w 524"/>
                <a:gd name="T37" fmla="*/ 2147483647 h 361"/>
                <a:gd name="T38" fmla="*/ 2147483647 w 524"/>
                <a:gd name="T39" fmla="*/ 2147483647 h 361"/>
                <a:gd name="T40" fmla="*/ 2147483647 w 524"/>
                <a:gd name="T41" fmla="*/ 2147483647 h 361"/>
                <a:gd name="T42" fmla="*/ 2147483647 w 524"/>
                <a:gd name="T43" fmla="*/ 2147483647 h 361"/>
                <a:gd name="T44" fmla="*/ 2147483647 w 524"/>
                <a:gd name="T45" fmla="*/ 2147483647 h 361"/>
                <a:gd name="T46" fmla="*/ 2147483647 w 524"/>
                <a:gd name="T47" fmla="*/ 2147483647 h 361"/>
                <a:gd name="T48" fmla="*/ 2147483647 w 524"/>
                <a:gd name="T49" fmla="*/ 2147483647 h 361"/>
                <a:gd name="T50" fmla="*/ 2147483647 w 524"/>
                <a:gd name="T51" fmla="*/ 2147483647 h 361"/>
                <a:gd name="T52" fmla="*/ 2147483647 w 524"/>
                <a:gd name="T53" fmla="*/ 2147483647 h 361"/>
                <a:gd name="T54" fmla="*/ 2147483647 w 524"/>
                <a:gd name="T55" fmla="*/ 2147483647 h 361"/>
                <a:gd name="T56" fmla="*/ 2147483647 w 524"/>
                <a:gd name="T57" fmla="*/ 2147483647 h 361"/>
                <a:gd name="T58" fmla="*/ 0 w 524"/>
                <a:gd name="T59" fmla="*/ 0 h 361"/>
                <a:gd name="T60" fmla="*/ 2147483647 w 524"/>
                <a:gd name="T61" fmla="*/ 0 h 361"/>
                <a:gd name="T62" fmla="*/ 2147483647 w 524"/>
                <a:gd name="T63" fmla="*/ 0 h 361"/>
                <a:gd name="T64" fmla="*/ 2147483647 w 524"/>
                <a:gd name="T65" fmla="*/ 2147483647 h 361"/>
                <a:gd name="T66" fmla="*/ 2147483647 w 524"/>
                <a:gd name="T67" fmla="*/ 2147483647 h 361"/>
                <a:gd name="T68" fmla="*/ 2147483647 w 524"/>
                <a:gd name="T69" fmla="*/ 2147483647 h 361"/>
                <a:gd name="T70" fmla="*/ 2147483647 w 524"/>
                <a:gd name="T71" fmla="*/ 2147483647 h 361"/>
                <a:gd name="T72" fmla="*/ 2147483647 w 524"/>
                <a:gd name="T73" fmla="*/ 2147483647 h 361"/>
                <a:gd name="T74" fmla="*/ 2147483647 w 524"/>
                <a:gd name="T75" fmla="*/ 2147483647 h 361"/>
                <a:gd name="T76" fmla="*/ 2147483647 w 524"/>
                <a:gd name="T77" fmla="*/ 2147483647 h 361"/>
                <a:gd name="T78" fmla="*/ 2147483647 w 524"/>
                <a:gd name="T79" fmla="*/ 2147483647 h 361"/>
                <a:gd name="T80" fmla="*/ 2147483647 w 524"/>
                <a:gd name="T81" fmla="*/ 2147483647 h 361"/>
                <a:gd name="T82" fmla="*/ 2147483647 w 524"/>
                <a:gd name="T83" fmla="*/ 0 h 361"/>
                <a:gd name="T84" fmla="*/ 2147483647 w 524"/>
                <a:gd name="T85" fmla="*/ 0 h 361"/>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Lst>
              <a:ahLst/>
              <a:cxnLst>
                <a:cxn ang="T86">
                  <a:pos x="T0" y="T1"/>
                </a:cxn>
                <a:cxn ang="T87">
                  <a:pos x="T2" y="T3"/>
                </a:cxn>
                <a:cxn ang="T88">
                  <a:pos x="T4" y="T5"/>
                </a:cxn>
                <a:cxn ang="T89">
                  <a:pos x="T6" y="T7"/>
                </a:cxn>
                <a:cxn ang="T90">
                  <a:pos x="T8" y="T9"/>
                </a:cxn>
                <a:cxn ang="T91">
                  <a:pos x="T10" y="T11"/>
                </a:cxn>
                <a:cxn ang="T92">
                  <a:pos x="T12" y="T13"/>
                </a:cxn>
                <a:cxn ang="T93">
                  <a:pos x="T14" y="T15"/>
                </a:cxn>
                <a:cxn ang="T94">
                  <a:pos x="T16" y="T17"/>
                </a:cxn>
                <a:cxn ang="T95">
                  <a:pos x="T18" y="T19"/>
                </a:cxn>
                <a:cxn ang="T96">
                  <a:pos x="T20" y="T21"/>
                </a:cxn>
                <a:cxn ang="T97">
                  <a:pos x="T22" y="T23"/>
                </a:cxn>
                <a:cxn ang="T98">
                  <a:pos x="T24" y="T25"/>
                </a:cxn>
                <a:cxn ang="T99">
                  <a:pos x="T26" y="T27"/>
                </a:cxn>
                <a:cxn ang="T100">
                  <a:pos x="T28" y="T29"/>
                </a:cxn>
                <a:cxn ang="T101">
                  <a:pos x="T30" y="T31"/>
                </a:cxn>
                <a:cxn ang="T102">
                  <a:pos x="T32" y="T33"/>
                </a:cxn>
                <a:cxn ang="T103">
                  <a:pos x="T34" y="T35"/>
                </a:cxn>
                <a:cxn ang="T104">
                  <a:pos x="T36" y="T37"/>
                </a:cxn>
                <a:cxn ang="T105">
                  <a:pos x="T38" y="T39"/>
                </a:cxn>
                <a:cxn ang="T106">
                  <a:pos x="T40" y="T41"/>
                </a:cxn>
                <a:cxn ang="T107">
                  <a:pos x="T42" y="T43"/>
                </a:cxn>
                <a:cxn ang="T108">
                  <a:pos x="T44" y="T45"/>
                </a:cxn>
                <a:cxn ang="T109">
                  <a:pos x="T46" y="T47"/>
                </a:cxn>
                <a:cxn ang="T110">
                  <a:pos x="T48" y="T49"/>
                </a:cxn>
                <a:cxn ang="T111">
                  <a:pos x="T50" y="T51"/>
                </a:cxn>
                <a:cxn ang="T112">
                  <a:pos x="T52" y="T53"/>
                </a:cxn>
                <a:cxn ang="T113">
                  <a:pos x="T54" y="T55"/>
                </a:cxn>
                <a:cxn ang="T114">
                  <a:pos x="T56" y="T57"/>
                </a:cxn>
                <a:cxn ang="T115">
                  <a:pos x="T58" y="T59"/>
                </a:cxn>
                <a:cxn ang="T116">
                  <a:pos x="T60" y="T61"/>
                </a:cxn>
                <a:cxn ang="T117">
                  <a:pos x="T62" y="T63"/>
                </a:cxn>
                <a:cxn ang="T118">
                  <a:pos x="T64" y="T65"/>
                </a:cxn>
                <a:cxn ang="T119">
                  <a:pos x="T66" y="T67"/>
                </a:cxn>
                <a:cxn ang="T120">
                  <a:pos x="T68" y="T69"/>
                </a:cxn>
                <a:cxn ang="T121">
                  <a:pos x="T70" y="T71"/>
                </a:cxn>
                <a:cxn ang="T122">
                  <a:pos x="T72" y="T73"/>
                </a:cxn>
                <a:cxn ang="T123">
                  <a:pos x="T74" y="T75"/>
                </a:cxn>
                <a:cxn ang="T124">
                  <a:pos x="T76" y="T77"/>
                </a:cxn>
                <a:cxn ang="T125">
                  <a:pos x="T78" y="T79"/>
                </a:cxn>
                <a:cxn ang="T126">
                  <a:pos x="T80" y="T81"/>
                </a:cxn>
                <a:cxn ang="T127">
                  <a:pos x="T82" y="T83"/>
                </a:cxn>
                <a:cxn ang="T128">
                  <a:pos x="T84" y="T85"/>
                </a:cxn>
              </a:cxnLst>
              <a:rect l="0" t="0" r="r" b="b"/>
              <a:pathLst>
                <a:path w="524" h="361">
                  <a:moveTo>
                    <a:pt x="524" y="0"/>
                  </a:moveTo>
                  <a:lnTo>
                    <a:pt x="524" y="0"/>
                  </a:lnTo>
                  <a:lnTo>
                    <a:pt x="520" y="2"/>
                  </a:lnTo>
                  <a:lnTo>
                    <a:pt x="511" y="8"/>
                  </a:lnTo>
                  <a:lnTo>
                    <a:pt x="498" y="20"/>
                  </a:lnTo>
                  <a:lnTo>
                    <a:pt x="488" y="28"/>
                  </a:lnTo>
                  <a:lnTo>
                    <a:pt x="480" y="39"/>
                  </a:lnTo>
                  <a:lnTo>
                    <a:pt x="338" y="215"/>
                  </a:lnTo>
                  <a:lnTo>
                    <a:pt x="338" y="320"/>
                  </a:lnTo>
                  <a:lnTo>
                    <a:pt x="338" y="330"/>
                  </a:lnTo>
                  <a:lnTo>
                    <a:pt x="340" y="338"/>
                  </a:lnTo>
                  <a:lnTo>
                    <a:pt x="344" y="351"/>
                  </a:lnTo>
                  <a:lnTo>
                    <a:pt x="348" y="358"/>
                  </a:lnTo>
                  <a:lnTo>
                    <a:pt x="349" y="361"/>
                  </a:lnTo>
                  <a:lnTo>
                    <a:pt x="174" y="361"/>
                  </a:lnTo>
                  <a:lnTo>
                    <a:pt x="177" y="358"/>
                  </a:lnTo>
                  <a:lnTo>
                    <a:pt x="180" y="351"/>
                  </a:lnTo>
                  <a:lnTo>
                    <a:pt x="184" y="338"/>
                  </a:lnTo>
                  <a:lnTo>
                    <a:pt x="185" y="330"/>
                  </a:lnTo>
                  <a:lnTo>
                    <a:pt x="185" y="320"/>
                  </a:lnTo>
                  <a:lnTo>
                    <a:pt x="185" y="215"/>
                  </a:lnTo>
                  <a:lnTo>
                    <a:pt x="46" y="40"/>
                  </a:lnTo>
                  <a:lnTo>
                    <a:pt x="36" y="30"/>
                  </a:lnTo>
                  <a:lnTo>
                    <a:pt x="28" y="21"/>
                  </a:lnTo>
                  <a:lnTo>
                    <a:pt x="13" y="8"/>
                  </a:lnTo>
                  <a:lnTo>
                    <a:pt x="4" y="2"/>
                  </a:lnTo>
                  <a:lnTo>
                    <a:pt x="0" y="0"/>
                  </a:lnTo>
                  <a:lnTo>
                    <a:pt x="178" y="0"/>
                  </a:lnTo>
                  <a:lnTo>
                    <a:pt x="182" y="13"/>
                  </a:lnTo>
                  <a:lnTo>
                    <a:pt x="190" y="27"/>
                  </a:lnTo>
                  <a:lnTo>
                    <a:pt x="202" y="46"/>
                  </a:lnTo>
                  <a:lnTo>
                    <a:pt x="261" y="137"/>
                  </a:lnTo>
                  <a:lnTo>
                    <a:pt x="263" y="137"/>
                  </a:lnTo>
                  <a:lnTo>
                    <a:pt x="323" y="46"/>
                  </a:lnTo>
                  <a:lnTo>
                    <a:pt x="334" y="27"/>
                  </a:lnTo>
                  <a:lnTo>
                    <a:pt x="341" y="13"/>
                  </a:lnTo>
                  <a:lnTo>
                    <a:pt x="347" y="0"/>
                  </a:lnTo>
                  <a:lnTo>
                    <a:pt x="524" y="0"/>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96" name="Freeform 14">
              <a:extLst>
                <a:ext uri="{FF2B5EF4-FFF2-40B4-BE49-F238E27FC236}">
                  <a16:creationId xmlns:a16="http://schemas.microsoft.com/office/drawing/2014/main" id="{FE7A18A5-FE8E-3B16-49A8-5F11F53143B5}"/>
                </a:ext>
              </a:extLst>
            </xdr:cNvPr>
            <xdr:cNvSpPr>
              <a:spLocks noEditPoints="1"/>
            </xdr:cNvSpPr>
          </xdr:nvSpPr>
          <xdr:spPr bwMode="auto">
            <a:xfrm>
              <a:off x="884899" y="207963"/>
              <a:ext cx="228662" cy="192088"/>
            </a:xfrm>
            <a:custGeom>
              <a:avLst/>
              <a:gdLst>
                <a:gd name="T0" fmla="*/ 0 w 431"/>
                <a:gd name="T1" fmla="*/ 0 h 361"/>
                <a:gd name="T2" fmla="*/ 2147483647 w 431"/>
                <a:gd name="T3" fmla="*/ 2147483647 h 361"/>
                <a:gd name="T4" fmla="*/ 2147483647 w 431"/>
                <a:gd name="T5" fmla="*/ 2147483647 h 361"/>
                <a:gd name="T6" fmla="*/ 2147483647 w 431"/>
                <a:gd name="T7" fmla="*/ 2147483647 h 361"/>
                <a:gd name="T8" fmla="*/ 2147483647 w 431"/>
                <a:gd name="T9" fmla="*/ 2147483647 h 361"/>
                <a:gd name="T10" fmla="*/ 2147483647 w 431"/>
                <a:gd name="T11" fmla="*/ 2147483647 h 361"/>
                <a:gd name="T12" fmla="*/ 2147483647 w 431"/>
                <a:gd name="T13" fmla="*/ 2147483647 h 361"/>
                <a:gd name="T14" fmla="*/ 0 w 431"/>
                <a:gd name="T15" fmla="*/ 2147483647 h 361"/>
                <a:gd name="T16" fmla="*/ 2147483647 w 431"/>
                <a:gd name="T17" fmla="*/ 2147483647 h 361"/>
                <a:gd name="T18" fmla="*/ 2147483647 w 431"/>
                <a:gd name="T19" fmla="*/ 2147483647 h 361"/>
                <a:gd name="T20" fmla="*/ 2147483647 w 431"/>
                <a:gd name="T21" fmla="*/ 2147483647 h 361"/>
                <a:gd name="T22" fmla="*/ 2147483647 w 431"/>
                <a:gd name="T23" fmla="*/ 2147483647 h 361"/>
                <a:gd name="T24" fmla="*/ 2147483647 w 431"/>
                <a:gd name="T25" fmla="*/ 2147483647 h 361"/>
                <a:gd name="T26" fmla="*/ 2147483647 w 431"/>
                <a:gd name="T27" fmla="*/ 2147483647 h 361"/>
                <a:gd name="T28" fmla="*/ 2147483647 w 431"/>
                <a:gd name="T29" fmla="*/ 2147483647 h 361"/>
                <a:gd name="T30" fmla="*/ 2147483647 w 431"/>
                <a:gd name="T31" fmla="*/ 2147483647 h 361"/>
                <a:gd name="T32" fmla="*/ 2147483647 w 431"/>
                <a:gd name="T33" fmla="*/ 2147483647 h 361"/>
                <a:gd name="T34" fmla="*/ 2147483647 w 431"/>
                <a:gd name="T35" fmla="*/ 2147483647 h 361"/>
                <a:gd name="T36" fmla="*/ 2147483647 w 431"/>
                <a:gd name="T37" fmla="*/ 2147483647 h 361"/>
                <a:gd name="T38" fmla="*/ 2147483647 w 431"/>
                <a:gd name="T39" fmla="*/ 2147483647 h 361"/>
                <a:gd name="T40" fmla="*/ 2147483647 w 431"/>
                <a:gd name="T41" fmla="*/ 2147483647 h 361"/>
                <a:gd name="T42" fmla="*/ 2147483647 w 431"/>
                <a:gd name="T43" fmla="*/ 2147483647 h 361"/>
                <a:gd name="T44" fmla="*/ 2147483647 w 431"/>
                <a:gd name="T45" fmla="*/ 2147483647 h 361"/>
                <a:gd name="T46" fmla="*/ 2147483647 w 431"/>
                <a:gd name="T47" fmla="*/ 2147483647 h 361"/>
                <a:gd name="T48" fmla="*/ 2147483647 w 431"/>
                <a:gd name="T49" fmla="*/ 2147483647 h 361"/>
                <a:gd name="T50" fmla="*/ 2147483647 w 431"/>
                <a:gd name="T51" fmla="*/ 2147483647 h 361"/>
                <a:gd name="T52" fmla="*/ 2147483647 w 431"/>
                <a:gd name="T53" fmla="*/ 2147483647 h 361"/>
                <a:gd name="T54" fmla="*/ 2147483647 w 431"/>
                <a:gd name="T55" fmla="*/ 2147483647 h 361"/>
                <a:gd name="T56" fmla="*/ 2147483647 w 431"/>
                <a:gd name="T57" fmla="*/ 2147483647 h 361"/>
                <a:gd name="T58" fmla="*/ 2147483647 w 431"/>
                <a:gd name="T59" fmla="*/ 2147483647 h 361"/>
                <a:gd name="T60" fmla="*/ 2147483647 w 431"/>
                <a:gd name="T61" fmla="*/ 2147483647 h 361"/>
                <a:gd name="T62" fmla="*/ 2147483647 w 431"/>
                <a:gd name="T63" fmla="*/ 2147483647 h 361"/>
                <a:gd name="T64" fmla="*/ 2147483647 w 431"/>
                <a:gd name="T65" fmla="*/ 2147483647 h 361"/>
                <a:gd name="T66" fmla="*/ 2147483647 w 431"/>
                <a:gd name="T67" fmla="*/ 2147483647 h 361"/>
                <a:gd name="T68" fmla="*/ 2147483647 w 431"/>
                <a:gd name="T69" fmla="*/ 2147483647 h 361"/>
                <a:gd name="T70" fmla="*/ 2147483647 w 431"/>
                <a:gd name="T71" fmla="*/ 2147483647 h 361"/>
                <a:gd name="T72" fmla="*/ 2147483647 w 431"/>
                <a:gd name="T73" fmla="*/ 2147483647 h 361"/>
                <a:gd name="T74" fmla="*/ 2147483647 w 431"/>
                <a:gd name="T75" fmla="*/ 2147483647 h 361"/>
                <a:gd name="T76" fmla="*/ 2147483647 w 431"/>
                <a:gd name="T77" fmla="*/ 2147483647 h 361"/>
                <a:gd name="T78" fmla="*/ 2147483647 w 431"/>
                <a:gd name="T79" fmla="*/ 2147483647 h 361"/>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Lst>
              <a:ahLst/>
              <a:cxnLst>
                <a:cxn ang="T80">
                  <a:pos x="T0" y="T1"/>
                </a:cxn>
                <a:cxn ang="T81">
                  <a:pos x="T2" y="T3"/>
                </a:cxn>
                <a:cxn ang="T82">
                  <a:pos x="T4" y="T5"/>
                </a:cxn>
                <a:cxn ang="T83">
                  <a:pos x="T6" y="T7"/>
                </a:cxn>
                <a:cxn ang="T84">
                  <a:pos x="T8" y="T9"/>
                </a:cxn>
                <a:cxn ang="T85">
                  <a:pos x="T10" y="T11"/>
                </a:cxn>
                <a:cxn ang="T86">
                  <a:pos x="T12" y="T13"/>
                </a:cxn>
                <a:cxn ang="T87">
                  <a:pos x="T14" y="T15"/>
                </a:cxn>
                <a:cxn ang="T88">
                  <a:pos x="T16" y="T17"/>
                </a:cxn>
                <a:cxn ang="T89">
                  <a:pos x="T18" y="T19"/>
                </a:cxn>
                <a:cxn ang="T90">
                  <a:pos x="T20" y="T21"/>
                </a:cxn>
                <a:cxn ang="T91">
                  <a:pos x="T22" y="T23"/>
                </a:cxn>
                <a:cxn ang="T92">
                  <a:pos x="T24" y="T25"/>
                </a:cxn>
                <a:cxn ang="T93">
                  <a:pos x="T26" y="T27"/>
                </a:cxn>
                <a:cxn ang="T94">
                  <a:pos x="T28" y="T29"/>
                </a:cxn>
                <a:cxn ang="T95">
                  <a:pos x="T30" y="T31"/>
                </a:cxn>
                <a:cxn ang="T96">
                  <a:pos x="T32" y="T33"/>
                </a:cxn>
                <a:cxn ang="T97">
                  <a:pos x="T34" y="T35"/>
                </a:cxn>
                <a:cxn ang="T98">
                  <a:pos x="T36" y="T37"/>
                </a:cxn>
                <a:cxn ang="T99">
                  <a:pos x="T38" y="T39"/>
                </a:cxn>
                <a:cxn ang="T100">
                  <a:pos x="T40" y="T41"/>
                </a:cxn>
                <a:cxn ang="T101">
                  <a:pos x="T42" y="T43"/>
                </a:cxn>
                <a:cxn ang="T102">
                  <a:pos x="T44" y="T45"/>
                </a:cxn>
                <a:cxn ang="T103">
                  <a:pos x="T46" y="T47"/>
                </a:cxn>
                <a:cxn ang="T104">
                  <a:pos x="T48" y="T49"/>
                </a:cxn>
                <a:cxn ang="T105">
                  <a:pos x="T50" y="T51"/>
                </a:cxn>
                <a:cxn ang="T106">
                  <a:pos x="T52" y="T53"/>
                </a:cxn>
                <a:cxn ang="T107">
                  <a:pos x="T54" y="T55"/>
                </a:cxn>
                <a:cxn ang="T108">
                  <a:pos x="T56" y="T57"/>
                </a:cxn>
                <a:cxn ang="T109">
                  <a:pos x="T58" y="T59"/>
                </a:cxn>
                <a:cxn ang="T110">
                  <a:pos x="T60" y="T61"/>
                </a:cxn>
                <a:cxn ang="T111">
                  <a:pos x="T62" y="T63"/>
                </a:cxn>
                <a:cxn ang="T112">
                  <a:pos x="T64" y="T65"/>
                </a:cxn>
                <a:cxn ang="T113">
                  <a:pos x="T66" y="T67"/>
                </a:cxn>
                <a:cxn ang="T114">
                  <a:pos x="T68" y="T69"/>
                </a:cxn>
                <a:cxn ang="T115">
                  <a:pos x="T70" y="T71"/>
                </a:cxn>
                <a:cxn ang="T116">
                  <a:pos x="T72" y="T73"/>
                </a:cxn>
                <a:cxn ang="T117">
                  <a:pos x="T74" y="T75"/>
                </a:cxn>
                <a:cxn ang="T118">
                  <a:pos x="T76" y="T77"/>
                </a:cxn>
                <a:cxn ang="T119">
                  <a:pos x="T78" y="T79"/>
                </a:cxn>
              </a:cxnLst>
              <a:rect l="0" t="0" r="r" b="b"/>
              <a:pathLst>
                <a:path w="431" h="361">
                  <a:moveTo>
                    <a:pt x="291" y="0"/>
                  </a:moveTo>
                  <a:lnTo>
                    <a:pt x="0" y="0"/>
                  </a:lnTo>
                  <a:lnTo>
                    <a:pt x="2" y="2"/>
                  </a:lnTo>
                  <a:lnTo>
                    <a:pt x="5" y="11"/>
                  </a:lnTo>
                  <a:lnTo>
                    <a:pt x="9" y="23"/>
                  </a:lnTo>
                  <a:lnTo>
                    <a:pt x="10" y="31"/>
                  </a:lnTo>
                  <a:lnTo>
                    <a:pt x="11" y="40"/>
                  </a:lnTo>
                  <a:lnTo>
                    <a:pt x="11" y="320"/>
                  </a:lnTo>
                  <a:lnTo>
                    <a:pt x="10" y="330"/>
                  </a:lnTo>
                  <a:lnTo>
                    <a:pt x="9" y="338"/>
                  </a:lnTo>
                  <a:lnTo>
                    <a:pt x="8" y="345"/>
                  </a:lnTo>
                  <a:lnTo>
                    <a:pt x="5" y="351"/>
                  </a:lnTo>
                  <a:lnTo>
                    <a:pt x="2" y="358"/>
                  </a:lnTo>
                  <a:lnTo>
                    <a:pt x="0" y="361"/>
                  </a:lnTo>
                  <a:lnTo>
                    <a:pt x="174" y="361"/>
                  </a:lnTo>
                  <a:lnTo>
                    <a:pt x="173" y="358"/>
                  </a:lnTo>
                  <a:lnTo>
                    <a:pt x="170" y="351"/>
                  </a:lnTo>
                  <a:lnTo>
                    <a:pt x="166" y="338"/>
                  </a:lnTo>
                  <a:lnTo>
                    <a:pt x="165" y="330"/>
                  </a:lnTo>
                  <a:lnTo>
                    <a:pt x="164" y="320"/>
                  </a:lnTo>
                  <a:lnTo>
                    <a:pt x="164" y="233"/>
                  </a:lnTo>
                  <a:lnTo>
                    <a:pt x="291" y="233"/>
                  </a:lnTo>
                  <a:lnTo>
                    <a:pt x="305" y="232"/>
                  </a:lnTo>
                  <a:lnTo>
                    <a:pt x="320" y="231"/>
                  </a:lnTo>
                  <a:lnTo>
                    <a:pt x="334" y="228"/>
                  </a:lnTo>
                  <a:lnTo>
                    <a:pt x="347" y="225"/>
                  </a:lnTo>
                  <a:lnTo>
                    <a:pt x="359" y="221"/>
                  </a:lnTo>
                  <a:lnTo>
                    <a:pt x="371" y="217"/>
                  </a:lnTo>
                  <a:lnTo>
                    <a:pt x="381" y="211"/>
                  </a:lnTo>
                  <a:lnTo>
                    <a:pt x="391" y="203"/>
                  </a:lnTo>
                  <a:lnTo>
                    <a:pt x="401" y="195"/>
                  </a:lnTo>
                  <a:lnTo>
                    <a:pt x="408" y="187"/>
                  </a:lnTo>
                  <a:lnTo>
                    <a:pt x="415" y="177"/>
                  </a:lnTo>
                  <a:lnTo>
                    <a:pt x="421" y="167"/>
                  </a:lnTo>
                  <a:lnTo>
                    <a:pt x="426" y="156"/>
                  </a:lnTo>
                  <a:lnTo>
                    <a:pt x="429" y="144"/>
                  </a:lnTo>
                  <a:lnTo>
                    <a:pt x="430" y="131"/>
                  </a:lnTo>
                  <a:lnTo>
                    <a:pt x="431" y="117"/>
                  </a:lnTo>
                  <a:lnTo>
                    <a:pt x="430" y="103"/>
                  </a:lnTo>
                  <a:lnTo>
                    <a:pt x="429" y="90"/>
                  </a:lnTo>
                  <a:lnTo>
                    <a:pt x="426" y="78"/>
                  </a:lnTo>
                  <a:lnTo>
                    <a:pt x="421" y="67"/>
                  </a:lnTo>
                  <a:lnTo>
                    <a:pt x="415" y="57"/>
                  </a:lnTo>
                  <a:lnTo>
                    <a:pt x="409" y="48"/>
                  </a:lnTo>
                  <a:lnTo>
                    <a:pt x="401" y="38"/>
                  </a:lnTo>
                  <a:lnTo>
                    <a:pt x="392" y="31"/>
                  </a:lnTo>
                  <a:lnTo>
                    <a:pt x="383" y="24"/>
                  </a:lnTo>
                  <a:lnTo>
                    <a:pt x="372" y="18"/>
                  </a:lnTo>
                  <a:lnTo>
                    <a:pt x="360" y="12"/>
                  </a:lnTo>
                  <a:lnTo>
                    <a:pt x="347" y="8"/>
                  </a:lnTo>
                  <a:lnTo>
                    <a:pt x="334" y="5"/>
                  </a:lnTo>
                  <a:lnTo>
                    <a:pt x="321" y="2"/>
                  </a:lnTo>
                  <a:lnTo>
                    <a:pt x="305" y="1"/>
                  </a:lnTo>
                  <a:lnTo>
                    <a:pt x="291" y="0"/>
                  </a:lnTo>
                  <a:close/>
                  <a:moveTo>
                    <a:pt x="214" y="168"/>
                  </a:moveTo>
                  <a:lnTo>
                    <a:pt x="165" y="168"/>
                  </a:lnTo>
                  <a:lnTo>
                    <a:pt x="165" y="68"/>
                  </a:lnTo>
                  <a:lnTo>
                    <a:pt x="214" y="68"/>
                  </a:lnTo>
                  <a:lnTo>
                    <a:pt x="227" y="68"/>
                  </a:lnTo>
                  <a:lnTo>
                    <a:pt x="239" y="70"/>
                  </a:lnTo>
                  <a:lnTo>
                    <a:pt x="249" y="74"/>
                  </a:lnTo>
                  <a:lnTo>
                    <a:pt x="259" y="78"/>
                  </a:lnTo>
                  <a:lnTo>
                    <a:pt x="267" y="86"/>
                  </a:lnTo>
                  <a:lnTo>
                    <a:pt x="273" y="94"/>
                  </a:lnTo>
                  <a:lnTo>
                    <a:pt x="277" y="105"/>
                  </a:lnTo>
                  <a:lnTo>
                    <a:pt x="278" y="117"/>
                  </a:lnTo>
                  <a:lnTo>
                    <a:pt x="277" y="130"/>
                  </a:lnTo>
                  <a:lnTo>
                    <a:pt x="272" y="140"/>
                  </a:lnTo>
                  <a:lnTo>
                    <a:pt x="266" y="149"/>
                  </a:lnTo>
                  <a:lnTo>
                    <a:pt x="259" y="156"/>
                  </a:lnTo>
                  <a:lnTo>
                    <a:pt x="249" y="161"/>
                  </a:lnTo>
                  <a:lnTo>
                    <a:pt x="239" y="164"/>
                  </a:lnTo>
                  <a:lnTo>
                    <a:pt x="227" y="167"/>
                  </a:lnTo>
                  <a:lnTo>
                    <a:pt x="214" y="168"/>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103" name="Freeform 17">
              <a:extLst>
                <a:ext uri="{FF2B5EF4-FFF2-40B4-BE49-F238E27FC236}">
                  <a16:creationId xmlns:a16="http://schemas.microsoft.com/office/drawing/2014/main" id="{5A0FC125-2046-1C45-BCB8-477033F7F8E0}"/>
                </a:ext>
              </a:extLst>
            </xdr:cNvPr>
            <xdr:cNvSpPr>
              <a:spLocks/>
            </xdr:cNvSpPr>
          </xdr:nvSpPr>
          <xdr:spPr bwMode="auto">
            <a:xfrm>
              <a:off x="1149972" y="207963"/>
              <a:ext cx="200990" cy="192088"/>
            </a:xfrm>
            <a:custGeom>
              <a:avLst/>
              <a:gdLst>
                <a:gd name="T0" fmla="*/ 2147483647 w 380"/>
                <a:gd name="T1" fmla="*/ 2147483647 h 361"/>
                <a:gd name="T2" fmla="*/ 2147483647 w 380"/>
                <a:gd name="T3" fmla="*/ 2147483647 h 361"/>
                <a:gd name="T4" fmla="*/ 2147483647 w 380"/>
                <a:gd name="T5" fmla="*/ 2147483647 h 361"/>
                <a:gd name="T6" fmla="*/ 2147483647 w 380"/>
                <a:gd name="T7" fmla="*/ 2147483647 h 361"/>
                <a:gd name="T8" fmla="*/ 2147483647 w 380"/>
                <a:gd name="T9" fmla="*/ 2147483647 h 361"/>
                <a:gd name="T10" fmla="*/ 2147483647 w 380"/>
                <a:gd name="T11" fmla="*/ 2147483647 h 361"/>
                <a:gd name="T12" fmla="*/ 2147483647 w 380"/>
                <a:gd name="T13" fmla="*/ 2147483647 h 361"/>
                <a:gd name="T14" fmla="*/ 2147483647 w 380"/>
                <a:gd name="T15" fmla="*/ 2147483647 h 361"/>
                <a:gd name="T16" fmla="*/ 2147483647 w 380"/>
                <a:gd name="T17" fmla="*/ 2147483647 h 361"/>
                <a:gd name="T18" fmla="*/ 2147483647 w 380"/>
                <a:gd name="T19" fmla="*/ 2147483647 h 361"/>
                <a:gd name="T20" fmla="*/ 2147483647 w 380"/>
                <a:gd name="T21" fmla="*/ 2147483647 h 361"/>
                <a:gd name="T22" fmla="*/ 2147483647 w 380"/>
                <a:gd name="T23" fmla="*/ 2147483647 h 361"/>
                <a:gd name="T24" fmla="*/ 2147483647 w 380"/>
                <a:gd name="T25" fmla="*/ 2147483647 h 361"/>
                <a:gd name="T26" fmla="*/ 2147483647 w 380"/>
                <a:gd name="T27" fmla="*/ 2147483647 h 361"/>
                <a:gd name="T28" fmla="*/ 2147483647 w 380"/>
                <a:gd name="T29" fmla="*/ 2147483647 h 361"/>
                <a:gd name="T30" fmla="*/ 2147483647 w 380"/>
                <a:gd name="T31" fmla="*/ 2147483647 h 361"/>
                <a:gd name="T32" fmla="*/ 2147483647 w 380"/>
                <a:gd name="T33" fmla="*/ 2147483647 h 361"/>
                <a:gd name="T34" fmla="*/ 2147483647 w 380"/>
                <a:gd name="T35" fmla="*/ 2147483647 h 361"/>
                <a:gd name="T36" fmla="*/ 2147483647 w 380"/>
                <a:gd name="T37" fmla="*/ 2147483647 h 361"/>
                <a:gd name="T38" fmla="*/ 2147483647 w 380"/>
                <a:gd name="T39" fmla="*/ 2147483647 h 361"/>
                <a:gd name="T40" fmla="*/ 2147483647 w 380"/>
                <a:gd name="T41" fmla="*/ 2147483647 h 361"/>
                <a:gd name="T42" fmla="*/ 2147483647 w 380"/>
                <a:gd name="T43" fmla="*/ 2147483647 h 361"/>
                <a:gd name="T44" fmla="*/ 2147483647 w 380"/>
                <a:gd name="T45" fmla="*/ 2147483647 h 361"/>
                <a:gd name="T46" fmla="*/ 2147483647 w 380"/>
                <a:gd name="T47" fmla="*/ 2147483647 h 361"/>
                <a:gd name="T48" fmla="*/ 2147483647 w 380"/>
                <a:gd name="T49" fmla="*/ 2147483647 h 361"/>
                <a:gd name="T50" fmla="*/ 2147483647 w 380"/>
                <a:gd name="T51" fmla="*/ 2147483647 h 361"/>
                <a:gd name="T52" fmla="*/ 2147483647 w 380"/>
                <a:gd name="T53" fmla="*/ 2147483647 h 361"/>
                <a:gd name="T54" fmla="*/ 2147483647 w 380"/>
                <a:gd name="T55" fmla="*/ 2147483647 h 361"/>
                <a:gd name="T56" fmla="*/ 0 w 380"/>
                <a:gd name="T57" fmla="*/ 2147483647 h 361"/>
                <a:gd name="T58" fmla="*/ 0 w 380"/>
                <a:gd name="T59" fmla="*/ 2147483647 h 361"/>
                <a:gd name="T60" fmla="*/ 2147483647 w 380"/>
                <a:gd name="T61" fmla="*/ 2147483647 h 361"/>
                <a:gd name="T62" fmla="*/ 2147483647 w 380"/>
                <a:gd name="T63" fmla="*/ 2147483647 h 361"/>
                <a:gd name="T64" fmla="*/ 2147483647 w 380"/>
                <a:gd name="T65" fmla="*/ 2147483647 h 361"/>
                <a:gd name="T66" fmla="*/ 2147483647 w 380"/>
                <a:gd name="T67" fmla="*/ 2147483647 h 361"/>
                <a:gd name="T68" fmla="*/ 2147483647 w 380"/>
                <a:gd name="T69" fmla="*/ 2147483647 h 361"/>
                <a:gd name="T70" fmla="*/ 2147483647 w 380"/>
                <a:gd name="T71" fmla="*/ 2147483647 h 361"/>
                <a:gd name="T72" fmla="*/ 2147483647 w 380"/>
                <a:gd name="T73" fmla="*/ 2147483647 h 361"/>
                <a:gd name="T74" fmla="*/ 2147483647 w 380"/>
                <a:gd name="T75" fmla="*/ 2147483647 h 361"/>
                <a:gd name="T76" fmla="*/ 2147483647 w 380"/>
                <a:gd name="T77" fmla="*/ 2147483647 h 361"/>
                <a:gd name="T78" fmla="*/ 2147483647 w 380"/>
                <a:gd name="T79" fmla="*/ 2147483647 h 361"/>
                <a:gd name="T80" fmla="*/ 2147483647 w 380"/>
                <a:gd name="T81" fmla="*/ 2147483647 h 361"/>
                <a:gd name="T82" fmla="*/ 2147483647 w 380"/>
                <a:gd name="T83" fmla="*/ 2147483647 h 361"/>
                <a:gd name="T84" fmla="*/ 0 w 380"/>
                <a:gd name="T85" fmla="*/ 0 h 361"/>
                <a:gd name="T86" fmla="*/ 2147483647 w 380"/>
                <a:gd name="T87" fmla="*/ 0 h 361"/>
                <a:gd name="T88" fmla="*/ 2147483647 w 380"/>
                <a:gd name="T89" fmla="*/ 2147483647 h 361"/>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Lst>
              <a:ahLst/>
              <a:cxnLst>
                <a:cxn ang="T90">
                  <a:pos x="T0" y="T1"/>
                </a:cxn>
                <a:cxn ang="T91">
                  <a:pos x="T2" y="T3"/>
                </a:cxn>
                <a:cxn ang="T92">
                  <a:pos x="T4" y="T5"/>
                </a:cxn>
                <a:cxn ang="T93">
                  <a:pos x="T6" y="T7"/>
                </a:cxn>
                <a:cxn ang="T94">
                  <a:pos x="T8" y="T9"/>
                </a:cxn>
                <a:cxn ang="T95">
                  <a:pos x="T10" y="T11"/>
                </a:cxn>
                <a:cxn ang="T96">
                  <a:pos x="T12" y="T13"/>
                </a:cxn>
                <a:cxn ang="T97">
                  <a:pos x="T14" y="T15"/>
                </a:cxn>
                <a:cxn ang="T98">
                  <a:pos x="T16" y="T17"/>
                </a:cxn>
                <a:cxn ang="T99">
                  <a:pos x="T18" y="T19"/>
                </a:cxn>
                <a:cxn ang="T100">
                  <a:pos x="T20" y="T21"/>
                </a:cxn>
                <a:cxn ang="T101">
                  <a:pos x="T22" y="T23"/>
                </a:cxn>
                <a:cxn ang="T102">
                  <a:pos x="T24" y="T25"/>
                </a:cxn>
                <a:cxn ang="T103">
                  <a:pos x="T26" y="T27"/>
                </a:cxn>
                <a:cxn ang="T104">
                  <a:pos x="T28" y="T29"/>
                </a:cxn>
                <a:cxn ang="T105">
                  <a:pos x="T30" y="T31"/>
                </a:cxn>
                <a:cxn ang="T106">
                  <a:pos x="T32" y="T33"/>
                </a:cxn>
                <a:cxn ang="T107">
                  <a:pos x="T34" y="T35"/>
                </a:cxn>
                <a:cxn ang="T108">
                  <a:pos x="T36" y="T37"/>
                </a:cxn>
                <a:cxn ang="T109">
                  <a:pos x="T38" y="T39"/>
                </a:cxn>
                <a:cxn ang="T110">
                  <a:pos x="T40" y="T41"/>
                </a:cxn>
                <a:cxn ang="T111">
                  <a:pos x="T42" y="T43"/>
                </a:cxn>
                <a:cxn ang="T112">
                  <a:pos x="T44" y="T45"/>
                </a:cxn>
                <a:cxn ang="T113">
                  <a:pos x="T46" y="T47"/>
                </a:cxn>
                <a:cxn ang="T114">
                  <a:pos x="T48" y="T49"/>
                </a:cxn>
                <a:cxn ang="T115">
                  <a:pos x="T50" y="T51"/>
                </a:cxn>
                <a:cxn ang="T116">
                  <a:pos x="T52" y="T53"/>
                </a:cxn>
                <a:cxn ang="T117">
                  <a:pos x="T54" y="T55"/>
                </a:cxn>
                <a:cxn ang="T118">
                  <a:pos x="T56" y="T57"/>
                </a:cxn>
                <a:cxn ang="T119">
                  <a:pos x="T58" y="T59"/>
                </a:cxn>
                <a:cxn ang="T120">
                  <a:pos x="T60" y="T61"/>
                </a:cxn>
                <a:cxn ang="T121">
                  <a:pos x="T62" y="T63"/>
                </a:cxn>
                <a:cxn ang="T122">
                  <a:pos x="T64" y="T65"/>
                </a:cxn>
                <a:cxn ang="T123">
                  <a:pos x="T66" y="T67"/>
                </a:cxn>
                <a:cxn ang="T124">
                  <a:pos x="T68" y="T69"/>
                </a:cxn>
                <a:cxn ang="T125">
                  <a:pos x="T70" y="T71"/>
                </a:cxn>
                <a:cxn ang="T126">
                  <a:pos x="T72" y="T73"/>
                </a:cxn>
                <a:cxn ang="T127">
                  <a:pos x="T74" y="T75"/>
                </a:cxn>
                <a:cxn ang="T128">
                  <a:pos x="T76" y="T77"/>
                </a:cxn>
                <a:cxn ang="T129">
                  <a:pos x="T78" y="T79"/>
                </a:cxn>
                <a:cxn ang="T130">
                  <a:pos x="T80" y="T81"/>
                </a:cxn>
                <a:cxn ang="T131">
                  <a:pos x="T82" y="T83"/>
                </a:cxn>
                <a:cxn ang="T132">
                  <a:pos x="T84" y="T85"/>
                </a:cxn>
                <a:cxn ang="T133">
                  <a:pos x="T86" y="T87"/>
                </a:cxn>
                <a:cxn ang="T134">
                  <a:pos x="T88" y="T89"/>
                </a:cxn>
              </a:cxnLst>
              <a:rect l="0" t="0" r="r" b="b"/>
              <a:pathLst>
                <a:path w="380" h="361">
                  <a:moveTo>
                    <a:pt x="380" y="84"/>
                  </a:moveTo>
                  <a:lnTo>
                    <a:pt x="380" y="84"/>
                  </a:lnTo>
                  <a:lnTo>
                    <a:pt x="378" y="83"/>
                  </a:lnTo>
                  <a:lnTo>
                    <a:pt x="370" y="80"/>
                  </a:lnTo>
                  <a:lnTo>
                    <a:pt x="355" y="76"/>
                  </a:lnTo>
                  <a:lnTo>
                    <a:pt x="347" y="75"/>
                  </a:lnTo>
                  <a:lnTo>
                    <a:pt x="338" y="75"/>
                  </a:lnTo>
                  <a:lnTo>
                    <a:pt x="164" y="75"/>
                  </a:lnTo>
                  <a:lnTo>
                    <a:pt x="164" y="161"/>
                  </a:lnTo>
                  <a:lnTo>
                    <a:pt x="303" y="161"/>
                  </a:lnTo>
                  <a:lnTo>
                    <a:pt x="322" y="161"/>
                  </a:lnTo>
                  <a:lnTo>
                    <a:pt x="336" y="158"/>
                  </a:lnTo>
                  <a:lnTo>
                    <a:pt x="350" y="155"/>
                  </a:lnTo>
                  <a:lnTo>
                    <a:pt x="350" y="240"/>
                  </a:lnTo>
                  <a:lnTo>
                    <a:pt x="346" y="239"/>
                  </a:lnTo>
                  <a:lnTo>
                    <a:pt x="336" y="237"/>
                  </a:lnTo>
                  <a:lnTo>
                    <a:pt x="322" y="234"/>
                  </a:lnTo>
                  <a:lnTo>
                    <a:pt x="303" y="233"/>
                  </a:lnTo>
                  <a:lnTo>
                    <a:pt x="164" y="233"/>
                  </a:lnTo>
                  <a:lnTo>
                    <a:pt x="164" y="321"/>
                  </a:lnTo>
                  <a:lnTo>
                    <a:pt x="164" y="331"/>
                  </a:lnTo>
                  <a:lnTo>
                    <a:pt x="165" y="338"/>
                  </a:lnTo>
                  <a:lnTo>
                    <a:pt x="169" y="351"/>
                  </a:lnTo>
                  <a:lnTo>
                    <a:pt x="172" y="358"/>
                  </a:lnTo>
                  <a:lnTo>
                    <a:pt x="173" y="361"/>
                  </a:lnTo>
                  <a:lnTo>
                    <a:pt x="0" y="361"/>
                  </a:lnTo>
                  <a:lnTo>
                    <a:pt x="1" y="358"/>
                  </a:lnTo>
                  <a:lnTo>
                    <a:pt x="4" y="351"/>
                  </a:lnTo>
                  <a:lnTo>
                    <a:pt x="8" y="338"/>
                  </a:lnTo>
                  <a:lnTo>
                    <a:pt x="9" y="331"/>
                  </a:lnTo>
                  <a:lnTo>
                    <a:pt x="10" y="321"/>
                  </a:lnTo>
                  <a:lnTo>
                    <a:pt x="10" y="40"/>
                  </a:lnTo>
                  <a:lnTo>
                    <a:pt x="9" y="31"/>
                  </a:lnTo>
                  <a:lnTo>
                    <a:pt x="8" y="23"/>
                  </a:lnTo>
                  <a:lnTo>
                    <a:pt x="7" y="15"/>
                  </a:lnTo>
                  <a:lnTo>
                    <a:pt x="4" y="9"/>
                  </a:lnTo>
                  <a:lnTo>
                    <a:pt x="1" y="2"/>
                  </a:lnTo>
                  <a:lnTo>
                    <a:pt x="0" y="0"/>
                  </a:lnTo>
                  <a:lnTo>
                    <a:pt x="380" y="0"/>
                  </a:lnTo>
                  <a:lnTo>
                    <a:pt x="380" y="84"/>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grpSp>
    <xdr:clientData/>
  </xdr:twoCellAnchor>
  <xdr:twoCellAnchor>
    <xdr:from>
      <xdr:col>0</xdr:col>
      <xdr:colOff>13608</xdr:colOff>
      <xdr:row>304</xdr:row>
      <xdr:rowOff>0</xdr:rowOff>
    </xdr:from>
    <xdr:to>
      <xdr:col>2</xdr:col>
      <xdr:colOff>13607</xdr:colOff>
      <xdr:row>308</xdr:row>
      <xdr:rowOff>0</xdr:rowOff>
    </xdr:to>
    <xdr:grpSp>
      <xdr:nvGrpSpPr>
        <xdr:cNvPr id="104" name="19 Grupo">
          <a:extLst>
            <a:ext uri="{FF2B5EF4-FFF2-40B4-BE49-F238E27FC236}">
              <a16:creationId xmlns:a16="http://schemas.microsoft.com/office/drawing/2014/main" id="{71EB62EA-95BB-4D20-83B2-A54D80A0E8CC}"/>
            </a:ext>
          </a:extLst>
        </xdr:cNvPr>
        <xdr:cNvGrpSpPr/>
      </xdr:nvGrpSpPr>
      <xdr:grpSpPr>
        <a:xfrm>
          <a:off x="17418" y="65992375"/>
          <a:ext cx="3619499" cy="825500"/>
          <a:chOff x="0" y="0"/>
          <a:chExt cx="1692275" cy="609600"/>
        </a:xfrm>
      </xdr:grpSpPr>
      <xdr:sp macro="" textlink="">
        <xdr:nvSpPr>
          <xdr:cNvPr id="105" name="Rectangle 5">
            <a:extLst>
              <a:ext uri="{FF2B5EF4-FFF2-40B4-BE49-F238E27FC236}">
                <a16:creationId xmlns:a16="http://schemas.microsoft.com/office/drawing/2014/main" id="{8BF9CA82-753C-99E1-90B2-8D54A61ED8A3}"/>
              </a:ext>
            </a:extLst>
          </xdr:cNvPr>
          <xdr:cNvSpPr>
            <a:spLocks noChangeArrowheads="1"/>
          </xdr:cNvSpPr>
        </xdr:nvSpPr>
        <xdr:spPr bwMode="auto">
          <a:xfrm>
            <a:off x="0" y="0"/>
            <a:ext cx="1692275" cy="609600"/>
          </a:xfrm>
          <a:prstGeom prst="rect">
            <a:avLst/>
          </a:prstGeom>
          <a:solidFill>
            <a:srgbClr val="0063BD"/>
          </a:solidFill>
          <a:ln w="9525">
            <a:noFill/>
            <a:miter lim="800000"/>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nvGrpSpPr>
          <xdr:cNvPr id="106" name="14 Grupo">
            <a:extLst>
              <a:ext uri="{FF2B5EF4-FFF2-40B4-BE49-F238E27FC236}">
                <a16:creationId xmlns:a16="http://schemas.microsoft.com/office/drawing/2014/main" id="{D5336402-DAF3-6E1A-FF9E-DA0CB0661B60}"/>
              </a:ext>
            </a:extLst>
          </xdr:cNvPr>
          <xdr:cNvGrpSpPr>
            <a:grpSpLocks/>
          </xdr:cNvGrpSpPr>
        </xdr:nvGrpSpPr>
        <xdr:grpSpPr bwMode="auto">
          <a:xfrm>
            <a:off x="384175" y="190500"/>
            <a:ext cx="846137" cy="209550"/>
            <a:chOff x="574675" y="207963"/>
            <a:chExt cx="776287" cy="192088"/>
          </a:xfrm>
        </xdr:grpSpPr>
        <xdr:sp macro="" textlink="">
          <xdr:nvSpPr>
            <xdr:cNvPr id="107" name="Freeform 12">
              <a:extLst>
                <a:ext uri="{FF2B5EF4-FFF2-40B4-BE49-F238E27FC236}">
                  <a16:creationId xmlns:a16="http://schemas.microsoft.com/office/drawing/2014/main" id="{317FE7BA-6383-89E4-B788-A68CB96D782C}"/>
                </a:ext>
              </a:extLst>
            </xdr:cNvPr>
            <xdr:cNvSpPr>
              <a:spLocks/>
            </xdr:cNvSpPr>
          </xdr:nvSpPr>
          <xdr:spPr bwMode="auto">
            <a:xfrm>
              <a:off x="574675" y="207963"/>
              <a:ext cx="278182" cy="192088"/>
            </a:xfrm>
            <a:custGeom>
              <a:avLst/>
              <a:gdLst>
                <a:gd name="T0" fmla="*/ 2147483647 w 524"/>
                <a:gd name="T1" fmla="*/ 0 h 361"/>
                <a:gd name="T2" fmla="*/ 2147483647 w 524"/>
                <a:gd name="T3" fmla="*/ 0 h 361"/>
                <a:gd name="T4" fmla="*/ 2147483647 w 524"/>
                <a:gd name="T5" fmla="*/ 2147483647 h 361"/>
                <a:gd name="T6" fmla="*/ 2147483647 w 524"/>
                <a:gd name="T7" fmla="*/ 2147483647 h 361"/>
                <a:gd name="T8" fmla="*/ 2147483647 w 524"/>
                <a:gd name="T9" fmla="*/ 2147483647 h 361"/>
                <a:gd name="T10" fmla="*/ 2147483647 w 524"/>
                <a:gd name="T11" fmla="*/ 2147483647 h 361"/>
                <a:gd name="T12" fmla="*/ 2147483647 w 524"/>
                <a:gd name="T13" fmla="*/ 2147483647 h 361"/>
                <a:gd name="T14" fmla="*/ 2147483647 w 524"/>
                <a:gd name="T15" fmla="*/ 2147483647 h 361"/>
                <a:gd name="T16" fmla="*/ 2147483647 w 524"/>
                <a:gd name="T17" fmla="*/ 2147483647 h 361"/>
                <a:gd name="T18" fmla="*/ 2147483647 w 524"/>
                <a:gd name="T19" fmla="*/ 2147483647 h 361"/>
                <a:gd name="T20" fmla="*/ 2147483647 w 524"/>
                <a:gd name="T21" fmla="*/ 2147483647 h 361"/>
                <a:gd name="T22" fmla="*/ 2147483647 w 524"/>
                <a:gd name="T23" fmla="*/ 2147483647 h 361"/>
                <a:gd name="T24" fmla="*/ 2147483647 w 524"/>
                <a:gd name="T25" fmla="*/ 2147483647 h 361"/>
                <a:gd name="T26" fmla="*/ 2147483647 w 524"/>
                <a:gd name="T27" fmla="*/ 2147483647 h 361"/>
                <a:gd name="T28" fmla="*/ 2147483647 w 524"/>
                <a:gd name="T29" fmla="*/ 2147483647 h 361"/>
                <a:gd name="T30" fmla="*/ 2147483647 w 524"/>
                <a:gd name="T31" fmla="*/ 2147483647 h 361"/>
                <a:gd name="T32" fmla="*/ 2147483647 w 524"/>
                <a:gd name="T33" fmla="*/ 2147483647 h 361"/>
                <a:gd name="T34" fmla="*/ 2147483647 w 524"/>
                <a:gd name="T35" fmla="*/ 2147483647 h 361"/>
                <a:gd name="T36" fmla="*/ 2147483647 w 524"/>
                <a:gd name="T37" fmla="*/ 2147483647 h 361"/>
                <a:gd name="T38" fmla="*/ 2147483647 w 524"/>
                <a:gd name="T39" fmla="*/ 2147483647 h 361"/>
                <a:gd name="T40" fmla="*/ 2147483647 w 524"/>
                <a:gd name="T41" fmla="*/ 2147483647 h 361"/>
                <a:gd name="T42" fmla="*/ 2147483647 w 524"/>
                <a:gd name="T43" fmla="*/ 2147483647 h 361"/>
                <a:gd name="T44" fmla="*/ 2147483647 w 524"/>
                <a:gd name="T45" fmla="*/ 2147483647 h 361"/>
                <a:gd name="T46" fmla="*/ 2147483647 w 524"/>
                <a:gd name="T47" fmla="*/ 2147483647 h 361"/>
                <a:gd name="T48" fmla="*/ 2147483647 w 524"/>
                <a:gd name="T49" fmla="*/ 2147483647 h 361"/>
                <a:gd name="T50" fmla="*/ 2147483647 w 524"/>
                <a:gd name="T51" fmla="*/ 2147483647 h 361"/>
                <a:gd name="T52" fmla="*/ 2147483647 w 524"/>
                <a:gd name="T53" fmla="*/ 2147483647 h 361"/>
                <a:gd name="T54" fmla="*/ 2147483647 w 524"/>
                <a:gd name="T55" fmla="*/ 2147483647 h 361"/>
                <a:gd name="T56" fmla="*/ 2147483647 w 524"/>
                <a:gd name="T57" fmla="*/ 2147483647 h 361"/>
                <a:gd name="T58" fmla="*/ 0 w 524"/>
                <a:gd name="T59" fmla="*/ 0 h 361"/>
                <a:gd name="T60" fmla="*/ 2147483647 w 524"/>
                <a:gd name="T61" fmla="*/ 0 h 361"/>
                <a:gd name="T62" fmla="*/ 2147483647 w 524"/>
                <a:gd name="T63" fmla="*/ 0 h 361"/>
                <a:gd name="T64" fmla="*/ 2147483647 w 524"/>
                <a:gd name="T65" fmla="*/ 2147483647 h 361"/>
                <a:gd name="T66" fmla="*/ 2147483647 w 524"/>
                <a:gd name="T67" fmla="*/ 2147483647 h 361"/>
                <a:gd name="T68" fmla="*/ 2147483647 w 524"/>
                <a:gd name="T69" fmla="*/ 2147483647 h 361"/>
                <a:gd name="T70" fmla="*/ 2147483647 w 524"/>
                <a:gd name="T71" fmla="*/ 2147483647 h 361"/>
                <a:gd name="T72" fmla="*/ 2147483647 w 524"/>
                <a:gd name="T73" fmla="*/ 2147483647 h 361"/>
                <a:gd name="T74" fmla="*/ 2147483647 w 524"/>
                <a:gd name="T75" fmla="*/ 2147483647 h 361"/>
                <a:gd name="T76" fmla="*/ 2147483647 w 524"/>
                <a:gd name="T77" fmla="*/ 2147483647 h 361"/>
                <a:gd name="T78" fmla="*/ 2147483647 w 524"/>
                <a:gd name="T79" fmla="*/ 2147483647 h 361"/>
                <a:gd name="T80" fmla="*/ 2147483647 w 524"/>
                <a:gd name="T81" fmla="*/ 2147483647 h 361"/>
                <a:gd name="T82" fmla="*/ 2147483647 w 524"/>
                <a:gd name="T83" fmla="*/ 0 h 361"/>
                <a:gd name="T84" fmla="*/ 2147483647 w 524"/>
                <a:gd name="T85" fmla="*/ 0 h 361"/>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Lst>
              <a:ahLst/>
              <a:cxnLst>
                <a:cxn ang="T86">
                  <a:pos x="T0" y="T1"/>
                </a:cxn>
                <a:cxn ang="T87">
                  <a:pos x="T2" y="T3"/>
                </a:cxn>
                <a:cxn ang="T88">
                  <a:pos x="T4" y="T5"/>
                </a:cxn>
                <a:cxn ang="T89">
                  <a:pos x="T6" y="T7"/>
                </a:cxn>
                <a:cxn ang="T90">
                  <a:pos x="T8" y="T9"/>
                </a:cxn>
                <a:cxn ang="T91">
                  <a:pos x="T10" y="T11"/>
                </a:cxn>
                <a:cxn ang="T92">
                  <a:pos x="T12" y="T13"/>
                </a:cxn>
                <a:cxn ang="T93">
                  <a:pos x="T14" y="T15"/>
                </a:cxn>
                <a:cxn ang="T94">
                  <a:pos x="T16" y="T17"/>
                </a:cxn>
                <a:cxn ang="T95">
                  <a:pos x="T18" y="T19"/>
                </a:cxn>
                <a:cxn ang="T96">
                  <a:pos x="T20" y="T21"/>
                </a:cxn>
                <a:cxn ang="T97">
                  <a:pos x="T22" y="T23"/>
                </a:cxn>
                <a:cxn ang="T98">
                  <a:pos x="T24" y="T25"/>
                </a:cxn>
                <a:cxn ang="T99">
                  <a:pos x="T26" y="T27"/>
                </a:cxn>
                <a:cxn ang="T100">
                  <a:pos x="T28" y="T29"/>
                </a:cxn>
                <a:cxn ang="T101">
                  <a:pos x="T30" y="T31"/>
                </a:cxn>
                <a:cxn ang="T102">
                  <a:pos x="T32" y="T33"/>
                </a:cxn>
                <a:cxn ang="T103">
                  <a:pos x="T34" y="T35"/>
                </a:cxn>
                <a:cxn ang="T104">
                  <a:pos x="T36" y="T37"/>
                </a:cxn>
                <a:cxn ang="T105">
                  <a:pos x="T38" y="T39"/>
                </a:cxn>
                <a:cxn ang="T106">
                  <a:pos x="T40" y="T41"/>
                </a:cxn>
                <a:cxn ang="T107">
                  <a:pos x="T42" y="T43"/>
                </a:cxn>
                <a:cxn ang="T108">
                  <a:pos x="T44" y="T45"/>
                </a:cxn>
                <a:cxn ang="T109">
                  <a:pos x="T46" y="T47"/>
                </a:cxn>
                <a:cxn ang="T110">
                  <a:pos x="T48" y="T49"/>
                </a:cxn>
                <a:cxn ang="T111">
                  <a:pos x="T50" y="T51"/>
                </a:cxn>
                <a:cxn ang="T112">
                  <a:pos x="T52" y="T53"/>
                </a:cxn>
                <a:cxn ang="T113">
                  <a:pos x="T54" y="T55"/>
                </a:cxn>
                <a:cxn ang="T114">
                  <a:pos x="T56" y="T57"/>
                </a:cxn>
                <a:cxn ang="T115">
                  <a:pos x="T58" y="T59"/>
                </a:cxn>
                <a:cxn ang="T116">
                  <a:pos x="T60" y="T61"/>
                </a:cxn>
                <a:cxn ang="T117">
                  <a:pos x="T62" y="T63"/>
                </a:cxn>
                <a:cxn ang="T118">
                  <a:pos x="T64" y="T65"/>
                </a:cxn>
                <a:cxn ang="T119">
                  <a:pos x="T66" y="T67"/>
                </a:cxn>
                <a:cxn ang="T120">
                  <a:pos x="T68" y="T69"/>
                </a:cxn>
                <a:cxn ang="T121">
                  <a:pos x="T70" y="T71"/>
                </a:cxn>
                <a:cxn ang="T122">
                  <a:pos x="T72" y="T73"/>
                </a:cxn>
                <a:cxn ang="T123">
                  <a:pos x="T74" y="T75"/>
                </a:cxn>
                <a:cxn ang="T124">
                  <a:pos x="T76" y="T77"/>
                </a:cxn>
                <a:cxn ang="T125">
                  <a:pos x="T78" y="T79"/>
                </a:cxn>
                <a:cxn ang="T126">
                  <a:pos x="T80" y="T81"/>
                </a:cxn>
                <a:cxn ang="T127">
                  <a:pos x="T82" y="T83"/>
                </a:cxn>
                <a:cxn ang="T128">
                  <a:pos x="T84" y="T85"/>
                </a:cxn>
              </a:cxnLst>
              <a:rect l="0" t="0" r="r" b="b"/>
              <a:pathLst>
                <a:path w="524" h="361">
                  <a:moveTo>
                    <a:pt x="524" y="0"/>
                  </a:moveTo>
                  <a:lnTo>
                    <a:pt x="524" y="0"/>
                  </a:lnTo>
                  <a:lnTo>
                    <a:pt x="520" y="2"/>
                  </a:lnTo>
                  <a:lnTo>
                    <a:pt x="511" y="8"/>
                  </a:lnTo>
                  <a:lnTo>
                    <a:pt x="498" y="20"/>
                  </a:lnTo>
                  <a:lnTo>
                    <a:pt x="488" y="28"/>
                  </a:lnTo>
                  <a:lnTo>
                    <a:pt x="480" y="39"/>
                  </a:lnTo>
                  <a:lnTo>
                    <a:pt x="338" y="215"/>
                  </a:lnTo>
                  <a:lnTo>
                    <a:pt x="338" y="320"/>
                  </a:lnTo>
                  <a:lnTo>
                    <a:pt x="338" y="330"/>
                  </a:lnTo>
                  <a:lnTo>
                    <a:pt x="340" y="338"/>
                  </a:lnTo>
                  <a:lnTo>
                    <a:pt x="344" y="351"/>
                  </a:lnTo>
                  <a:lnTo>
                    <a:pt x="348" y="358"/>
                  </a:lnTo>
                  <a:lnTo>
                    <a:pt x="349" y="361"/>
                  </a:lnTo>
                  <a:lnTo>
                    <a:pt x="174" y="361"/>
                  </a:lnTo>
                  <a:lnTo>
                    <a:pt x="177" y="358"/>
                  </a:lnTo>
                  <a:lnTo>
                    <a:pt x="180" y="351"/>
                  </a:lnTo>
                  <a:lnTo>
                    <a:pt x="184" y="338"/>
                  </a:lnTo>
                  <a:lnTo>
                    <a:pt x="185" y="330"/>
                  </a:lnTo>
                  <a:lnTo>
                    <a:pt x="185" y="320"/>
                  </a:lnTo>
                  <a:lnTo>
                    <a:pt x="185" y="215"/>
                  </a:lnTo>
                  <a:lnTo>
                    <a:pt x="46" y="40"/>
                  </a:lnTo>
                  <a:lnTo>
                    <a:pt x="36" y="30"/>
                  </a:lnTo>
                  <a:lnTo>
                    <a:pt x="28" y="21"/>
                  </a:lnTo>
                  <a:lnTo>
                    <a:pt x="13" y="8"/>
                  </a:lnTo>
                  <a:lnTo>
                    <a:pt x="4" y="2"/>
                  </a:lnTo>
                  <a:lnTo>
                    <a:pt x="0" y="0"/>
                  </a:lnTo>
                  <a:lnTo>
                    <a:pt x="178" y="0"/>
                  </a:lnTo>
                  <a:lnTo>
                    <a:pt x="182" y="13"/>
                  </a:lnTo>
                  <a:lnTo>
                    <a:pt x="190" y="27"/>
                  </a:lnTo>
                  <a:lnTo>
                    <a:pt x="202" y="46"/>
                  </a:lnTo>
                  <a:lnTo>
                    <a:pt x="261" y="137"/>
                  </a:lnTo>
                  <a:lnTo>
                    <a:pt x="263" y="137"/>
                  </a:lnTo>
                  <a:lnTo>
                    <a:pt x="323" y="46"/>
                  </a:lnTo>
                  <a:lnTo>
                    <a:pt x="334" y="27"/>
                  </a:lnTo>
                  <a:lnTo>
                    <a:pt x="341" y="13"/>
                  </a:lnTo>
                  <a:lnTo>
                    <a:pt x="347" y="0"/>
                  </a:lnTo>
                  <a:lnTo>
                    <a:pt x="524" y="0"/>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108" name="Freeform 14">
              <a:extLst>
                <a:ext uri="{FF2B5EF4-FFF2-40B4-BE49-F238E27FC236}">
                  <a16:creationId xmlns:a16="http://schemas.microsoft.com/office/drawing/2014/main" id="{D56A1FE6-4657-5576-FEB3-7829B6596D80}"/>
                </a:ext>
              </a:extLst>
            </xdr:cNvPr>
            <xdr:cNvSpPr>
              <a:spLocks noEditPoints="1"/>
            </xdr:cNvSpPr>
          </xdr:nvSpPr>
          <xdr:spPr bwMode="auto">
            <a:xfrm>
              <a:off x="884899" y="207963"/>
              <a:ext cx="228662" cy="192088"/>
            </a:xfrm>
            <a:custGeom>
              <a:avLst/>
              <a:gdLst>
                <a:gd name="T0" fmla="*/ 0 w 431"/>
                <a:gd name="T1" fmla="*/ 0 h 361"/>
                <a:gd name="T2" fmla="*/ 2147483647 w 431"/>
                <a:gd name="T3" fmla="*/ 2147483647 h 361"/>
                <a:gd name="T4" fmla="*/ 2147483647 w 431"/>
                <a:gd name="T5" fmla="*/ 2147483647 h 361"/>
                <a:gd name="T6" fmla="*/ 2147483647 w 431"/>
                <a:gd name="T7" fmla="*/ 2147483647 h 361"/>
                <a:gd name="T8" fmla="*/ 2147483647 w 431"/>
                <a:gd name="T9" fmla="*/ 2147483647 h 361"/>
                <a:gd name="T10" fmla="*/ 2147483647 w 431"/>
                <a:gd name="T11" fmla="*/ 2147483647 h 361"/>
                <a:gd name="T12" fmla="*/ 2147483647 w 431"/>
                <a:gd name="T13" fmla="*/ 2147483647 h 361"/>
                <a:gd name="T14" fmla="*/ 0 w 431"/>
                <a:gd name="T15" fmla="*/ 2147483647 h 361"/>
                <a:gd name="T16" fmla="*/ 2147483647 w 431"/>
                <a:gd name="T17" fmla="*/ 2147483647 h 361"/>
                <a:gd name="T18" fmla="*/ 2147483647 w 431"/>
                <a:gd name="T19" fmla="*/ 2147483647 h 361"/>
                <a:gd name="T20" fmla="*/ 2147483647 w 431"/>
                <a:gd name="T21" fmla="*/ 2147483647 h 361"/>
                <a:gd name="T22" fmla="*/ 2147483647 w 431"/>
                <a:gd name="T23" fmla="*/ 2147483647 h 361"/>
                <a:gd name="T24" fmla="*/ 2147483647 w 431"/>
                <a:gd name="T25" fmla="*/ 2147483647 h 361"/>
                <a:gd name="T26" fmla="*/ 2147483647 w 431"/>
                <a:gd name="T27" fmla="*/ 2147483647 h 361"/>
                <a:gd name="T28" fmla="*/ 2147483647 w 431"/>
                <a:gd name="T29" fmla="*/ 2147483647 h 361"/>
                <a:gd name="T30" fmla="*/ 2147483647 w 431"/>
                <a:gd name="T31" fmla="*/ 2147483647 h 361"/>
                <a:gd name="T32" fmla="*/ 2147483647 w 431"/>
                <a:gd name="T33" fmla="*/ 2147483647 h 361"/>
                <a:gd name="T34" fmla="*/ 2147483647 w 431"/>
                <a:gd name="T35" fmla="*/ 2147483647 h 361"/>
                <a:gd name="T36" fmla="*/ 2147483647 w 431"/>
                <a:gd name="T37" fmla="*/ 2147483647 h 361"/>
                <a:gd name="T38" fmla="*/ 2147483647 w 431"/>
                <a:gd name="T39" fmla="*/ 2147483647 h 361"/>
                <a:gd name="T40" fmla="*/ 2147483647 w 431"/>
                <a:gd name="T41" fmla="*/ 2147483647 h 361"/>
                <a:gd name="T42" fmla="*/ 2147483647 w 431"/>
                <a:gd name="T43" fmla="*/ 2147483647 h 361"/>
                <a:gd name="T44" fmla="*/ 2147483647 w 431"/>
                <a:gd name="T45" fmla="*/ 2147483647 h 361"/>
                <a:gd name="T46" fmla="*/ 2147483647 w 431"/>
                <a:gd name="T47" fmla="*/ 2147483647 h 361"/>
                <a:gd name="T48" fmla="*/ 2147483647 w 431"/>
                <a:gd name="T49" fmla="*/ 2147483647 h 361"/>
                <a:gd name="T50" fmla="*/ 2147483647 w 431"/>
                <a:gd name="T51" fmla="*/ 2147483647 h 361"/>
                <a:gd name="T52" fmla="*/ 2147483647 w 431"/>
                <a:gd name="T53" fmla="*/ 2147483647 h 361"/>
                <a:gd name="T54" fmla="*/ 2147483647 w 431"/>
                <a:gd name="T55" fmla="*/ 2147483647 h 361"/>
                <a:gd name="T56" fmla="*/ 2147483647 w 431"/>
                <a:gd name="T57" fmla="*/ 2147483647 h 361"/>
                <a:gd name="T58" fmla="*/ 2147483647 w 431"/>
                <a:gd name="T59" fmla="*/ 2147483647 h 361"/>
                <a:gd name="T60" fmla="*/ 2147483647 w 431"/>
                <a:gd name="T61" fmla="*/ 2147483647 h 361"/>
                <a:gd name="T62" fmla="*/ 2147483647 w 431"/>
                <a:gd name="T63" fmla="*/ 2147483647 h 361"/>
                <a:gd name="T64" fmla="*/ 2147483647 w 431"/>
                <a:gd name="T65" fmla="*/ 2147483647 h 361"/>
                <a:gd name="T66" fmla="*/ 2147483647 w 431"/>
                <a:gd name="T67" fmla="*/ 2147483647 h 361"/>
                <a:gd name="T68" fmla="*/ 2147483647 w 431"/>
                <a:gd name="T69" fmla="*/ 2147483647 h 361"/>
                <a:gd name="T70" fmla="*/ 2147483647 w 431"/>
                <a:gd name="T71" fmla="*/ 2147483647 h 361"/>
                <a:gd name="T72" fmla="*/ 2147483647 w 431"/>
                <a:gd name="T73" fmla="*/ 2147483647 h 361"/>
                <a:gd name="T74" fmla="*/ 2147483647 w 431"/>
                <a:gd name="T75" fmla="*/ 2147483647 h 361"/>
                <a:gd name="T76" fmla="*/ 2147483647 w 431"/>
                <a:gd name="T77" fmla="*/ 2147483647 h 361"/>
                <a:gd name="T78" fmla="*/ 2147483647 w 431"/>
                <a:gd name="T79" fmla="*/ 2147483647 h 361"/>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Lst>
              <a:ahLst/>
              <a:cxnLst>
                <a:cxn ang="T80">
                  <a:pos x="T0" y="T1"/>
                </a:cxn>
                <a:cxn ang="T81">
                  <a:pos x="T2" y="T3"/>
                </a:cxn>
                <a:cxn ang="T82">
                  <a:pos x="T4" y="T5"/>
                </a:cxn>
                <a:cxn ang="T83">
                  <a:pos x="T6" y="T7"/>
                </a:cxn>
                <a:cxn ang="T84">
                  <a:pos x="T8" y="T9"/>
                </a:cxn>
                <a:cxn ang="T85">
                  <a:pos x="T10" y="T11"/>
                </a:cxn>
                <a:cxn ang="T86">
                  <a:pos x="T12" y="T13"/>
                </a:cxn>
                <a:cxn ang="T87">
                  <a:pos x="T14" y="T15"/>
                </a:cxn>
                <a:cxn ang="T88">
                  <a:pos x="T16" y="T17"/>
                </a:cxn>
                <a:cxn ang="T89">
                  <a:pos x="T18" y="T19"/>
                </a:cxn>
                <a:cxn ang="T90">
                  <a:pos x="T20" y="T21"/>
                </a:cxn>
                <a:cxn ang="T91">
                  <a:pos x="T22" y="T23"/>
                </a:cxn>
                <a:cxn ang="T92">
                  <a:pos x="T24" y="T25"/>
                </a:cxn>
                <a:cxn ang="T93">
                  <a:pos x="T26" y="T27"/>
                </a:cxn>
                <a:cxn ang="T94">
                  <a:pos x="T28" y="T29"/>
                </a:cxn>
                <a:cxn ang="T95">
                  <a:pos x="T30" y="T31"/>
                </a:cxn>
                <a:cxn ang="T96">
                  <a:pos x="T32" y="T33"/>
                </a:cxn>
                <a:cxn ang="T97">
                  <a:pos x="T34" y="T35"/>
                </a:cxn>
                <a:cxn ang="T98">
                  <a:pos x="T36" y="T37"/>
                </a:cxn>
                <a:cxn ang="T99">
                  <a:pos x="T38" y="T39"/>
                </a:cxn>
                <a:cxn ang="T100">
                  <a:pos x="T40" y="T41"/>
                </a:cxn>
                <a:cxn ang="T101">
                  <a:pos x="T42" y="T43"/>
                </a:cxn>
                <a:cxn ang="T102">
                  <a:pos x="T44" y="T45"/>
                </a:cxn>
                <a:cxn ang="T103">
                  <a:pos x="T46" y="T47"/>
                </a:cxn>
                <a:cxn ang="T104">
                  <a:pos x="T48" y="T49"/>
                </a:cxn>
                <a:cxn ang="T105">
                  <a:pos x="T50" y="T51"/>
                </a:cxn>
                <a:cxn ang="T106">
                  <a:pos x="T52" y="T53"/>
                </a:cxn>
                <a:cxn ang="T107">
                  <a:pos x="T54" y="T55"/>
                </a:cxn>
                <a:cxn ang="T108">
                  <a:pos x="T56" y="T57"/>
                </a:cxn>
                <a:cxn ang="T109">
                  <a:pos x="T58" y="T59"/>
                </a:cxn>
                <a:cxn ang="T110">
                  <a:pos x="T60" y="T61"/>
                </a:cxn>
                <a:cxn ang="T111">
                  <a:pos x="T62" y="T63"/>
                </a:cxn>
                <a:cxn ang="T112">
                  <a:pos x="T64" y="T65"/>
                </a:cxn>
                <a:cxn ang="T113">
                  <a:pos x="T66" y="T67"/>
                </a:cxn>
                <a:cxn ang="T114">
                  <a:pos x="T68" y="T69"/>
                </a:cxn>
                <a:cxn ang="T115">
                  <a:pos x="T70" y="T71"/>
                </a:cxn>
                <a:cxn ang="T116">
                  <a:pos x="T72" y="T73"/>
                </a:cxn>
                <a:cxn ang="T117">
                  <a:pos x="T74" y="T75"/>
                </a:cxn>
                <a:cxn ang="T118">
                  <a:pos x="T76" y="T77"/>
                </a:cxn>
                <a:cxn ang="T119">
                  <a:pos x="T78" y="T79"/>
                </a:cxn>
              </a:cxnLst>
              <a:rect l="0" t="0" r="r" b="b"/>
              <a:pathLst>
                <a:path w="431" h="361">
                  <a:moveTo>
                    <a:pt x="291" y="0"/>
                  </a:moveTo>
                  <a:lnTo>
                    <a:pt x="0" y="0"/>
                  </a:lnTo>
                  <a:lnTo>
                    <a:pt x="2" y="2"/>
                  </a:lnTo>
                  <a:lnTo>
                    <a:pt x="5" y="11"/>
                  </a:lnTo>
                  <a:lnTo>
                    <a:pt x="9" y="23"/>
                  </a:lnTo>
                  <a:lnTo>
                    <a:pt x="10" y="31"/>
                  </a:lnTo>
                  <a:lnTo>
                    <a:pt x="11" y="40"/>
                  </a:lnTo>
                  <a:lnTo>
                    <a:pt x="11" y="320"/>
                  </a:lnTo>
                  <a:lnTo>
                    <a:pt x="10" y="330"/>
                  </a:lnTo>
                  <a:lnTo>
                    <a:pt x="9" y="338"/>
                  </a:lnTo>
                  <a:lnTo>
                    <a:pt x="8" y="345"/>
                  </a:lnTo>
                  <a:lnTo>
                    <a:pt x="5" y="351"/>
                  </a:lnTo>
                  <a:lnTo>
                    <a:pt x="2" y="358"/>
                  </a:lnTo>
                  <a:lnTo>
                    <a:pt x="0" y="361"/>
                  </a:lnTo>
                  <a:lnTo>
                    <a:pt x="174" y="361"/>
                  </a:lnTo>
                  <a:lnTo>
                    <a:pt x="173" y="358"/>
                  </a:lnTo>
                  <a:lnTo>
                    <a:pt x="170" y="351"/>
                  </a:lnTo>
                  <a:lnTo>
                    <a:pt x="166" y="338"/>
                  </a:lnTo>
                  <a:lnTo>
                    <a:pt x="165" y="330"/>
                  </a:lnTo>
                  <a:lnTo>
                    <a:pt x="164" y="320"/>
                  </a:lnTo>
                  <a:lnTo>
                    <a:pt x="164" y="233"/>
                  </a:lnTo>
                  <a:lnTo>
                    <a:pt x="291" y="233"/>
                  </a:lnTo>
                  <a:lnTo>
                    <a:pt x="305" y="232"/>
                  </a:lnTo>
                  <a:lnTo>
                    <a:pt x="320" y="231"/>
                  </a:lnTo>
                  <a:lnTo>
                    <a:pt x="334" y="228"/>
                  </a:lnTo>
                  <a:lnTo>
                    <a:pt x="347" y="225"/>
                  </a:lnTo>
                  <a:lnTo>
                    <a:pt x="359" y="221"/>
                  </a:lnTo>
                  <a:lnTo>
                    <a:pt x="371" y="217"/>
                  </a:lnTo>
                  <a:lnTo>
                    <a:pt x="381" y="211"/>
                  </a:lnTo>
                  <a:lnTo>
                    <a:pt x="391" y="203"/>
                  </a:lnTo>
                  <a:lnTo>
                    <a:pt x="401" y="195"/>
                  </a:lnTo>
                  <a:lnTo>
                    <a:pt x="408" y="187"/>
                  </a:lnTo>
                  <a:lnTo>
                    <a:pt x="415" y="177"/>
                  </a:lnTo>
                  <a:lnTo>
                    <a:pt x="421" y="167"/>
                  </a:lnTo>
                  <a:lnTo>
                    <a:pt x="426" y="156"/>
                  </a:lnTo>
                  <a:lnTo>
                    <a:pt x="429" y="144"/>
                  </a:lnTo>
                  <a:lnTo>
                    <a:pt x="430" y="131"/>
                  </a:lnTo>
                  <a:lnTo>
                    <a:pt x="431" y="117"/>
                  </a:lnTo>
                  <a:lnTo>
                    <a:pt x="430" y="103"/>
                  </a:lnTo>
                  <a:lnTo>
                    <a:pt x="429" y="90"/>
                  </a:lnTo>
                  <a:lnTo>
                    <a:pt x="426" y="78"/>
                  </a:lnTo>
                  <a:lnTo>
                    <a:pt x="421" y="67"/>
                  </a:lnTo>
                  <a:lnTo>
                    <a:pt x="415" y="57"/>
                  </a:lnTo>
                  <a:lnTo>
                    <a:pt x="409" y="48"/>
                  </a:lnTo>
                  <a:lnTo>
                    <a:pt x="401" y="38"/>
                  </a:lnTo>
                  <a:lnTo>
                    <a:pt x="392" y="31"/>
                  </a:lnTo>
                  <a:lnTo>
                    <a:pt x="383" y="24"/>
                  </a:lnTo>
                  <a:lnTo>
                    <a:pt x="372" y="18"/>
                  </a:lnTo>
                  <a:lnTo>
                    <a:pt x="360" y="12"/>
                  </a:lnTo>
                  <a:lnTo>
                    <a:pt x="347" y="8"/>
                  </a:lnTo>
                  <a:lnTo>
                    <a:pt x="334" y="5"/>
                  </a:lnTo>
                  <a:lnTo>
                    <a:pt x="321" y="2"/>
                  </a:lnTo>
                  <a:lnTo>
                    <a:pt x="305" y="1"/>
                  </a:lnTo>
                  <a:lnTo>
                    <a:pt x="291" y="0"/>
                  </a:lnTo>
                  <a:close/>
                  <a:moveTo>
                    <a:pt x="214" y="168"/>
                  </a:moveTo>
                  <a:lnTo>
                    <a:pt x="165" y="168"/>
                  </a:lnTo>
                  <a:lnTo>
                    <a:pt x="165" y="68"/>
                  </a:lnTo>
                  <a:lnTo>
                    <a:pt x="214" y="68"/>
                  </a:lnTo>
                  <a:lnTo>
                    <a:pt x="227" y="68"/>
                  </a:lnTo>
                  <a:lnTo>
                    <a:pt x="239" y="70"/>
                  </a:lnTo>
                  <a:lnTo>
                    <a:pt x="249" y="74"/>
                  </a:lnTo>
                  <a:lnTo>
                    <a:pt x="259" y="78"/>
                  </a:lnTo>
                  <a:lnTo>
                    <a:pt x="267" y="86"/>
                  </a:lnTo>
                  <a:lnTo>
                    <a:pt x="273" y="94"/>
                  </a:lnTo>
                  <a:lnTo>
                    <a:pt x="277" y="105"/>
                  </a:lnTo>
                  <a:lnTo>
                    <a:pt x="278" y="117"/>
                  </a:lnTo>
                  <a:lnTo>
                    <a:pt x="277" y="130"/>
                  </a:lnTo>
                  <a:lnTo>
                    <a:pt x="272" y="140"/>
                  </a:lnTo>
                  <a:lnTo>
                    <a:pt x="266" y="149"/>
                  </a:lnTo>
                  <a:lnTo>
                    <a:pt x="259" y="156"/>
                  </a:lnTo>
                  <a:lnTo>
                    <a:pt x="249" y="161"/>
                  </a:lnTo>
                  <a:lnTo>
                    <a:pt x="239" y="164"/>
                  </a:lnTo>
                  <a:lnTo>
                    <a:pt x="227" y="167"/>
                  </a:lnTo>
                  <a:lnTo>
                    <a:pt x="214" y="168"/>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109" name="Freeform 17">
              <a:extLst>
                <a:ext uri="{FF2B5EF4-FFF2-40B4-BE49-F238E27FC236}">
                  <a16:creationId xmlns:a16="http://schemas.microsoft.com/office/drawing/2014/main" id="{A00955DC-DEE3-A03E-95BA-09B8655F0FCA}"/>
                </a:ext>
              </a:extLst>
            </xdr:cNvPr>
            <xdr:cNvSpPr>
              <a:spLocks/>
            </xdr:cNvSpPr>
          </xdr:nvSpPr>
          <xdr:spPr bwMode="auto">
            <a:xfrm>
              <a:off x="1149972" y="207963"/>
              <a:ext cx="200990" cy="192088"/>
            </a:xfrm>
            <a:custGeom>
              <a:avLst/>
              <a:gdLst>
                <a:gd name="T0" fmla="*/ 2147483647 w 380"/>
                <a:gd name="T1" fmla="*/ 2147483647 h 361"/>
                <a:gd name="T2" fmla="*/ 2147483647 w 380"/>
                <a:gd name="T3" fmla="*/ 2147483647 h 361"/>
                <a:gd name="T4" fmla="*/ 2147483647 w 380"/>
                <a:gd name="T5" fmla="*/ 2147483647 h 361"/>
                <a:gd name="T6" fmla="*/ 2147483647 w 380"/>
                <a:gd name="T7" fmla="*/ 2147483647 h 361"/>
                <a:gd name="T8" fmla="*/ 2147483647 w 380"/>
                <a:gd name="T9" fmla="*/ 2147483647 h 361"/>
                <a:gd name="T10" fmla="*/ 2147483647 w 380"/>
                <a:gd name="T11" fmla="*/ 2147483647 h 361"/>
                <a:gd name="T12" fmla="*/ 2147483647 w 380"/>
                <a:gd name="T13" fmla="*/ 2147483647 h 361"/>
                <a:gd name="T14" fmla="*/ 2147483647 w 380"/>
                <a:gd name="T15" fmla="*/ 2147483647 h 361"/>
                <a:gd name="T16" fmla="*/ 2147483647 w 380"/>
                <a:gd name="T17" fmla="*/ 2147483647 h 361"/>
                <a:gd name="T18" fmla="*/ 2147483647 w 380"/>
                <a:gd name="T19" fmla="*/ 2147483647 h 361"/>
                <a:gd name="T20" fmla="*/ 2147483647 w 380"/>
                <a:gd name="T21" fmla="*/ 2147483647 h 361"/>
                <a:gd name="T22" fmla="*/ 2147483647 w 380"/>
                <a:gd name="T23" fmla="*/ 2147483647 h 361"/>
                <a:gd name="T24" fmla="*/ 2147483647 w 380"/>
                <a:gd name="T25" fmla="*/ 2147483647 h 361"/>
                <a:gd name="T26" fmla="*/ 2147483647 w 380"/>
                <a:gd name="T27" fmla="*/ 2147483647 h 361"/>
                <a:gd name="T28" fmla="*/ 2147483647 w 380"/>
                <a:gd name="T29" fmla="*/ 2147483647 h 361"/>
                <a:gd name="T30" fmla="*/ 2147483647 w 380"/>
                <a:gd name="T31" fmla="*/ 2147483647 h 361"/>
                <a:gd name="T32" fmla="*/ 2147483647 w 380"/>
                <a:gd name="T33" fmla="*/ 2147483647 h 361"/>
                <a:gd name="T34" fmla="*/ 2147483647 w 380"/>
                <a:gd name="T35" fmla="*/ 2147483647 h 361"/>
                <a:gd name="T36" fmla="*/ 2147483647 w 380"/>
                <a:gd name="T37" fmla="*/ 2147483647 h 361"/>
                <a:gd name="T38" fmla="*/ 2147483647 w 380"/>
                <a:gd name="T39" fmla="*/ 2147483647 h 361"/>
                <a:gd name="T40" fmla="*/ 2147483647 w 380"/>
                <a:gd name="T41" fmla="*/ 2147483647 h 361"/>
                <a:gd name="T42" fmla="*/ 2147483647 w 380"/>
                <a:gd name="T43" fmla="*/ 2147483647 h 361"/>
                <a:gd name="T44" fmla="*/ 2147483647 w 380"/>
                <a:gd name="T45" fmla="*/ 2147483647 h 361"/>
                <a:gd name="T46" fmla="*/ 2147483647 w 380"/>
                <a:gd name="T47" fmla="*/ 2147483647 h 361"/>
                <a:gd name="T48" fmla="*/ 2147483647 w 380"/>
                <a:gd name="T49" fmla="*/ 2147483647 h 361"/>
                <a:gd name="T50" fmla="*/ 2147483647 w 380"/>
                <a:gd name="T51" fmla="*/ 2147483647 h 361"/>
                <a:gd name="T52" fmla="*/ 2147483647 w 380"/>
                <a:gd name="T53" fmla="*/ 2147483647 h 361"/>
                <a:gd name="T54" fmla="*/ 2147483647 w 380"/>
                <a:gd name="T55" fmla="*/ 2147483647 h 361"/>
                <a:gd name="T56" fmla="*/ 0 w 380"/>
                <a:gd name="T57" fmla="*/ 2147483647 h 361"/>
                <a:gd name="T58" fmla="*/ 0 w 380"/>
                <a:gd name="T59" fmla="*/ 2147483647 h 361"/>
                <a:gd name="T60" fmla="*/ 2147483647 w 380"/>
                <a:gd name="T61" fmla="*/ 2147483647 h 361"/>
                <a:gd name="T62" fmla="*/ 2147483647 w 380"/>
                <a:gd name="T63" fmla="*/ 2147483647 h 361"/>
                <a:gd name="T64" fmla="*/ 2147483647 w 380"/>
                <a:gd name="T65" fmla="*/ 2147483647 h 361"/>
                <a:gd name="T66" fmla="*/ 2147483647 w 380"/>
                <a:gd name="T67" fmla="*/ 2147483647 h 361"/>
                <a:gd name="T68" fmla="*/ 2147483647 w 380"/>
                <a:gd name="T69" fmla="*/ 2147483647 h 361"/>
                <a:gd name="T70" fmla="*/ 2147483647 w 380"/>
                <a:gd name="T71" fmla="*/ 2147483647 h 361"/>
                <a:gd name="T72" fmla="*/ 2147483647 w 380"/>
                <a:gd name="T73" fmla="*/ 2147483647 h 361"/>
                <a:gd name="T74" fmla="*/ 2147483647 w 380"/>
                <a:gd name="T75" fmla="*/ 2147483647 h 361"/>
                <a:gd name="T76" fmla="*/ 2147483647 w 380"/>
                <a:gd name="T77" fmla="*/ 2147483647 h 361"/>
                <a:gd name="T78" fmla="*/ 2147483647 w 380"/>
                <a:gd name="T79" fmla="*/ 2147483647 h 361"/>
                <a:gd name="T80" fmla="*/ 2147483647 w 380"/>
                <a:gd name="T81" fmla="*/ 2147483647 h 361"/>
                <a:gd name="T82" fmla="*/ 2147483647 w 380"/>
                <a:gd name="T83" fmla="*/ 2147483647 h 361"/>
                <a:gd name="T84" fmla="*/ 0 w 380"/>
                <a:gd name="T85" fmla="*/ 0 h 361"/>
                <a:gd name="T86" fmla="*/ 2147483647 w 380"/>
                <a:gd name="T87" fmla="*/ 0 h 361"/>
                <a:gd name="T88" fmla="*/ 2147483647 w 380"/>
                <a:gd name="T89" fmla="*/ 2147483647 h 361"/>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Lst>
              <a:ahLst/>
              <a:cxnLst>
                <a:cxn ang="T90">
                  <a:pos x="T0" y="T1"/>
                </a:cxn>
                <a:cxn ang="T91">
                  <a:pos x="T2" y="T3"/>
                </a:cxn>
                <a:cxn ang="T92">
                  <a:pos x="T4" y="T5"/>
                </a:cxn>
                <a:cxn ang="T93">
                  <a:pos x="T6" y="T7"/>
                </a:cxn>
                <a:cxn ang="T94">
                  <a:pos x="T8" y="T9"/>
                </a:cxn>
                <a:cxn ang="T95">
                  <a:pos x="T10" y="T11"/>
                </a:cxn>
                <a:cxn ang="T96">
                  <a:pos x="T12" y="T13"/>
                </a:cxn>
                <a:cxn ang="T97">
                  <a:pos x="T14" y="T15"/>
                </a:cxn>
                <a:cxn ang="T98">
                  <a:pos x="T16" y="T17"/>
                </a:cxn>
                <a:cxn ang="T99">
                  <a:pos x="T18" y="T19"/>
                </a:cxn>
                <a:cxn ang="T100">
                  <a:pos x="T20" y="T21"/>
                </a:cxn>
                <a:cxn ang="T101">
                  <a:pos x="T22" y="T23"/>
                </a:cxn>
                <a:cxn ang="T102">
                  <a:pos x="T24" y="T25"/>
                </a:cxn>
                <a:cxn ang="T103">
                  <a:pos x="T26" y="T27"/>
                </a:cxn>
                <a:cxn ang="T104">
                  <a:pos x="T28" y="T29"/>
                </a:cxn>
                <a:cxn ang="T105">
                  <a:pos x="T30" y="T31"/>
                </a:cxn>
                <a:cxn ang="T106">
                  <a:pos x="T32" y="T33"/>
                </a:cxn>
                <a:cxn ang="T107">
                  <a:pos x="T34" y="T35"/>
                </a:cxn>
                <a:cxn ang="T108">
                  <a:pos x="T36" y="T37"/>
                </a:cxn>
                <a:cxn ang="T109">
                  <a:pos x="T38" y="T39"/>
                </a:cxn>
                <a:cxn ang="T110">
                  <a:pos x="T40" y="T41"/>
                </a:cxn>
                <a:cxn ang="T111">
                  <a:pos x="T42" y="T43"/>
                </a:cxn>
                <a:cxn ang="T112">
                  <a:pos x="T44" y="T45"/>
                </a:cxn>
                <a:cxn ang="T113">
                  <a:pos x="T46" y="T47"/>
                </a:cxn>
                <a:cxn ang="T114">
                  <a:pos x="T48" y="T49"/>
                </a:cxn>
                <a:cxn ang="T115">
                  <a:pos x="T50" y="T51"/>
                </a:cxn>
                <a:cxn ang="T116">
                  <a:pos x="T52" y="T53"/>
                </a:cxn>
                <a:cxn ang="T117">
                  <a:pos x="T54" y="T55"/>
                </a:cxn>
                <a:cxn ang="T118">
                  <a:pos x="T56" y="T57"/>
                </a:cxn>
                <a:cxn ang="T119">
                  <a:pos x="T58" y="T59"/>
                </a:cxn>
                <a:cxn ang="T120">
                  <a:pos x="T60" y="T61"/>
                </a:cxn>
                <a:cxn ang="T121">
                  <a:pos x="T62" y="T63"/>
                </a:cxn>
                <a:cxn ang="T122">
                  <a:pos x="T64" y="T65"/>
                </a:cxn>
                <a:cxn ang="T123">
                  <a:pos x="T66" y="T67"/>
                </a:cxn>
                <a:cxn ang="T124">
                  <a:pos x="T68" y="T69"/>
                </a:cxn>
                <a:cxn ang="T125">
                  <a:pos x="T70" y="T71"/>
                </a:cxn>
                <a:cxn ang="T126">
                  <a:pos x="T72" y="T73"/>
                </a:cxn>
                <a:cxn ang="T127">
                  <a:pos x="T74" y="T75"/>
                </a:cxn>
                <a:cxn ang="T128">
                  <a:pos x="T76" y="T77"/>
                </a:cxn>
                <a:cxn ang="T129">
                  <a:pos x="T78" y="T79"/>
                </a:cxn>
                <a:cxn ang="T130">
                  <a:pos x="T80" y="T81"/>
                </a:cxn>
                <a:cxn ang="T131">
                  <a:pos x="T82" y="T83"/>
                </a:cxn>
                <a:cxn ang="T132">
                  <a:pos x="T84" y="T85"/>
                </a:cxn>
                <a:cxn ang="T133">
                  <a:pos x="T86" y="T87"/>
                </a:cxn>
                <a:cxn ang="T134">
                  <a:pos x="T88" y="T89"/>
                </a:cxn>
              </a:cxnLst>
              <a:rect l="0" t="0" r="r" b="b"/>
              <a:pathLst>
                <a:path w="380" h="361">
                  <a:moveTo>
                    <a:pt x="380" y="84"/>
                  </a:moveTo>
                  <a:lnTo>
                    <a:pt x="380" y="84"/>
                  </a:lnTo>
                  <a:lnTo>
                    <a:pt x="378" y="83"/>
                  </a:lnTo>
                  <a:lnTo>
                    <a:pt x="370" y="80"/>
                  </a:lnTo>
                  <a:lnTo>
                    <a:pt x="355" y="76"/>
                  </a:lnTo>
                  <a:lnTo>
                    <a:pt x="347" y="75"/>
                  </a:lnTo>
                  <a:lnTo>
                    <a:pt x="338" y="75"/>
                  </a:lnTo>
                  <a:lnTo>
                    <a:pt x="164" y="75"/>
                  </a:lnTo>
                  <a:lnTo>
                    <a:pt x="164" y="161"/>
                  </a:lnTo>
                  <a:lnTo>
                    <a:pt x="303" y="161"/>
                  </a:lnTo>
                  <a:lnTo>
                    <a:pt x="322" y="161"/>
                  </a:lnTo>
                  <a:lnTo>
                    <a:pt x="336" y="158"/>
                  </a:lnTo>
                  <a:lnTo>
                    <a:pt x="350" y="155"/>
                  </a:lnTo>
                  <a:lnTo>
                    <a:pt x="350" y="240"/>
                  </a:lnTo>
                  <a:lnTo>
                    <a:pt x="346" y="239"/>
                  </a:lnTo>
                  <a:lnTo>
                    <a:pt x="336" y="237"/>
                  </a:lnTo>
                  <a:lnTo>
                    <a:pt x="322" y="234"/>
                  </a:lnTo>
                  <a:lnTo>
                    <a:pt x="303" y="233"/>
                  </a:lnTo>
                  <a:lnTo>
                    <a:pt x="164" y="233"/>
                  </a:lnTo>
                  <a:lnTo>
                    <a:pt x="164" y="321"/>
                  </a:lnTo>
                  <a:lnTo>
                    <a:pt x="164" y="331"/>
                  </a:lnTo>
                  <a:lnTo>
                    <a:pt x="165" y="338"/>
                  </a:lnTo>
                  <a:lnTo>
                    <a:pt x="169" y="351"/>
                  </a:lnTo>
                  <a:lnTo>
                    <a:pt x="172" y="358"/>
                  </a:lnTo>
                  <a:lnTo>
                    <a:pt x="173" y="361"/>
                  </a:lnTo>
                  <a:lnTo>
                    <a:pt x="0" y="361"/>
                  </a:lnTo>
                  <a:lnTo>
                    <a:pt x="1" y="358"/>
                  </a:lnTo>
                  <a:lnTo>
                    <a:pt x="4" y="351"/>
                  </a:lnTo>
                  <a:lnTo>
                    <a:pt x="8" y="338"/>
                  </a:lnTo>
                  <a:lnTo>
                    <a:pt x="9" y="331"/>
                  </a:lnTo>
                  <a:lnTo>
                    <a:pt x="10" y="321"/>
                  </a:lnTo>
                  <a:lnTo>
                    <a:pt x="10" y="40"/>
                  </a:lnTo>
                  <a:lnTo>
                    <a:pt x="9" y="31"/>
                  </a:lnTo>
                  <a:lnTo>
                    <a:pt x="8" y="23"/>
                  </a:lnTo>
                  <a:lnTo>
                    <a:pt x="7" y="15"/>
                  </a:lnTo>
                  <a:lnTo>
                    <a:pt x="4" y="9"/>
                  </a:lnTo>
                  <a:lnTo>
                    <a:pt x="1" y="2"/>
                  </a:lnTo>
                  <a:lnTo>
                    <a:pt x="0" y="0"/>
                  </a:lnTo>
                  <a:lnTo>
                    <a:pt x="380" y="0"/>
                  </a:lnTo>
                  <a:lnTo>
                    <a:pt x="380" y="84"/>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xdr:colOff>
      <xdr:row>0</xdr:row>
      <xdr:rowOff>0</xdr:rowOff>
    </xdr:from>
    <xdr:to>
      <xdr:col>6</xdr:col>
      <xdr:colOff>9525</xdr:colOff>
      <xdr:row>3</xdr:row>
      <xdr:rowOff>0</xdr:rowOff>
    </xdr:to>
    <xdr:grpSp>
      <xdr:nvGrpSpPr>
        <xdr:cNvPr id="2" name="19 Grupo">
          <a:extLst>
            <a:ext uri="{FF2B5EF4-FFF2-40B4-BE49-F238E27FC236}">
              <a16:creationId xmlns:a16="http://schemas.microsoft.com/office/drawing/2014/main" id="{00000000-0008-0000-0200-000002000000}"/>
            </a:ext>
          </a:extLst>
        </xdr:cNvPr>
        <xdr:cNvGrpSpPr/>
      </xdr:nvGrpSpPr>
      <xdr:grpSpPr>
        <a:xfrm>
          <a:off x="1047751" y="0"/>
          <a:ext cx="2449829" cy="514350"/>
          <a:chOff x="0" y="0"/>
          <a:chExt cx="1692275" cy="609600"/>
        </a:xfrm>
      </xdr:grpSpPr>
      <xdr:sp macro="" textlink="">
        <xdr:nvSpPr>
          <xdr:cNvPr id="3" name="Rectangle 5">
            <a:extLst>
              <a:ext uri="{FF2B5EF4-FFF2-40B4-BE49-F238E27FC236}">
                <a16:creationId xmlns:a16="http://schemas.microsoft.com/office/drawing/2014/main" id="{00000000-0008-0000-0200-000003000000}"/>
              </a:ext>
            </a:extLst>
          </xdr:cNvPr>
          <xdr:cNvSpPr>
            <a:spLocks noChangeArrowheads="1"/>
          </xdr:cNvSpPr>
        </xdr:nvSpPr>
        <xdr:spPr bwMode="auto">
          <a:xfrm>
            <a:off x="0" y="0"/>
            <a:ext cx="1692275" cy="609600"/>
          </a:xfrm>
          <a:prstGeom prst="rect">
            <a:avLst/>
          </a:prstGeom>
          <a:solidFill>
            <a:srgbClr val="0063BD"/>
          </a:solidFill>
          <a:ln w="9525">
            <a:noFill/>
            <a:miter lim="800000"/>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nvGrpSpPr>
          <xdr:cNvPr id="4" name="14 Grupo">
            <a:extLst>
              <a:ext uri="{FF2B5EF4-FFF2-40B4-BE49-F238E27FC236}">
                <a16:creationId xmlns:a16="http://schemas.microsoft.com/office/drawing/2014/main" id="{00000000-0008-0000-0200-000004000000}"/>
              </a:ext>
            </a:extLst>
          </xdr:cNvPr>
          <xdr:cNvGrpSpPr>
            <a:grpSpLocks/>
          </xdr:cNvGrpSpPr>
        </xdr:nvGrpSpPr>
        <xdr:grpSpPr bwMode="auto">
          <a:xfrm>
            <a:off x="384175" y="190500"/>
            <a:ext cx="846137" cy="209550"/>
            <a:chOff x="574675" y="207963"/>
            <a:chExt cx="776287" cy="192088"/>
          </a:xfrm>
        </xdr:grpSpPr>
        <xdr:sp macro="" textlink="">
          <xdr:nvSpPr>
            <xdr:cNvPr id="5" name="Freeform 12">
              <a:extLst>
                <a:ext uri="{FF2B5EF4-FFF2-40B4-BE49-F238E27FC236}">
                  <a16:creationId xmlns:a16="http://schemas.microsoft.com/office/drawing/2014/main" id="{00000000-0008-0000-0200-000005000000}"/>
                </a:ext>
              </a:extLst>
            </xdr:cNvPr>
            <xdr:cNvSpPr>
              <a:spLocks/>
            </xdr:cNvSpPr>
          </xdr:nvSpPr>
          <xdr:spPr bwMode="auto">
            <a:xfrm>
              <a:off x="574675" y="207963"/>
              <a:ext cx="278182" cy="192088"/>
            </a:xfrm>
            <a:custGeom>
              <a:avLst/>
              <a:gdLst>
                <a:gd name="T0" fmla="*/ 2147483647 w 524"/>
                <a:gd name="T1" fmla="*/ 0 h 361"/>
                <a:gd name="T2" fmla="*/ 2147483647 w 524"/>
                <a:gd name="T3" fmla="*/ 0 h 361"/>
                <a:gd name="T4" fmla="*/ 2147483647 w 524"/>
                <a:gd name="T5" fmla="*/ 2147483647 h 361"/>
                <a:gd name="T6" fmla="*/ 2147483647 w 524"/>
                <a:gd name="T7" fmla="*/ 2147483647 h 361"/>
                <a:gd name="T8" fmla="*/ 2147483647 w 524"/>
                <a:gd name="T9" fmla="*/ 2147483647 h 361"/>
                <a:gd name="T10" fmla="*/ 2147483647 w 524"/>
                <a:gd name="T11" fmla="*/ 2147483647 h 361"/>
                <a:gd name="T12" fmla="*/ 2147483647 w 524"/>
                <a:gd name="T13" fmla="*/ 2147483647 h 361"/>
                <a:gd name="T14" fmla="*/ 2147483647 w 524"/>
                <a:gd name="T15" fmla="*/ 2147483647 h 361"/>
                <a:gd name="T16" fmla="*/ 2147483647 w 524"/>
                <a:gd name="T17" fmla="*/ 2147483647 h 361"/>
                <a:gd name="T18" fmla="*/ 2147483647 w 524"/>
                <a:gd name="T19" fmla="*/ 2147483647 h 361"/>
                <a:gd name="T20" fmla="*/ 2147483647 w 524"/>
                <a:gd name="T21" fmla="*/ 2147483647 h 361"/>
                <a:gd name="T22" fmla="*/ 2147483647 w 524"/>
                <a:gd name="T23" fmla="*/ 2147483647 h 361"/>
                <a:gd name="T24" fmla="*/ 2147483647 w 524"/>
                <a:gd name="T25" fmla="*/ 2147483647 h 361"/>
                <a:gd name="T26" fmla="*/ 2147483647 w 524"/>
                <a:gd name="T27" fmla="*/ 2147483647 h 361"/>
                <a:gd name="T28" fmla="*/ 2147483647 w 524"/>
                <a:gd name="T29" fmla="*/ 2147483647 h 361"/>
                <a:gd name="T30" fmla="*/ 2147483647 w 524"/>
                <a:gd name="T31" fmla="*/ 2147483647 h 361"/>
                <a:gd name="T32" fmla="*/ 2147483647 w 524"/>
                <a:gd name="T33" fmla="*/ 2147483647 h 361"/>
                <a:gd name="T34" fmla="*/ 2147483647 w 524"/>
                <a:gd name="T35" fmla="*/ 2147483647 h 361"/>
                <a:gd name="T36" fmla="*/ 2147483647 w 524"/>
                <a:gd name="T37" fmla="*/ 2147483647 h 361"/>
                <a:gd name="T38" fmla="*/ 2147483647 w 524"/>
                <a:gd name="T39" fmla="*/ 2147483647 h 361"/>
                <a:gd name="T40" fmla="*/ 2147483647 w 524"/>
                <a:gd name="T41" fmla="*/ 2147483647 h 361"/>
                <a:gd name="T42" fmla="*/ 2147483647 w 524"/>
                <a:gd name="T43" fmla="*/ 2147483647 h 361"/>
                <a:gd name="T44" fmla="*/ 2147483647 w 524"/>
                <a:gd name="T45" fmla="*/ 2147483647 h 361"/>
                <a:gd name="T46" fmla="*/ 2147483647 w 524"/>
                <a:gd name="T47" fmla="*/ 2147483647 h 361"/>
                <a:gd name="T48" fmla="*/ 2147483647 w 524"/>
                <a:gd name="T49" fmla="*/ 2147483647 h 361"/>
                <a:gd name="T50" fmla="*/ 2147483647 w 524"/>
                <a:gd name="T51" fmla="*/ 2147483647 h 361"/>
                <a:gd name="T52" fmla="*/ 2147483647 w 524"/>
                <a:gd name="T53" fmla="*/ 2147483647 h 361"/>
                <a:gd name="T54" fmla="*/ 2147483647 w 524"/>
                <a:gd name="T55" fmla="*/ 2147483647 h 361"/>
                <a:gd name="T56" fmla="*/ 2147483647 w 524"/>
                <a:gd name="T57" fmla="*/ 2147483647 h 361"/>
                <a:gd name="T58" fmla="*/ 0 w 524"/>
                <a:gd name="T59" fmla="*/ 0 h 361"/>
                <a:gd name="T60" fmla="*/ 2147483647 w 524"/>
                <a:gd name="T61" fmla="*/ 0 h 361"/>
                <a:gd name="T62" fmla="*/ 2147483647 w 524"/>
                <a:gd name="T63" fmla="*/ 0 h 361"/>
                <a:gd name="T64" fmla="*/ 2147483647 w 524"/>
                <a:gd name="T65" fmla="*/ 2147483647 h 361"/>
                <a:gd name="T66" fmla="*/ 2147483647 w 524"/>
                <a:gd name="T67" fmla="*/ 2147483647 h 361"/>
                <a:gd name="T68" fmla="*/ 2147483647 w 524"/>
                <a:gd name="T69" fmla="*/ 2147483647 h 361"/>
                <a:gd name="T70" fmla="*/ 2147483647 w 524"/>
                <a:gd name="T71" fmla="*/ 2147483647 h 361"/>
                <a:gd name="T72" fmla="*/ 2147483647 w 524"/>
                <a:gd name="T73" fmla="*/ 2147483647 h 361"/>
                <a:gd name="T74" fmla="*/ 2147483647 w 524"/>
                <a:gd name="T75" fmla="*/ 2147483647 h 361"/>
                <a:gd name="T76" fmla="*/ 2147483647 w 524"/>
                <a:gd name="T77" fmla="*/ 2147483647 h 361"/>
                <a:gd name="T78" fmla="*/ 2147483647 w 524"/>
                <a:gd name="T79" fmla="*/ 2147483647 h 361"/>
                <a:gd name="T80" fmla="*/ 2147483647 w 524"/>
                <a:gd name="T81" fmla="*/ 2147483647 h 361"/>
                <a:gd name="T82" fmla="*/ 2147483647 w 524"/>
                <a:gd name="T83" fmla="*/ 0 h 361"/>
                <a:gd name="T84" fmla="*/ 2147483647 w 524"/>
                <a:gd name="T85" fmla="*/ 0 h 361"/>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Lst>
              <a:ahLst/>
              <a:cxnLst>
                <a:cxn ang="T86">
                  <a:pos x="T0" y="T1"/>
                </a:cxn>
                <a:cxn ang="T87">
                  <a:pos x="T2" y="T3"/>
                </a:cxn>
                <a:cxn ang="T88">
                  <a:pos x="T4" y="T5"/>
                </a:cxn>
                <a:cxn ang="T89">
                  <a:pos x="T6" y="T7"/>
                </a:cxn>
                <a:cxn ang="T90">
                  <a:pos x="T8" y="T9"/>
                </a:cxn>
                <a:cxn ang="T91">
                  <a:pos x="T10" y="T11"/>
                </a:cxn>
                <a:cxn ang="T92">
                  <a:pos x="T12" y="T13"/>
                </a:cxn>
                <a:cxn ang="T93">
                  <a:pos x="T14" y="T15"/>
                </a:cxn>
                <a:cxn ang="T94">
                  <a:pos x="T16" y="T17"/>
                </a:cxn>
                <a:cxn ang="T95">
                  <a:pos x="T18" y="T19"/>
                </a:cxn>
                <a:cxn ang="T96">
                  <a:pos x="T20" y="T21"/>
                </a:cxn>
                <a:cxn ang="T97">
                  <a:pos x="T22" y="T23"/>
                </a:cxn>
                <a:cxn ang="T98">
                  <a:pos x="T24" y="T25"/>
                </a:cxn>
                <a:cxn ang="T99">
                  <a:pos x="T26" y="T27"/>
                </a:cxn>
                <a:cxn ang="T100">
                  <a:pos x="T28" y="T29"/>
                </a:cxn>
                <a:cxn ang="T101">
                  <a:pos x="T30" y="T31"/>
                </a:cxn>
                <a:cxn ang="T102">
                  <a:pos x="T32" y="T33"/>
                </a:cxn>
                <a:cxn ang="T103">
                  <a:pos x="T34" y="T35"/>
                </a:cxn>
                <a:cxn ang="T104">
                  <a:pos x="T36" y="T37"/>
                </a:cxn>
                <a:cxn ang="T105">
                  <a:pos x="T38" y="T39"/>
                </a:cxn>
                <a:cxn ang="T106">
                  <a:pos x="T40" y="T41"/>
                </a:cxn>
                <a:cxn ang="T107">
                  <a:pos x="T42" y="T43"/>
                </a:cxn>
                <a:cxn ang="T108">
                  <a:pos x="T44" y="T45"/>
                </a:cxn>
                <a:cxn ang="T109">
                  <a:pos x="T46" y="T47"/>
                </a:cxn>
                <a:cxn ang="T110">
                  <a:pos x="T48" y="T49"/>
                </a:cxn>
                <a:cxn ang="T111">
                  <a:pos x="T50" y="T51"/>
                </a:cxn>
                <a:cxn ang="T112">
                  <a:pos x="T52" y="T53"/>
                </a:cxn>
                <a:cxn ang="T113">
                  <a:pos x="T54" y="T55"/>
                </a:cxn>
                <a:cxn ang="T114">
                  <a:pos x="T56" y="T57"/>
                </a:cxn>
                <a:cxn ang="T115">
                  <a:pos x="T58" y="T59"/>
                </a:cxn>
                <a:cxn ang="T116">
                  <a:pos x="T60" y="T61"/>
                </a:cxn>
                <a:cxn ang="T117">
                  <a:pos x="T62" y="T63"/>
                </a:cxn>
                <a:cxn ang="T118">
                  <a:pos x="T64" y="T65"/>
                </a:cxn>
                <a:cxn ang="T119">
                  <a:pos x="T66" y="T67"/>
                </a:cxn>
                <a:cxn ang="T120">
                  <a:pos x="T68" y="T69"/>
                </a:cxn>
                <a:cxn ang="T121">
                  <a:pos x="T70" y="T71"/>
                </a:cxn>
                <a:cxn ang="T122">
                  <a:pos x="T72" y="T73"/>
                </a:cxn>
                <a:cxn ang="T123">
                  <a:pos x="T74" y="T75"/>
                </a:cxn>
                <a:cxn ang="T124">
                  <a:pos x="T76" y="T77"/>
                </a:cxn>
                <a:cxn ang="T125">
                  <a:pos x="T78" y="T79"/>
                </a:cxn>
                <a:cxn ang="T126">
                  <a:pos x="T80" y="T81"/>
                </a:cxn>
                <a:cxn ang="T127">
                  <a:pos x="T82" y="T83"/>
                </a:cxn>
                <a:cxn ang="T128">
                  <a:pos x="T84" y="T85"/>
                </a:cxn>
              </a:cxnLst>
              <a:rect l="0" t="0" r="r" b="b"/>
              <a:pathLst>
                <a:path w="524" h="361">
                  <a:moveTo>
                    <a:pt x="524" y="0"/>
                  </a:moveTo>
                  <a:lnTo>
                    <a:pt x="524" y="0"/>
                  </a:lnTo>
                  <a:lnTo>
                    <a:pt x="520" y="2"/>
                  </a:lnTo>
                  <a:lnTo>
                    <a:pt x="511" y="8"/>
                  </a:lnTo>
                  <a:lnTo>
                    <a:pt x="498" y="20"/>
                  </a:lnTo>
                  <a:lnTo>
                    <a:pt x="488" y="28"/>
                  </a:lnTo>
                  <a:lnTo>
                    <a:pt x="480" y="39"/>
                  </a:lnTo>
                  <a:lnTo>
                    <a:pt x="338" y="215"/>
                  </a:lnTo>
                  <a:lnTo>
                    <a:pt x="338" y="320"/>
                  </a:lnTo>
                  <a:lnTo>
                    <a:pt x="338" y="330"/>
                  </a:lnTo>
                  <a:lnTo>
                    <a:pt x="340" y="338"/>
                  </a:lnTo>
                  <a:lnTo>
                    <a:pt x="344" y="351"/>
                  </a:lnTo>
                  <a:lnTo>
                    <a:pt x="348" y="358"/>
                  </a:lnTo>
                  <a:lnTo>
                    <a:pt x="349" y="361"/>
                  </a:lnTo>
                  <a:lnTo>
                    <a:pt x="174" y="361"/>
                  </a:lnTo>
                  <a:lnTo>
                    <a:pt x="177" y="358"/>
                  </a:lnTo>
                  <a:lnTo>
                    <a:pt x="180" y="351"/>
                  </a:lnTo>
                  <a:lnTo>
                    <a:pt x="184" y="338"/>
                  </a:lnTo>
                  <a:lnTo>
                    <a:pt x="185" y="330"/>
                  </a:lnTo>
                  <a:lnTo>
                    <a:pt x="185" y="320"/>
                  </a:lnTo>
                  <a:lnTo>
                    <a:pt x="185" y="215"/>
                  </a:lnTo>
                  <a:lnTo>
                    <a:pt x="46" y="40"/>
                  </a:lnTo>
                  <a:lnTo>
                    <a:pt x="36" y="30"/>
                  </a:lnTo>
                  <a:lnTo>
                    <a:pt x="28" y="21"/>
                  </a:lnTo>
                  <a:lnTo>
                    <a:pt x="13" y="8"/>
                  </a:lnTo>
                  <a:lnTo>
                    <a:pt x="4" y="2"/>
                  </a:lnTo>
                  <a:lnTo>
                    <a:pt x="0" y="0"/>
                  </a:lnTo>
                  <a:lnTo>
                    <a:pt x="178" y="0"/>
                  </a:lnTo>
                  <a:lnTo>
                    <a:pt x="182" y="13"/>
                  </a:lnTo>
                  <a:lnTo>
                    <a:pt x="190" y="27"/>
                  </a:lnTo>
                  <a:lnTo>
                    <a:pt x="202" y="46"/>
                  </a:lnTo>
                  <a:lnTo>
                    <a:pt x="261" y="137"/>
                  </a:lnTo>
                  <a:lnTo>
                    <a:pt x="263" y="137"/>
                  </a:lnTo>
                  <a:lnTo>
                    <a:pt x="323" y="46"/>
                  </a:lnTo>
                  <a:lnTo>
                    <a:pt x="334" y="27"/>
                  </a:lnTo>
                  <a:lnTo>
                    <a:pt x="341" y="13"/>
                  </a:lnTo>
                  <a:lnTo>
                    <a:pt x="347" y="0"/>
                  </a:lnTo>
                  <a:lnTo>
                    <a:pt x="524" y="0"/>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6" name="Freeform 14">
              <a:extLst>
                <a:ext uri="{FF2B5EF4-FFF2-40B4-BE49-F238E27FC236}">
                  <a16:creationId xmlns:a16="http://schemas.microsoft.com/office/drawing/2014/main" id="{00000000-0008-0000-0200-000006000000}"/>
                </a:ext>
              </a:extLst>
            </xdr:cNvPr>
            <xdr:cNvSpPr>
              <a:spLocks noEditPoints="1"/>
            </xdr:cNvSpPr>
          </xdr:nvSpPr>
          <xdr:spPr bwMode="auto">
            <a:xfrm>
              <a:off x="884899" y="207963"/>
              <a:ext cx="228662" cy="192088"/>
            </a:xfrm>
            <a:custGeom>
              <a:avLst/>
              <a:gdLst>
                <a:gd name="T0" fmla="*/ 0 w 431"/>
                <a:gd name="T1" fmla="*/ 0 h 361"/>
                <a:gd name="T2" fmla="*/ 2147483647 w 431"/>
                <a:gd name="T3" fmla="*/ 2147483647 h 361"/>
                <a:gd name="T4" fmla="*/ 2147483647 w 431"/>
                <a:gd name="T5" fmla="*/ 2147483647 h 361"/>
                <a:gd name="T6" fmla="*/ 2147483647 w 431"/>
                <a:gd name="T7" fmla="*/ 2147483647 h 361"/>
                <a:gd name="T8" fmla="*/ 2147483647 w 431"/>
                <a:gd name="T9" fmla="*/ 2147483647 h 361"/>
                <a:gd name="T10" fmla="*/ 2147483647 w 431"/>
                <a:gd name="T11" fmla="*/ 2147483647 h 361"/>
                <a:gd name="T12" fmla="*/ 2147483647 w 431"/>
                <a:gd name="T13" fmla="*/ 2147483647 h 361"/>
                <a:gd name="T14" fmla="*/ 0 w 431"/>
                <a:gd name="T15" fmla="*/ 2147483647 h 361"/>
                <a:gd name="T16" fmla="*/ 2147483647 w 431"/>
                <a:gd name="T17" fmla="*/ 2147483647 h 361"/>
                <a:gd name="T18" fmla="*/ 2147483647 w 431"/>
                <a:gd name="T19" fmla="*/ 2147483647 h 361"/>
                <a:gd name="T20" fmla="*/ 2147483647 w 431"/>
                <a:gd name="T21" fmla="*/ 2147483647 h 361"/>
                <a:gd name="T22" fmla="*/ 2147483647 w 431"/>
                <a:gd name="T23" fmla="*/ 2147483647 h 361"/>
                <a:gd name="T24" fmla="*/ 2147483647 w 431"/>
                <a:gd name="T25" fmla="*/ 2147483647 h 361"/>
                <a:gd name="T26" fmla="*/ 2147483647 w 431"/>
                <a:gd name="T27" fmla="*/ 2147483647 h 361"/>
                <a:gd name="T28" fmla="*/ 2147483647 w 431"/>
                <a:gd name="T29" fmla="*/ 2147483647 h 361"/>
                <a:gd name="T30" fmla="*/ 2147483647 w 431"/>
                <a:gd name="T31" fmla="*/ 2147483647 h 361"/>
                <a:gd name="T32" fmla="*/ 2147483647 w 431"/>
                <a:gd name="T33" fmla="*/ 2147483647 h 361"/>
                <a:gd name="T34" fmla="*/ 2147483647 w 431"/>
                <a:gd name="T35" fmla="*/ 2147483647 h 361"/>
                <a:gd name="T36" fmla="*/ 2147483647 w 431"/>
                <a:gd name="T37" fmla="*/ 2147483647 h 361"/>
                <a:gd name="T38" fmla="*/ 2147483647 w 431"/>
                <a:gd name="T39" fmla="*/ 2147483647 h 361"/>
                <a:gd name="T40" fmla="*/ 2147483647 w 431"/>
                <a:gd name="T41" fmla="*/ 2147483647 h 361"/>
                <a:gd name="T42" fmla="*/ 2147483647 w 431"/>
                <a:gd name="T43" fmla="*/ 2147483647 h 361"/>
                <a:gd name="T44" fmla="*/ 2147483647 w 431"/>
                <a:gd name="T45" fmla="*/ 2147483647 h 361"/>
                <a:gd name="T46" fmla="*/ 2147483647 w 431"/>
                <a:gd name="T47" fmla="*/ 2147483647 h 361"/>
                <a:gd name="T48" fmla="*/ 2147483647 w 431"/>
                <a:gd name="T49" fmla="*/ 2147483647 h 361"/>
                <a:gd name="T50" fmla="*/ 2147483647 w 431"/>
                <a:gd name="T51" fmla="*/ 2147483647 h 361"/>
                <a:gd name="T52" fmla="*/ 2147483647 w 431"/>
                <a:gd name="T53" fmla="*/ 2147483647 h 361"/>
                <a:gd name="T54" fmla="*/ 2147483647 w 431"/>
                <a:gd name="T55" fmla="*/ 2147483647 h 361"/>
                <a:gd name="T56" fmla="*/ 2147483647 w 431"/>
                <a:gd name="T57" fmla="*/ 2147483647 h 361"/>
                <a:gd name="T58" fmla="*/ 2147483647 w 431"/>
                <a:gd name="T59" fmla="*/ 2147483647 h 361"/>
                <a:gd name="T60" fmla="*/ 2147483647 w 431"/>
                <a:gd name="T61" fmla="*/ 2147483647 h 361"/>
                <a:gd name="T62" fmla="*/ 2147483647 w 431"/>
                <a:gd name="T63" fmla="*/ 2147483647 h 361"/>
                <a:gd name="T64" fmla="*/ 2147483647 w 431"/>
                <a:gd name="T65" fmla="*/ 2147483647 h 361"/>
                <a:gd name="T66" fmla="*/ 2147483647 w 431"/>
                <a:gd name="T67" fmla="*/ 2147483647 h 361"/>
                <a:gd name="T68" fmla="*/ 2147483647 w 431"/>
                <a:gd name="T69" fmla="*/ 2147483647 h 361"/>
                <a:gd name="T70" fmla="*/ 2147483647 w 431"/>
                <a:gd name="T71" fmla="*/ 2147483647 h 361"/>
                <a:gd name="T72" fmla="*/ 2147483647 w 431"/>
                <a:gd name="T73" fmla="*/ 2147483647 h 361"/>
                <a:gd name="T74" fmla="*/ 2147483647 w 431"/>
                <a:gd name="T75" fmla="*/ 2147483647 h 361"/>
                <a:gd name="T76" fmla="*/ 2147483647 w 431"/>
                <a:gd name="T77" fmla="*/ 2147483647 h 361"/>
                <a:gd name="T78" fmla="*/ 2147483647 w 431"/>
                <a:gd name="T79" fmla="*/ 2147483647 h 361"/>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Lst>
              <a:ahLst/>
              <a:cxnLst>
                <a:cxn ang="T80">
                  <a:pos x="T0" y="T1"/>
                </a:cxn>
                <a:cxn ang="T81">
                  <a:pos x="T2" y="T3"/>
                </a:cxn>
                <a:cxn ang="T82">
                  <a:pos x="T4" y="T5"/>
                </a:cxn>
                <a:cxn ang="T83">
                  <a:pos x="T6" y="T7"/>
                </a:cxn>
                <a:cxn ang="T84">
                  <a:pos x="T8" y="T9"/>
                </a:cxn>
                <a:cxn ang="T85">
                  <a:pos x="T10" y="T11"/>
                </a:cxn>
                <a:cxn ang="T86">
                  <a:pos x="T12" y="T13"/>
                </a:cxn>
                <a:cxn ang="T87">
                  <a:pos x="T14" y="T15"/>
                </a:cxn>
                <a:cxn ang="T88">
                  <a:pos x="T16" y="T17"/>
                </a:cxn>
                <a:cxn ang="T89">
                  <a:pos x="T18" y="T19"/>
                </a:cxn>
                <a:cxn ang="T90">
                  <a:pos x="T20" y="T21"/>
                </a:cxn>
                <a:cxn ang="T91">
                  <a:pos x="T22" y="T23"/>
                </a:cxn>
                <a:cxn ang="T92">
                  <a:pos x="T24" y="T25"/>
                </a:cxn>
                <a:cxn ang="T93">
                  <a:pos x="T26" y="T27"/>
                </a:cxn>
                <a:cxn ang="T94">
                  <a:pos x="T28" y="T29"/>
                </a:cxn>
                <a:cxn ang="T95">
                  <a:pos x="T30" y="T31"/>
                </a:cxn>
                <a:cxn ang="T96">
                  <a:pos x="T32" y="T33"/>
                </a:cxn>
                <a:cxn ang="T97">
                  <a:pos x="T34" y="T35"/>
                </a:cxn>
                <a:cxn ang="T98">
                  <a:pos x="T36" y="T37"/>
                </a:cxn>
                <a:cxn ang="T99">
                  <a:pos x="T38" y="T39"/>
                </a:cxn>
                <a:cxn ang="T100">
                  <a:pos x="T40" y="T41"/>
                </a:cxn>
                <a:cxn ang="T101">
                  <a:pos x="T42" y="T43"/>
                </a:cxn>
                <a:cxn ang="T102">
                  <a:pos x="T44" y="T45"/>
                </a:cxn>
                <a:cxn ang="T103">
                  <a:pos x="T46" y="T47"/>
                </a:cxn>
                <a:cxn ang="T104">
                  <a:pos x="T48" y="T49"/>
                </a:cxn>
                <a:cxn ang="T105">
                  <a:pos x="T50" y="T51"/>
                </a:cxn>
                <a:cxn ang="T106">
                  <a:pos x="T52" y="T53"/>
                </a:cxn>
                <a:cxn ang="T107">
                  <a:pos x="T54" y="T55"/>
                </a:cxn>
                <a:cxn ang="T108">
                  <a:pos x="T56" y="T57"/>
                </a:cxn>
                <a:cxn ang="T109">
                  <a:pos x="T58" y="T59"/>
                </a:cxn>
                <a:cxn ang="T110">
                  <a:pos x="T60" y="T61"/>
                </a:cxn>
                <a:cxn ang="T111">
                  <a:pos x="T62" y="T63"/>
                </a:cxn>
                <a:cxn ang="T112">
                  <a:pos x="T64" y="T65"/>
                </a:cxn>
                <a:cxn ang="T113">
                  <a:pos x="T66" y="T67"/>
                </a:cxn>
                <a:cxn ang="T114">
                  <a:pos x="T68" y="T69"/>
                </a:cxn>
                <a:cxn ang="T115">
                  <a:pos x="T70" y="T71"/>
                </a:cxn>
                <a:cxn ang="T116">
                  <a:pos x="T72" y="T73"/>
                </a:cxn>
                <a:cxn ang="T117">
                  <a:pos x="T74" y="T75"/>
                </a:cxn>
                <a:cxn ang="T118">
                  <a:pos x="T76" y="T77"/>
                </a:cxn>
                <a:cxn ang="T119">
                  <a:pos x="T78" y="T79"/>
                </a:cxn>
              </a:cxnLst>
              <a:rect l="0" t="0" r="r" b="b"/>
              <a:pathLst>
                <a:path w="431" h="361">
                  <a:moveTo>
                    <a:pt x="291" y="0"/>
                  </a:moveTo>
                  <a:lnTo>
                    <a:pt x="0" y="0"/>
                  </a:lnTo>
                  <a:lnTo>
                    <a:pt x="2" y="2"/>
                  </a:lnTo>
                  <a:lnTo>
                    <a:pt x="5" y="11"/>
                  </a:lnTo>
                  <a:lnTo>
                    <a:pt x="9" y="23"/>
                  </a:lnTo>
                  <a:lnTo>
                    <a:pt x="10" y="31"/>
                  </a:lnTo>
                  <a:lnTo>
                    <a:pt x="11" y="40"/>
                  </a:lnTo>
                  <a:lnTo>
                    <a:pt x="11" y="320"/>
                  </a:lnTo>
                  <a:lnTo>
                    <a:pt x="10" y="330"/>
                  </a:lnTo>
                  <a:lnTo>
                    <a:pt x="9" y="338"/>
                  </a:lnTo>
                  <a:lnTo>
                    <a:pt x="8" y="345"/>
                  </a:lnTo>
                  <a:lnTo>
                    <a:pt x="5" y="351"/>
                  </a:lnTo>
                  <a:lnTo>
                    <a:pt x="2" y="358"/>
                  </a:lnTo>
                  <a:lnTo>
                    <a:pt x="0" y="361"/>
                  </a:lnTo>
                  <a:lnTo>
                    <a:pt x="174" y="361"/>
                  </a:lnTo>
                  <a:lnTo>
                    <a:pt x="173" y="358"/>
                  </a:lnTo>
                  <a:lnTo>
                    <a:pt x="170" y="351"/>
                  </a:lnTo>
                  <a:lnTo>
                    <a:pt x="166" y="338"/>
                  </a:lnTo>
                  <a:lnTo>
                    <a:pt x="165" y="330"/>
                  </a:lnTo>
                  <a:lnTo>
                    <a:pt x="164" y="320"/>
                  </a:lnTo>
                  <a:lnTo>
                    <a:pt x="164" y="233"/>
                  </a:lnTo>
                  <a:lnTo>
                    <a:pt x="291" y="233"/>
                  </a:lnTo>
                  <a:lnTo>
                    <a:pt x="305" y="232"/>
                  </a:lnTo>
                  <a:lnTo>
                    <a:pt x="320" y="231"/>
                  </a:lnTo>
                  <a:lnTo>
                    <a:pt x="334" y="228"/>
                  </a:lnTo>
                  <a:lnTo>
                    <a:pt x="347" y="225"/>
                  </a:lnTo>
                  <a:lnTo>
                    <a:pt x="359" y="221"/>
                  </a:lnTo>
                  <a:lnTo>
                    <a:pt x="371" y="217"/>
                  </a:lnTo>
                  <a:lnTo>
                    <a:pt x="381" y="211"/>
                  </a:lnTo>
                  <a:lnTo>
                    <a:pt x="391" y="203"/>
                  </a:lnTo>
                  <a:lnTo>
                    <a:pt x="401" y="195"/>
                  </a:lnTo>
                  <a:lnTo>
                    <a:pt x="408" y="187"/>
                  </a:lnTo>
                  <a:lnTo>
                    <a:pt x="415" y="177"/>
                  </a:lnTo>
                  <a:lnTo>
                    <a:pt x="421" y="167"/>
                  </a:lnTo>
                  <a:lnTo>
                    <a:pt x="426" y="156"/>
                  </a:lnTo>
                  <a:lnTo>
                    <a:pt x="429" y="144"/>
                  </a:lnTo>
                  <a:lnTo>
                    <a:pt x="430" y="131"/>
                  </a:lnTo>
                  <a:lnTo>
                    <a:pt x="431" y="117"/>
                  </a:lnTo>
                  <a:lnTo>
                    <a:pt x="430" y="103"/>
                  </a:lnTo>
                  <a:lnTo>
                    <a:pt x="429" y="90"/>
                  </a:lnTo>
                  <a:lnTo>
                    <a:pt x="426" y="78"/>
                  </a:lnTo>
                  <a:lnTo>
                    <a:pt x="421" y="67"/>
                  </a:lnTo>
                  <a:lnTo>
                    <a:pt x="415" y="57"/>
                  </a:lnTo>
                  <a:lnTo>
                    <a:pt x="409" y="48"/>
                  </a:lnTo>
                  <a:lnTo>
                    <a:pt x="401" y="38"/>
                  </a:lnTo>
                  <a:lnTo>
                    <a:pt x="392" y="31"/>
                  </a:lnTo>
                  <a:lnTo>
                    <a:pt x="383" y="24"/>
                  </a:lnTo>
                  <a:lnTo>
                    <a:pt x="372" y="18"/>
                  </a:lnTo>
                  <a:lnTo>
                    <a:pt x="360" y="12"/>
                  </a:lnTo>
                  <a:lnTo>
                    <a:pt x="347" y="8"/>
                  </a:lnTo>
                  <a:lnTo>
                    <a:pt x="334" y="5"/>
                  </a:lnTo>
                  <a:lnTo>
                    <a:pt x="321" y="2"/>
                  </a:lnTo>
                  <a:lnTo>
                    <a:pt x="305" y="1"/>
                  </a:lnTo>
                  <a:lnTo>
                    <a:pt x="291" y="0"/>
                  </a:lnTo>
                  <a:close/>
                  <a:moveTo>
                    <a:pt x="214" y="168"/>
                  </a:moveTo>
                  <a:lnTo>
                    <a:pt x="165" y="168"/>
                  </a:lnTo>
                  <a:lnTo>
                    <a:pt x="165" y="68"/>
                  </a:lnTo>
                  <a:lnTo>
                    <a:pt x="214" y="68"/>
                  </a:lnTo>
                  <a:lnTo>
                    <a:pt x="227" y="68"/>
                  </a:lnTo>
                  <a:lnTo>
                    <a:pt x="239" y="70"/>
                  </a:lnTo>
                  <a:lnTo>
                    <a:pt x="249" y="74"/>
                  </a:lnTo>
                  <a:lnTo>
                    <a:pt x="259" y="78"/>
                  </a:lnTo>
                  <a:lnTo>
                    <a:pt x="267" y="86"/>
                  </a:lnTo>
                  <a:lnTo>
                    <a:pt x="273" y="94"/>
                  </a:lnTo>
                  <a:lnTo>
                    <a:pt x="277" y="105"/>
                  </a:lnTo>
                  <a:lnTo>
                    <a:pt x="278" y="117"/>
                  </a:lnTo>
                  <a:lnTo>
                    <a:pt x="277" y="130"/>
                  </a:lnTo>
                  <a:lnTo>
                    <a:pt x="272" y="140"/>
                  </a:lnTo>
                  <a:lnTo>
                    <a:pt x="266" y="149"/>
                  </a:lnTo>
                  <a:lnTo>
                    <a:pt x="259" y="156"/>
                  </a:lnTo>
                  <a:lnTo>
                    <a:pt x="249" y="161"/>
                  </a:lnTo>
                  <a:lnTo>
                    <a:pt x="239" y="164"/>
                  </a:lnTo>
                  <a:lnTo>
                    <a:pt x="227" y="167"/>
                  </a:lnTo>
                  <a:lnTo>
                    <a:pt x="214" y="168"/>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7" name="Freeform 17">
              <a:extLst>
                <a:ext uri="{FF2B5EF4-FFF2-40B4-BE49-F238E27FC236}">
                  <a16:creationId xmlns:a16="http://schemas.microsoft.com/office/drawing/2014/main" id="{00000000-0008-0000-0200-000007000000}"/>
                </a:ext>
              </a:extLst>
            </xdr:cNvPr>
            <xdr:cNvSpPr>
              <a:spLocks/>
            </xdr:cNvSpPr>
          </xdr:nvSpPr>
          <xdr:spPr bwMode="auto">
            <a:xfrm>
              <a:off x="1149972" y="207963"/>
              <a:ext cx="200990" cy="192088"/>
            </a:xfrm>
            <a:custGeom>
              <a:avLst/>
              <a:gdLst>
                <a:gd name="T0" fmla="*/ 2147483647 w 380"/>
                <a:gd name="T1" fmla="*/ 2147483647 h 361"/>
                <a:gd name="T2" fmla="*/ 2147483647 w 380"/>
                <a:gd name="T3" fmla="*/ 2147483647 h 361"/>
                <a:gd name="T4" fmla="*/ 2147483647 w 380"/>
                <a:gd name="T5" fmla="*/ 2147483647 h 361"/>
                <a:gd name="T6" fmla="*/ 2147483647 w 380"/>
                <a:gd name="T7" fmla="*/ 2147483647 h 361"/>
                <a:gd name="T8" fmla="*/ 2147483647 w 380"/>
                <a:gd name="T9" fmla="*/ 2147483647 h 361"/>
                <a:gd name="T10" fmla="*/ 2147483647 w 380"/>
                <a:gd name="T11" fmla="*/ 2147483647 h 361"/>
                <a:gd name="T12" fmla="*/ 2147483647 w 380"/>
                <a:gd name="T13" fmla="*/ 2147483647 h 361"/>
                <a:gd name="T14" fmla="*/ 2147483647 w 380"/>
                <a:gd name="T15" fmla="*/ 2147483647 h 361"/>
                <a:gd name="T16" fmla="*/ 2147483647 w 380"/>
                <a:gd name="T17" fmla="*/ 2147483647 h 361"/>
                <a:gd name="T18" fmla="*/ 2147483647 w 380"/>
                <a:gd name="T19" fmla="*/ 2147483647 h 361"/>
                <a:gd name="T20" fmla="*/ 2147483647 w 380"/>
                <a:gd name="T21" fmla="*/ 2147483647 h 361"/>
                <a:gd name="T22" fmla="*/ 2147483647 w 380"/>
                <a:gd name="T23" fmla="*/ 2147483647 h 361"/>
                <a:gd name="T24" fmla="*/ 2147483647 w 380"/>
                <a:gd name="T25" fmla="*/ 2147483647 h 361"/>
                <a:gd name="T26" fmla="*/ 2147483647 w 380"/>
                <a:gd name="T27" fmla="*/ 2147483647 h 361"/>
                <a:gd name="T28" fmla="*/ 2147483647 w 380"/>
                <a:gd name="T29" fmla="*/ 2147483647 h 361"/>
                <a:gd name="T30" fmla="*/ 2147483647 w 380"/>
                <a:gd name="T31" fmla="*/ 2147483647 h 361"/>
                <a:gd name="T32" fmla="*/ 2147483647 w 380"/>
                <a:gd name="T33" fmla="*/ 2147483647 h 361"/>
                <a:gd name="T34" fmla="*/ 2147483647 w 380"/>
                <a:gd name="T35" fmla="*/ 2147483647 h 361"/>
                <a:gd name="T36" fmla="*/ 2147483647 w 380"/>
                <a:gd name="T37" fmla="*/ 2147483647 h 361"/>
                <a:gd name="T38" fmla="*/ 2147483647 w 380"/>
                <a:gd name="T39" fmla="*/ 2147483647 h 361"/>
                <a:gd name="T40" fmla="*/ 2147483647 w 380"/>
                <a:gd name="T41" fmla="*/ 2147483647 h 361"/>
                <a:gd name="T42" fmla="*/ 2147483647 w 380"/>
                <a:gd name="T43" fmla="*/ 2147483647 h 361"/>
                <a:gd name="T44" fmla="*/ 2147483647 w 380"/>
                <a:gd name="T45" fmla="*/ 2147483647 h 361"/>
                <a:gd name="T46" fmla="*/ 2147483647 w 380"/>
                <a:gd name="T47" fmla="*/ 2147483647 h 361"/>
                <a:gd name="T48" fmla="*/ 2147483647 w 380"/>
                <a:gd name="T49" fmla="*/ 2147483647 h 361"/>
                <a:gd name="T50" fmla="*/ 2147483647 w 380"/>
                <a:gd name="T51" fmla="*/ 2147483647 h 361"/>
                <a:gd name="T52" fmla="*/ 2147483647 w 380"/>
                <a:gd name="T53" fmla="*/ 2147483647 h 361"/>
                <a:gd name="T54" fmla="*/ 2147483647 w 380"/>
                <a:gd name="T55" fmla="*/ 2147483647 h 361"/>
                <a:gd name="T56" fmla="*/ 0 w 380"/>
                <a:gd name="T57" fmla="*/ 2147483647 h 361"/>
                <a:gd name="T58" fmla="*/ 0 w 380"/>
                <a:gd name="T59" fmla="*/ 2147483647 h 361"/>
                <a:gd name="T60" fmla="*/ 2147483647 w 380"/>
                <a:gd name="T61" fmla="*/ 2147483647 h 361"/>
                <a:gd name="T62" fmla="*/ 2147483647 w 380"/>
                <a:gd name="T63" fmla="*/ 2147483647 h 361"/>
                <a:gd name="T64" fmla="*/ 2147483647 w 380"/>
                <a:gd name="T65" fmla="*/ 2147483647 h 361"/>
                <a:gd name="T66" fmla="*/ 2147483647 w 380"/>
                <a:gd name="T67" fmla="*/ 2147483647 h 361"/>
                <a:gd name="T68" fmla="*/ 2147483647 w 380"/>
                <a:gd name="T69" fmla="*/ 2147483647 h 361"/>
                <a:gd name="T70" fmla="*/ 2147483647 w 380"/>
                <a:gd name="T71" fmla="*/ 2147483647 h 361"/>
                <a:gd name="T72" fmla="*/ 2147483647 w 380"/>
                <a:gd name="T73" fmla="*/ 2147483647 h 361"/>
                <a:gd name="T74" fmla="*/ 2147483647 w 380"/>
                <a:gd name="T75" fmla="*/ 2147483647 h 361"/>
                <a:gd name="T76" fmla="*/ 2147483647 w 380"/>
                <a:gd name="T77" fmla="*/ 2147483647 h 361"/>
                <a:gd name="T78" fmla="*/ 2147483647 w 380"/>
                <a:gd name="T79" fmla="*/ 2147483647 h 361"/>
                <a:gd name="T80" fmla="*/ 2147483647 w 380"/>
                <a:gd name="T81" fmla="*/ 2147483647 h 361"/>
                <a:gd name="T82" fmla="*/ 2147483647 w 380"/>
                <a:gd name="T83" fmla="*/ 2147483647 h 361"/>
                <a:gd name="T84" fmla="*/ 0 w 380"/>
                <a:gd name="T85" fmla="*/ 0 h 361"/>
                <a:gd name="T86" fmla="*/ 2147483647 w 380"/>
                <a:gd name="T87" fmla="*/ 0 h 361"/>
                <a:gd name="T88" fmla="*/ 2147483647 w 380"/>
                <a:gd name="T89" fmla="*/ 2147483647 h 361"/>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Lst>
              <a:ahLst/>
              <a:cxnLst>
                <a:cxn ang="T90">
                  <a:pos x="T0" y="T1"/>
                </a:cxn>
                <a:cxn ang="T91">
                  <a:pos x="T2" y="T3"/>
                </a:cxn>
                <a:cxn ang="T92">
                  <a:pos x="T4" y="T5"/>
                </a:cxn>
                <a:cxn ang="T93">
                  <a:pos x="T6" y="T7"/>
                </a:cxn>
                <a:cxn ang="T94">
                  <a:pos x="T8" y="T9"/>
                </a:cxn>
                <a:cxn ang="T95">
                  <a:pos x="T10" y="T11"/>
                </a:cxn>
                <a:cxn ang="T96">
                  <a:pos x="T12" y="T13"/>
                </a:cxn>
                <a:cxn ang="T97">
                  <a:pos x="T14" y="T15"/>
                </a:cxn>
                <a:cxn ang="T98">
                  <a:pos x="T16" y="T17"/>
                </a:cxn>
                <a:cxn ang="T99">
                  <a:pos x="T18" y="T19"/>
                </a:cxn>
                <a:cxn ang="T100">
                  <a:pos x="T20" y="T21"/>
                </a:cxn>
                <a:cxn ang="T101">
                  <a:pos x="T22" y="T23"/>
                </a:cxn>
                <a:cxn ang="T102">
                  <a:pos x="T24" y="T25"/>
                </a:cxn>
                <a:cxn ang="T103">
                  <a:pos x="T26" y="T27"/>
                </a:cxn>
                <a:cxn ang="T104">
                  <a:pos x="T28" y="T29"/>
                </a:cxn>
                <a:cxn ang="T105">
                  <a:pos x="T30" y="T31"/>
                </a:cxn>
                <a:cxn ang="T106">
                  <a:pos x="T32" y="T33"/>
                </a:cxn>
                <a:cxn ang="T107">
                  <a:pos x="T34" y="T35"/>
                </a:cxn>
                <a:cxn ang="T108">
                  <a:pos x="T36" y="T37"/>
                </a:cxn>
                <a:cxn ang="T109">
                  <a:pos x="T38" y="T39"/>
                </a:cxn>
                <a:cxn ang="T110">
                  <a:pos x="T40" y="T41"/>
                </a:cxn>
                <a:cxn ang="T111">
                  <a:pos x="T42" y="T43"/>
                </a:cxn>
                <a:cxn ang="T112">
                  <a:pos x="T44" y="T45"/>
                </a:cxn>
                <a:cxn ang="T113">
                  <a:pos x="T46" y="T47"/>
                </a:cxn>
                <a:cxn ang="T114">
                  <a:pos x="T48" y="T49"/>
                </a:cxn>
                <a:cxn ang="T115">
                  <a:pos x="T50" y="T51"/>
                </a:cxn>
                <a:cxn ang="T116">
                  <a:pos x="T52" y="T53"/>
                </a:cxn>
                <a:cxn ang="T117">
                  <a:pos x="T54" y="T55"/>
                </a:cxn>
                <a:cxn ang="T118">
                  <a:pos x="T56" y="T57"/>
                </a:cxn>
                <a:cxn ang="T119">
                  <a:pos x="T58" y="T59"/>
                </a:cxn>
                <a:cxn ang="T120">
                  <a:pos x="T60" y="T61"/>
                </a:cxn>
                <a:cxn ang="T121">
                  <a:pos x="T62" y="T63"/>
                </a:cxn>
                <a:cxn ang="T122">
                  <a:pos x="T64" y="T65"/>
                </a:cxn>
                <a:cxn ang="T123">
                  <a:pos x="T66" y="T67"/>
                </a:cxn>
                <a:cxn ang="T124">
                  <a:pos x="T68" y="T69"/>
                </a:cxn>
                <a:cxn ang="T125">
                  <a:pos x="T70" y="T71"/>
                </a:cxn>
                <a:cxn ang="T126">
                  <a:pos x="T72" y="T73"/>
                </a:cxn>
                <a:cxn ang="T127">
                  <a:pos x="T74" y="T75"/>
                </a:cxn>
                <a:cxn ang="T128">
                  <a:pos x="T76" y="T77"/>
                </a:cxn>
                <a:cxn ang="T129">
                  <a:pos x="T78" y="T79"/>
                </a:cxn>
                <a:cxn ang="T130">
                  <a:pos x="T80" y="T81"/>
                </a:cxn>
                <a:cxn ang="T131">
                  <a:pos x="T82" y="T83"/>
                </a:cxn>
                <a:cxn ang="T132">
                  <a:pos x="T84" y="T85"/>
                </a:cxn>
                <a:cxn ang="T133">
                  <a:pos x="T86" y="T87"/>
                </a:cxn>
                <a:cxn ang="T134">
                  <a:pos x="T88" y="T89"/>
                </a:cxn>
              </a:cxnLst>
              <a:rect l="0" t="0" r="r" b="b"/>
              <a:pathLst>
                <a:path w="380" h="361">
                  <a:moveTo>
                    <a:pt x="380" y="84"/>
                  </a:moveTo>
                  <a:lnTo>
                    <a:pt x="380" y="84"/>
                  </a:lnTo>
                  <a:lnTo>
                    <a:pt x="378" y="83"/>
                  </a:lnTo>
                  <a:lnTo>
                    <a:pt x="370" y="80"/>
                  </a:lnTo>
                  <a:lnTo>
                    <a:pt x="355" y="76"/>
                  </a:lnTo>
                  <a:lnTo>
                    <a:pt x="347" y="75"/>
                  </a:lnTo>
                  <a:lnTo>
                    <a:pt x="338" y="75"/>
                  </a:lnTo>
                  <a:lnTo>
                    <a:pt x="164" y="75"/>
                  </a:lnTo>
                  <a:lnTo>
                    <a:pt x="164" y="161"/>
                  </a:lnTo>
                  <a:lnTo>
                    <a:pt x="303" y="161"/>
                  </a:lnTo>
                  <a:lnTo>
                    <a:pt x="322" y="161"/>
                  </a:lnTo>
                  <a:lnTo>
                    <a:pt x="336" y="158"/>
                  </a:lnTo>
                  <a:lnTo>
                    <a:pt x="350" y="155"/>
                  </a:lnTo>
                  <a:lnTo>
                    <a:pt x="350" y="240"/>
                  </a:lnTo>
                  <a:lnTo>
                    <a:pt x="346" y="239"/>
                  </a:lnTo>
                  <a:lnTo>
                    <a:pt x="336" y="237"/>
                  </a:lnTo>
                  <a:lnTo>
                    <a:pt x="322" y="234"/>
                  </a:lnTo>
                  <a:lnTo>
                    <a:pt x="303" y="233"/>
                  </a:lnTo>
                  <a:lnTo>
                    <a:pt x="164" y="233"/>
                  </a:lnTo>
                  <a:lnTo>
                    <a:pt x="164" y="321"/>
                  </a:lnTo>
                  <a:lnTo>
                    <a:pt x="164" y="331"/>
                  </a:lnTo>
                  <a:lnTo>
                    <a:pt x="165" y="338"/>
                  </a:lnTo>
                  <a:lnTo>
                    <a:pt x="169" y="351"/>
                  </a:lnTo>
                  <a:lnTo>
                    <a:pt x="172" y="358"/>
                  </a:lnTo>
                  <a:lnTo>
                    <a:pt x="173" y="361"/>
                  </a:lnTo>
                  <a:lnTo>
                    <a:pt x="0" y="361"/>
                  </a:lnTo>
                  <a:lnTo>
                    <a:pt x="1" y="358"/>
                  </a:lnTo>
                  <a:lnTo>
                    <a:pt x="4" y="351"/>
                  </a:lnTo>
                  <a:lnTo>
                    <a:pt x="8" y="338"/>
                  </a:lnTo>
                  <a:lnTo>
                    <a:pt x="9" y="331"/>
                  </a:lnTo>
                  <a:lnTo>
                    <a:pt x="10" y="321"/>
                  </a:lnTo>
                  <a:lnTo>
                    <a:pt x="10" y="40"/>
                  </a:lnTo>
                  <a:lnTo>
                    <a:pt x="9" y="31"/>
                  </a:lnTo>
                  <a:lnTo>
                    <a:pt x="8" y="23"/>
                  </a:lnTo>
                  <a:lnTo>
                    <a:pt x="7" y="15"/>
                  </a:lnTo>
                  <a:lnTo>
                    <a:pt x="4" y="9"/>
                  </a:lnTo>
                  <a:lnTo>
                    <a:pt x="1" y="2"/>
                  </a:lnTo>
                  <a:lnTo>
                    <a:pt x="0" y="0"/>
                  </a:lnTo>
                  <a:lnTo>
                    <a:pt x="380" y="0"/>
                  </a:lnTo>
                  <a:lnTo>
                    <a:pt x="380" y="84"/>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204106</xdr:colOff>
      <xdr:row>2</xdr:row>
      <xdr:rowOff>68037</xdr:rowOff>
    </xdr:from>
    <xdr:to>
      <xdr:col>2</xdr:col>
      <xdr:colOff>2109106</xdr:colOff>
      <xdr:row>4</xdr:row>
      <xdr:rowOff>258535</xdr:rowOff>
    </xdr:to>
    <xdr:grpSp>
      <xdr:nvGrpSpPr>
        <xdr:cNvPr id="7" name="19 Grupo">
          <a:extLst>
            <a:ext uri="{FF2B5EF4-FFF2-40B4-BE49-F238E27FC236}">
              <a16:creationId xmlns:a16="http://schemas.microsoft.com/office/drawing/2014/main" id="{00000000-0008-0000-0300-000007000000}"/>
            </a:ext>
          </a:extLst>
        </xdr:cNvPr>
        <xdr:cNvGrpSpPr/>
      </xdr:nvGrpSpPr>
      <xdr:grpSpPr>
        <a:xfrm>
          <a:off x="1212371" y="412496"/>
          <a:ext cx="1905000" cy="848589"/>
          <a:chOff x="0" y="0"/>
          <a:chExt cx="1692275" cy="609600"/>
        </a:xfrm>
      </xdr:grpSpPr>
      <xdr:sp macro="" textlink="">
        <xdr:nvSpPr>
          <xdr:cNvPr id="8" name="Rectangle 5">
            <a:extLst>
              <a:ext uri="{FF2B5EF4-FFF2-40B4-BE49-F238E27FC236}">
                <a16:creationId xmlns:a16="http://schemas.microsoft.com/office/drawing/2014/main" id="{00000000-0008-0000-0300-000008000000}"/>
              </a:ext>
            </a:extLst>
          </xdr:cNvPr>
          <xdr:cNvSpPr>
            <a:spLocks noChangeArrowheads="1"/>
          </xdr:cNvSpPr>
        </xdr:nvSpPr>
        <xdr:spPr bwMode="auto">
          <a:xfrm>
            <a:off x="0" y="0"/>
            <a:ext cx="1692275" cy="609600"/>
          </a:xfrm>
          <a:prstGeom prst="rect">
            <a:avLst/>
          </a:prstGeom>
          <a:solidFill>
            <a:srgbClr val="0063BD"/>
          </a:solidFill>
          <a:ln w="9525">
            <a:noFill/>
            <a:miter lim="800000"/>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nvGrpSpPr>
          <xdr:cNvPr id="9" name="14 Grupo">
            <a:extLst>
              <a:ext uri="{FF2B5EF4-FFF2-40B4-BE49-F238E27FC236}">
                <a16:creationId xmlns:a16="http://schemas.microsoft.com/office/drawing/2014/main" id="{00000000-0008-0000-0300-000009000000}"/>
              </a:ext>
            </a:extLst>
          </xdr:cNvPr>
          <xdr:cNvGrpSpPr>
            <a:grpSpLocks/>
          </xdr:cNvGrpSpPr>
        </xdr:nvGrpSpPr>
        <xdr:grpSpPr bwMode="auto">
          <a:xfrm>
            <a:off x="384175" y="190500"/>
            <a:ext cx="846137" cy="209550"/>
            <a:chOff x="574675" y="207963"/>
            <a:chExt cx="776287" cy="192088"/>
          </a:xfrm>
        </xdr:grpSpPr>
        <xdr:sp macro="" textlink="">
          <xdr:nvSpPr>
            <xdr:cNvPr id="10" name="Freeform 12">
              <a:extLst>
                <a:ext uri="{FF2B5EF4-FFF2-40B4-BE49-F238E27FC236}">
                  <a16:creationId xmlns:a16="http://schemas.microsoft.com/office/drawing/2014/main" id="{00000000-0008-0000-0300-00000A000000}"/>
                </a:ext>
              </a:extLst>
            </xdr:cNvPr>
            <xdr:cNvSpPr>
              <a:spLocks/>
            </xdr:cNvSpPr>
          </xdr:nvSpPr>
          <xdr:spPr bwMode="auto">
            <a:xfrm>
              <a:off x="574675" y="207963"/>
              <a:ext cx="278182" cy="192088"/>
            </a:xfrm>
            <a:custGeom>
              <a:avLst/>
              <a:gdLst>
                <a:gd name="T0" fmla="*/ 2147483647 w 524"/>
                <a:gd name="T1" fmla="*/ 0 h 361"/>
                <a:gd name="T2" fmla="*/ 2147483647 w 524"/>
                <a:gd name="T3" fmla="*/ 0 h 361"/>
                <a:gd name="T4" fmla="*/ 2147483647 w 524"/>
                <a:gd name="T5" fmla="*/ 2147483647 h 361"/>
                <a:gd name="T6" fmla="*/ 2147483647 w 524"/>
                <a:gd name="T7" fmla="*/ 2147483647 h 361"/>
                <a:gd name="T8" fmla="*/ 2147483647 w 524"/>
                <a:gd name="T9" fmla="*/ 2147483647 h 361"/>
                <a:gd name="T10" fmla="*/ 2147483647 w 524"/>
                <a:gd name="T11" fmla="*/ 2147483647 h 361"/>
                <a:gd name="T12" fmla="*/ 2147483647 w 524"/>
                <a:gd name="T13" fmla="*/ 2147483647 h 361"/>
                <a:gd name="T14" fmla="*/ 2147483647 w 524"/>
                <a:gd name="T15" fmla="*/ 2147483647 h 361"/>
                <a:gd name="T16" fmla="*/ 2147483647 w 524"/>
                <a:gd name="T17" fmla="*/ 2147483647 h 361"/>
                <a:gd name="T18" fmla="*/ 2147483647 w 524"/>
                <a:gd name="T19" fmla="*/ 2147483647 h 361"/>
                <a:gd name="T20" fmla="*/ 2147483647 w 524"/>
                <a:gd name="T21" fmla="*/ 2147483647 h 361"/>
                <a:gd name="T22" fmla="*/ 2147483647 w 524"/>
                <a:gd name="T23" fmla="*/ 2147483647 h 361"/>
                <a:gd name="T24" fmla="*/ 2147483647 w 524"/>
                <a:gd name="T25" fmla="*/ 2147483647 h 361"/>
                <a:gd name="T26" fmla="*/ 2147483647 w 524"/>
                <a:gd name="T27" fmla="*/ 2147483647 h 361"/>
                <a:gd name="T28" fmla="*/ 2147483647 w 524"/>
                <a:gd name="T29" fmla="*/ 2147483647 h 361"/>
                <a:gd name="T30" fmla="*/ 2147483647 w 524"/>
                <a:gd name="T31" fmla="*/ 2147483647 h 361"/>
                <a:gd name="T32" fmla="*/ 2147483647 w 524"/>
                <a:gd name="T33" fmla="*/ 2147483647 h 361"/>
                <a:gd name="T34" fmla="*/ 2147483647 w 524"/>
                <a:gd name="T35" fmla="*/ 2147483647 h 361"/>
                <a:gd name="T36" fmla="*/ 2147483647 w 524"/>
                <a:gd name="T37" fmla="*/ 2147483647 h 361"/>
                <a:gd name="T38" fmla="*/ 2147483647 w 524"/>
                <a:gd name="T39" fmla="*/ 2147483647 h 361"/>
                <a:gd name="T40" fmla="*/ 2147483647 w 524"/>
                <a:gd name="T41" fmla="*/ 2147483647 h 361"/>
                <a:gd name="T42" fmla="*/ 2147483647 w 524"/>
                <a:gd name="T43" fmla="*/ 2147483647 h 361"/>
                <a:gd name="T44" fmla="*/ 2147483647 w 524"/>
                <a:gd name="T45" fmla="*/ 2147483647 h 361"/>
                <a:gd name="T46" fmla="*/ 2147483647 w 524"/>
                <a:gd name="T47" fmla="*/ 2147483647 h 361"/>
                <a:gd name="T48" fmla="*/ 2147483647 w 524"/>
                <a:gd name="T49" fmla="*/ 2147483647 h 361"/>
                <a:gd name="T50" fmla="*/ 2147483647 w 524"/>
                <a:gd name="T51" fmla="*/ 2147483647 h 361"/>
                <a:gd name="T52" fmla="*/ 2147483647 w 524"/>
                <a:gd name="T53" fmla="*/ 2147483647 h 361"/>
                <a:gd name="T54" fmla="*/ 2147483647 w 524"/>
                <a:gd name="T55" fmla="*/ 2147483647 h 361"/>
                <a:gd name="T56" fmla="*/ 2147483647 w 524"/>
                <a:gd name="T57" fmla="*/ 2147483647 h 361"/>
                <a:gd name="T58" fmla="*/ 0 w 524"/>
                <a:gd name="T59" fmla="*/ 0 h 361"/>
                <a:gd name="T60" fmla="*/ 2147483647 w 524"/>
                <a:gd name="T61" fmla="*/ 0 h 361"/>
                <a:gd name="T62" fmla="*/ 2147483647 w 524"/>
                <a:gd name="T63" fmla="*/ 0 h 361"/>
                <a:gd name="T64" fmla="*/ 2147483647 w 524"/>
                <a:gd name="T65" fmla="*/ 2147483647 h 361"/>
                <a:gd name="T66" fmla="*/ 2147483647 w 524"/>
                <a:gd name="T67" fmla="*/ 2147483647 h 361"/>
                <a:gd name="T68" fmla="*/ 2147483647 w 524"/>
                <a:gd name="T69" fmla="*/ 2147483647 h 361"/>
                <a:gd name="T70" fmla="*/ 2147483647 w 524"/>
                <a:gd name="T71" fmla="*/ 2147483647 h 361"/>
                <a:gd name="T72" fmla="*/ 2147483647 w 524"/>
                <a:gd name="T73" fmla="*/ 2147483647 h 361"/>
                <a:gd name="T74" fmla="*/ 2147483647 w 524"/>
                <a:gd name="T75" fmla="*/ 2147483647 h 361"/>
                <a:gd name="T76" fmla="*/ 2147483647 w 524"/>
                <a:gd name="T77" fmla="*/ 2147483647 h 361"/>
                <a:gd name="T78" fmla="*/ 2147483647 w 524"/>
                <a:gd name="T79" fmla="*/ 2147483647 h 361"/>
                <a:gd name="T80" fmla="*/ 2147483647 w 524"/>
                <a:gd name="T81" fmla="*/ 2147483647 h 361"/>
                <a:gd name="T82" fmla="*/ 2147483647 w 524"/>
                <a:gd name="T83" fmla="*/ 0 h 361"/>
                <a:gd name="T84" fmla="*/ 2147483647 w 524"/>
                <a:gd name="T85" fmla="*/ 0 h 361"/>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Lst>
              <a:ahLst/>
              <a:cxnLst>
                <a:cxn ang="T86">
                  <a:pos x="T0" y="T1"/>
                </a:cxn>
                <a:cxn ang="T87">
                  <a:pos x="T2" y="T3"/>
                </a:cxn>
                <a:cxn ang="T88">
                  <a:pos x="T4" y="T5"/>
                </a:cxn>
                <a:cxn ang="T89">
                  <a:pos x="T6" y="T7"/>
                </a:cxn>
                <a:cxn ang="T90">
                  <a:pos x="T8" y="T9"/>
                </a:cxn>
                <a:cxn ang="T91">
                  <a:pos x="T10" y="T11"/>
                </a:cxn>
                <a:cxn ang="T92">
                  <a:pos x="T12" y="T13"/>
                </a:cxn>
                <a:cxn ang="T93">
                  <a:pos x="T14" y="T15"/>
                </a:cxn>
                <a:cxn ang="T94">
                  <a:pos x="T16" y="T17"/>
                </a:cxn>
                <a:cxn ang="T95">
                  <a:pos x="T18" y="T19"/>
                </a:cxn>
                <a:cxn ang="T96">
                  <a:pos x="T20" y="T21"/>
                </a:cxn>
                <a:cxn ang="T97">
                  <a:pos x="T22" y="T23"/>
                </a:cxn>
                <a:cxn ang="T98">
                  <a:pos x="T24" y="T25"/>
                </a:cxn>
                <a:cxn ang="T99">
                  <a:pos x="T26" y="T27"/>
                </a:cxn>
                <a:cxn ang="T100">
                  <a:pos x="T28" y="T29"/>
                </a:cxn>
                <a:cxn ang="T101">
                  <a:pos x="T30" y="T31"/>
                </a:cxn>
                <a:cxn ang="T102">
                  <a:pos x="T32" y="T33"/>
                </a:cxn>
                <a:cxn ang="T103">
                  <a:pos x="T34" y="T35"/>
                </a:cxn>
                <a:cxn ang="T104">
                  <a:pos x="T36" y="T37"/>
                </a:cxn>
                <a:cxn ang="T105">
                  <a:pos x="T38" y="T39"/>
                </a:cxn>
                <a:cxn ang="T106">
                  <a:pos x="T40" y="T41"/>
                </a:cxn>
                <a:cxn ang="T107">
                  <a:pos x="T42" y="T43"/>
                </a:cxn>
                <a:cxn ang="T108">
                  <a:pos x="T44" y="T45"/>
                </a:cxn>
                <a:cxn ang="T109">
                  <a:pos x="T46" y="T47"/>
                </a:cxn>
                <a:cxn ang="T110">
                  <a:pos x="T48" y="T49"/>
                </a:cxn>
                <a:cxn ang="T111">
                  <a:pos x="T50" y="T51"/>
                </a:cxn>
                <a:cxn ang="T112">
                  <a:pos x="T52" y="T53"/>
                </a:cxn>
                <a:cxn ang="T113">
                  <a:pos x="T54" y="T55"/>
                </a:cxn>
                <a:cxn ang="T114">
                  <a:pos x="T56" y="T57"/>
                </a:cxn>
                <a:cxn ang="T115">
                  <a:pos x="T58" y="T59"/>
                </a:cxn>
                <a:cxn ang="T116">
                  <a:pos x="T60" y="T61"/>
                </a:cxn>
                <a:cxn ang="T117">
                  <a:pos x="T62" y="T63"/>
                </a:cxn>
                <a:cxn ang="T118">
                  <a:pos x="T64" y="T65"/>
                </a:cxn>
                <a:cxn ang="T119">
                  <a:pos x="T66" y="T67"/>
                </a:cxn>
                <a:cxn ang="T120">
                  <a:pos x="T68" y="T69"/>
                </a:cxn>
                <a:cxn ang="T121">
                  <a:pos x="T70" y="T71"/>
                </a:cxn>
                <a:cxn ang="T122">
                  <a:pos x="T72" y="T73"/>
                </a:cxn>
                <a:cxn ang="T123">
                  <a:pos x="T74" y="T75"/>
                </a:cxn>
                <a:cxn ang="T124">
                  <a:pos x="T76" y="T77"/>
                </a:cxn>
                <a:cxn ang="T125">
                  <a:pos x="T78" y="T79"/>
                </a:cxn>
                <a:cxn ang="T126">
                  <a:pos x="T80" y="T81"/>
                </a:cxn>
                <a:cxn ang="T127">
                  <a:pos x="T82" y="T83"/>
                </a:cxn>
                <a:cxn ang="T128">
                  <a:pos x="T84" y="T85"/>
                </a:cxn>
              </a:cxnLst>
              <a:rect l="0" t="0" r="r" b="b"/>
              <a:pathLst>
                <a:path w="524" h="361">
                  <a:moveTo>
                    <a:pt x="524" y="0"/>
                  </a:moveTo>
                  <a:lnTo>
                    <a:pt x="524" y="0"/>
                  </a:lnTo>
                  <a:lnTo>
                    <a:pt x="520" y="2"/>
                  </a:lnTo>
                  <a:lnTo>
                    <a:pt x="511" y="8"/>
                  </a:lnTo>
                  <a:lnTo>
                    <a:pt x="498" y="20"/>
                  </a:lnTo>
                  <a:lnTo>
                    <a:pt x="488" y="28"/>
                  </a:lnTo>
                  <a:lnTo>
                    <a:pt x="480" y="39"/>
                  </a:lnTo>
                  <a:lnTo>
                    <a:pt x="338" y="215"/>
                  </a:lnTo>
                  <a:lnTo>
                    <a:pt x="338" y="320"/>
                  </a:lnTo>
                  <a:lnTo>
                    <a:pt x="338" y="330"/>
                  </a:lnTo>
                  <a:lnTo>
                    <a:pt x="340" y="338"/>
                  </a:lnTo>
                  <a:lnTo>
                    <a:pt x="344" y="351"/>
                  </a:lnTo>
                  <a:lnTo>
                    <a:pt x="348" y="358"/>
                  </a:lnTo>
                  <a:lnTo>
                    <a:pt x="349" y="361"/>
                  </a:lnTo>
                  <a:lnTo>
                    <a:pt x="174" y="361"/>
                  </a:lnTo>
                  <a:lnTo>
                    <a:pt x="177" y="358"/>
                  </a:lnTo>
                  <a:lnTo>
                    <a:pt x="180" y="351"/>
                  </a:lnTo>
                  <a:lnTo>
                    <a:pt x="184" y="338"/>
                  </a:lnTo>
                  <a:lnTo>
                    <a:pt x="185" y="330"/>
                  </a:lnTo>
                  <a:lnTo>
                    <a:pt x="185" y="320"/>
                  </a:lnTo>
                  <a:lnTo>
                    <a:pt x="185" y="215"/>
                  </a:lnTo>
                  <a:lnTo>
                    <a:pt x="46" y="40"/>
                  </a:lnTo>
                  <a:lnTo>
                    <a:pt x="36" y="30"/>
                  </a:lnTo>
                  <a:lnTo>
                    <a:pt x="28" y="21"/>
                  </a:lnTo>
                  <a:lnTo>
                    <a:pt x="13" y="8"/>
                  </a:lnTo>
                  <a:lnTo>
                    <a:pt x="4" y="2"/>
                  </a:lnTo>
                  <a:lnTo>
                    <a:pt x="0" y="0"/>
                  </a:lnTo>
                  <a:lnTo>
                    <a:pt x="178" y="0"/>
                  </a:lnTo>
                  <a:lnTo>
                    <a:pt x="182" y="13"/>
                  </a:lnTo>
                  <a:lnTo>
                    <a:pt x="190" y="27"/>
                  </a:lnTo>
                  <a:lnTo>
                    <a:pt x="202" y="46"/>
                  </a:lnTo>
                  <a:lnTo>
                    <a:pt x="261" y="137"/>
                  </a:lnTo>
                  <a:lnTo>
                    <a:pt x="263" y="137"/>
                  </a:lnTo>
                  <a:lnTo>
                    <a:pt x="323" y="46"/>
                  </a:lnTo>
                  <a:lnTo>
                    <a:pt x="334" y="27"/>
                  </a:lnTo>
                  <a:lnTo>
                    <a:pt x="341" y="13"/>
                  </a:lnTo>
                  <a:lnTo>
                    <a:pt x="347" y="0"/>
                  </a:lnTo>
                  <a:lnTo>
                    <a:pt x="524" y="0"/>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11" name="Freeform 14">
              <a:extLst>
                <a:ext uri="{FF2B5EF4-FFF2-40B4-BE49-F238E27FC236}">
                  <a16:creationId xmlns:a16="http://schemas.microsoft.com/office/drawing/2014/main" id="{00000000-0008-0000-0300-00000B000000}"/>
                </a:ext>
              </a:extLst>
            </xdr:cNvPr>
            <xdr:cNvSpPr>
              <a:spLocks noEditPoints="1"/>
            </xdr:cNvSpPr>
          </xdr:nvSpPr>
          <xdr:spPr bwMode="auto">
            <a:xfrm>
              <a:off x="884899" y="207963"/>
              <a:ext cx="228662" cy="192088"/>
            </a:xfrm>
            <a:custGeom>
              <a:avLst/>
              <a:gdLst>
                <a:gd name="T0" fmla="*/ 0 w 431"/>
                <a:gd name="T1" fmla="*/ 0 h 361"/>
                <a:gd name="T2" fmla="*/ 2147483647 w 431"/>
                <a:gd name="T3" fmla="*/ 2147483647 h 361"/>
                <a:gd name="T4" fmla="*/ 2147483647 w 431"/>
                <a:gd name="T5" fmla="*/ 2147483647 h 361"/>
                <a:gd name="T6" fmla="*/ 2147483647 w 431"/>
                <a:gd name="T7" fmla="*/ 2147483647 h 361"/>
                <a:gd name="T8" fmla="*/ 2147483647 w 431"/>
                <a:gd name="T9" fmla="*/ 2147483647 h 361"/>
                <a:gd name="T10" fmla="*/ 2147483647 w 431"/>
                <a:gd name="T11" fmla="*/ 2147483647 h 361"/>
                <a:gd name="T12" fmla="*/ 2147483647 w 431"/>
                <a:gd name="T13" fmla="*/ 2147483647 h 361"/>
                <a:gd name="T14" fmla="*/ 0 w 431"/>
                <a:gd name="T15" fmla="*/ 2147483647 h 361"/>
                <a:gd name="T16" fmla="*/ 2147483647 w 431"/>
                <a:gd name="T17" fmla="*/ 2147483647 h 361"/>
                <a:gd name="T18" fmla="*/ 2147483647 w 431"/>
                <a:gd name="T19" fmla="*/ 2147483647 h 361"/>
                <a:gd name="T20" fmla="*/ 2147483647 w 431"/>
                <a:gd name="T21" fmla="*/ 2147483647 h 361"/>
                <a:gd name="T22" fmla="*/ 2147483647 w 431"/>
                <a:gd name="T23" fmla="*/ 2147483647 h 361"/>
                <a:gd name="T24" fmla="*/ 2147483647 w 431"/>
                <a:gd name="T25" fmla="*/ 2147483647 h 361"/>
                <a:gd name="T26" fmla="*/ 2147483647 w 431"/>
                <a:gd name="T27" fmla="*/ 2147483647 h 361"/>
                <a:gd name="T28" fmla="*/ 2147483647 w 431"/>
                <a:gd name="T29" fmla="*/ 2147483647 h 361"/>
                <a:gd name="T30" fmla="*/ 2147483647 w 431"/>
                <a:gd name="T31" fmla="*/ 2147483647 h 361"/>
                <a:gd name="T32" fmla="*/ 2147483647 w 431"/>
                <a:gd name="T33" fmla="*/ 2147483647 h 361"/>
                <a:gd name="T34" fmla="*/ 2147483647 w 431"/>
                <a:gd name="T35" fmla="*/ 2147483647 h 361"/>
                <a:gd name="T36" fmla="*/ 2147483647 w 431"/>
                <a:gd name="T37" fmla="*/ 2147483647 h 361"/>
                <a:gd name="T38" fmla="*/ 2147483647 w 431"/>
                <a:gd name="T39" fmla="*/ 2147483647 h 361"/>
                <a:gd name="T40" fmla="*/ 2147483647 w 431"/>
                <a:gd name="T41" fmla="*/ 2147483647 h 361"/>
                <a:gd name="T42" fmla="*/ 2147483647 w 431"/>
                <a:gd name="T43" fmla="*/ 2147483647 h 361"/>
                <a:gd name="T44" fmla="*/ 2147483647 w 431"/>
                <a:gd name="T45" fmla="*/ 2147483647 h 361"/>
                <a:gd name="T46" fmla="*/ 2147483647 w 431"/>
                <a:gd name="T47" fmla="*/ 2147483647 h 361"/>
                <a:gd name="T48" fmla="*/ 2147483647 w 431"/>
                <a:gd name="T49" fmla="*/ 2147483647 h 361"/>
                <a:gd name="T50" fmla="*/ 2147483647 w 431"/>
                <a:gd name="T51" fmla="*/ 2147483647 h 361"/>
                <a:gd name="T52" fmla="*/ 2147483647 w 431"/>
                <a:gd name="T53" fmla="*/ 2147483647 h 361"/>
                <a:gd name="T54" fmla="*/ 2147483647 w 431"/>
                <a:gd name="T55" fmla="*/ 2147483647 h 361"/>
                <a:gd name="T56" fmla="*/ 2147483647 w 431"/>
                <a:gd name="T57" fmla="*/ 2147483647 h 361"/>
                <a:gd name="T58" fmla="*/ 2147483647 w 431"/>
                <a:gd name="T59" fmla="*/ 2147483647 h 361"/>
                <a:gd name="T60" fmla="*/ 2147483647 w 431"/>
                <a:gd name="T61" fmla="*/ 2147483647 h 361"/>
                <a:gd name="T62" fmla="*/ 2147483647 w 431"/>
                <a:gd name="T63" fmla="*/ 2147483647 h 361"/>
                <a:gd name="T64" fmla="*/ 2147483647 w 431"/>
                <a:gd name="T65" fmla="*/ 2147483647 h 361"/>
                <a:gd name="T66" fmla="*/ 2147483647 w 431"/>
                <a:gd name="T67" fmla="*/ 2147483647 h 361"/>
                <a:gd name="T68" fmla="*/ 2147483647 w 431"/>
                <a:gd name="T69" fmla="*/ 2147483647 h 361"/>
                <a:gd name="T70" fmla="*/ 2147483647 w 431"/>
                <a:gd name="T71" fmla="*/ 2147483647 h 361"/>
                <a:gd name="T72" fmla="*/ 2147483647 w 431"/>
                <a:gd name="T73" fmla="*/ 2147483647 h 361"/>
                <a:gd name="T74" fmla="*/ 2147483647 w 431"/>
                <a:gd name="T75" fmla="*/ 2147483647 h 361"/>
                <a:gd name="T76" fmla="*/ 2147483647 w 431"/>
                <a:gd name="T77" fmla="*/ 2147483647 h 361"/>
                <a:gd name="T78" fmla="*/ 2147483647 w 431"/>
                <a:gd name="T79" fmla="*/ 2147483647 h 361"/>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Lst>
              <a:ahLst/>
              <a:cxnLst>
                <a:cxn ang="T80">
                  <a:pos x="T0" y="T1"/>
                </a:cxn>
                <a:cxn ang="T81">
                  <a:pos x="T2" y="T3"/>
                </a:cxn>
                <a:cxn ang="T82">
                  <a:pos x="T4" y="T5"/>
                </a:cxn>
                <a:cxn ang="T83">
                  <a:pos x="T6" y="T7"/>
                </a:cxn>
                <a:cxn ang="T84">
                  <a:pos x="T8" y="T9"/>
                </a:cxn>
                <a:cxn ang="T85">
                  <a:pos x="T10" y="T11"/>
                </a:cxn>
                <a:cxn ang="T86">
                  <a:pos x="T12" y="T13"/>
                </a:cxn>
                <a:cxn ang="T87">
                  <a:pos x="T14" y="T15"/>
                </a:cxn>
                <a:cxn ang="T88">
                  <a:pos x="T16" y="T17"/>
                </a:cxn>
                <a:cxn ang="T89">
                  <a:pos x="T18" y="T19"/>
                </a:cxn>
                <a:cxn ang="T90">
                  <a:pos x="T20" y="T21"/>
                </a:cxn>
                <a:cxn ang="T91">
                  <a:pos x="T22" y="T23"/>
                </a:cxn>
                <a:cxn ang="T92">
                  <a:pos x="T24" y="T25"/>
                </a:cxn>
                <a:cxn ang="T93">
                  <a:pos x="T26" y="T27"/>
                </a:cxn>
                <a:cxn ang="T94">
                  <a:pos x="T28" y="T29"/>
                </a:cxn>
                <a:cxn ang="T95">
                  <a:pos x="T30" y="T31"/>
                </a:cxn>
                <a:cxn ang="T96">
                  <a:pos x="T32" y="T33"/>
                </a:cxn>
                <a:cxn ang="T97">
                  <a:pos x="T34" y="T35"/>
                </a:cxn>
                <a:cxn ang="T98">
                  <a:pos x="T36" y="T37"/>
                </a:cxn>
                <a:cxn ang="T99">
                  <a:pos x="T38" y="T39"/>
                </a:cxn>
                <a:cxn ang="T100">
                  <a:pos x="T40" y="T41"/>
                </a:cxn>
                <a:cxn ang="T101">
                  <a:pos x="T42" y="T43"/>
                </a:cxn>
                <a:cxn ang="T102">
                  <a:pos x="T44" y="T45"/>
                </a:cxn>
                <a:cxn ang="T103">
                  <a:pos x="T46" y="T47"/>
                </a:cxn>
                <a:cxn ang="T104">
                  <a:pos x="T48" y="T49"/>
                </a:cxn>
                <a:cxn ang="T105">
                  <a:pos x="T50" y="T51"/>
                </a:cxn>
                <a:cxn ang="T106">
                  <a:pos x="T52" y="T53"/>
                </a:cxn>
                <a:cxn ang="T107">
                  <a:pos x="T54" y="T55"/>
                </a:cxn>
                <a:cxn ang="T108">
                  <a:pos x="T56" y="T57"/>
                </a:cxn>
                <a:cxn ang="T109">
                  <a:pos x="T58" y="T59"/>
                </a:cxn>
                <a:cxn ang="T110">
                  <a:pos x="T60" y="T61"/>
                </a:cxn>
                <a:cxn ang="T111">
                  <a:pos x="T62" y="T63"/>
                </a:cxn>
                <a:cxn ang="T112">
                  <a:pos x="T64" y="T65"/>
                </a:cxn>
                <a:cxn ang="T113">
                  <a:pos x="T66" y="T67"/>
                </a:cxn>
                <a:cxn ang="T114">
                  <a:pos x="T68" y="T69"/>
                </a:cxn>
                <a:cxn ang="T115">
                  <a:pos x="T70" y="T71"/>
                </a:cxn>
                <a:cxn ang="T116">
                  <a:pos x="T72" y="T73"/>
                </a:cxn>
                <a:cxn ang="T117">
                  <a:pos x="T74" y="T75"/>
                </a:cxn>
                <a:cxn ang="T118">
                  <a:pos x="T76" y="T77"/>
                </a:cxn>
                <a:cxn ang="T119">
                  <a:pos x="T78" y="T79"/>
                </a:cxn>
              </a:cxnLst>
              <a:rect l="0" t="0" r="r" b="b"/>
              <a:pathLst>
                <a:path w="431" h="361">
                  <a:moveTo>
                    <a:pt x="291" y="0"/>
                  </a:moveTo>
                  <a:lnTo>
                    <a:pt x="0" y="0"/>
                  </a:lnTo>
                  <a:lnTo>
                    <a:pt x="2" y="2"/>
                  </a:lnTo>
                  <a:lnTo>
                    <a:pt x="5" y="11"/>
                  </a:lnTo>
                  <a:lnTo>
                    <a:pt x="9" y="23"/>
                  </a:lnTo>
                  <a:lnTo>
                    <a:pt x="10" y="31"/>
                  </a:lnTo>
                  <a:lnTo>
                    <a:pt x="11" y="40"/>
                  </a:lnTo>
                  <a:lnTo>
                    <a:pt x="11" y="320"/>
                  </a:lnTo>
                  <a:lnTo>
                    <a:pt x="10" y="330"/>
                  </a:lnTo>
                  <a:lnTo>
                    <a:pt x="9" y="338"/>
                  </a:lnTo>
                  <a:lnTo>
                    <a:pt x="8" y="345"/>
                  </a:lnTo>
                  <a:lnTo>
                    <a:pt x="5" y="351"/>
                  </a:lnTo>
                  <a:lnTo>
                    <a:pt x="2" y="358"/>
                  </a:lnTo>
                  <a:lnTo>
                    <a:pt x="0" y="361"/>
                  </a:lnTo>
                  <a:lnTo>
                    <a:pt x="174" y="361"/>
                  </a:lnTo>
                  <a:lnTo>
                    <a:pt x="173" y="358"/>
                  </a:lnTo>
                  <a:lnTo>
                    <a:pt x="170" y="351"/>
                  </a:lnTo>
                  <a:lnTo>
                    <a:pt x="166" y="338"/>
                  </a:lnTo>
                  <a:lnTo>
                    <a:pt x="165" y="330"/>
                  </a:lnTo>
                  <a:lnTo>
                    <a:pt x="164" y="320"/>
                  </a:lnTo>
                  <a:lnTo>
                    <a:pt x="164" y="233"/>
                  </a:lnTo>
                  <a:lnTo>
                    <a:pt x="291" y="233"/>
                  </a:lnTo>
                  <a:lnTo>
                    <a:pt x="305" y="232"/>
                  </a:lnTo>
                  <a:lnTo>
                    <a:pt x="320" y="231"/>
                  </a:lnTo>
                  <a:lnTo>
                    <a:pt x="334" y="228"/>
                  </a:lnTo>
                  <a:lnTo>
                    <a:pt x="347" y="225"/>
                  </a:lnTo>
                  <a:lnTo>
                    <a:pt x="359" y="221"/>
                  </a:lnTo>
                  <a:lnTo>
                    <a:pt x="371" y="217"/>
                  </a:lnTo>
                  <a:lnTo>
                    <a:pt x="381" y="211"/>
                  </a:lnTo>
                  <a:lnTo>
                    <a:pt x="391" y="203"/>
                  </a:lnTo>
                  <a:lnTo>
                    <a:pt x="401" y="195"/>
                  </a:lnTo>
                  <a:lnTo>
                    <a:pt x="408" y="187"/>
                  </a:lnTo>
                  <a:lnTo>
                    <a:pt x="415" y="177"/>
                  </a:lnTo>
                  <a:lnTo>
                    <a:pt x="421" y="167"/>
                  </a:lnTo>
                  <a:lnTo>
                    <a:pt x="426" y="156"/>
                  </a:lnTo>
                  <a:lnTo>
                    <a:pt x="429" y="144"/>
                  </a:lnTo>
                  <a:lnTo>
                    <a:pt x="430" y="131"/>
                  </a:lnTo>
                  <a:lnTo>
                    <a:pt x="431" y="117"/>
                  </a:lnTo>
                  <a:lnTo>
                    <a:pt x="430" y="103"/>
                  </a:lnTo>
                  <a:lnTo>
                    <a:pt x="429" y="90"/>
                  </a:lnTo>
                  <a:lnTo>
                    <a:pt x="426" y="78"/>
                  </a:lnTo>
                  <a:lnTo>
                    <a:pt x="421" y="67"/>
                  </a:lnTo>
                  <a:lnTo>
                    <a:pt x="415" y="57"/>
                  </a:lnTo>
                  <a:lnTo>
                    <a:pt x="409" y="48"/>
                  </a:lnTo>
                  <a:lnTo>
                    <a:pt x="401" y="38"/>
                  </a:lnTo>
                  <a:lnTo>
                    <a:pt x="392" y="31"/>
                  </a:lnTo>
                  <a:lnTo>
                    <a:pt x="383" y="24"/>
                  </a:lnTo>
                  <a:lnTo>
                    <a:pt x="372" y="18"/>
                  </a:lnTo>
                  <a:lnTo>
                    <a:pt x="360" y="12"/>
                  </a:lnTo>
                  <a:lnTo>
                    <a:pt x="347" y="8"/>
                  </a:lnTo>
                  <a:lnTo>
                    <a:pt x="334" y="5"/>
                  </a:lnTo>
                  <a:lnTo>
                    <a:pt x="321" y="2"/>
                  </a:lnTo>
                  <a:lnTo>
                    <a:pt x="305" y="1"/>
                  </a:lnTo>
                  <a:lnTo>
                    <a:pt x="291" y="0"/>
                  </a:lnTo>
                  <a:close/>
                  <a:moveTo>
                    <a:pt x="214" y="168"/>
                  </a:moveTo>
                  <a:lnTo>
                    <a:pt x="165" y="168"/>
                  </a:lnTo>
                  <a:lnTo>
                    <a:pt x="165" y="68"/>
                  </a:lnTo>
                  <a:lnTo>
                    <a:pt x="214" y="68"/>
                  </a:lnTo>
                  <a:lnTo>
                    <a:pt x="227" y="68"/>
                  </a:lnTo>
                  <a:lnTo>
                    <a:pt x="239" y="70"/>
                  </a:lnTo>
                  <a:lnTo>
                    <a:pt x="249" y="74"/>
                  </a:lnTo>
                  <a:lnTo>
                    <a:pt x="259" y="78"/>
                  </a:lnTo>
                  <a:lnTo>
                    <a:pt x="267" y="86"/>
                  </a:lnTo>
                  <a:lnTo>
                    <a:pt x="273" y="94"/>
                  </a:lnTo>
                  <a:lnTo>
                    <a:pt x="277" y="105"/>
                  </a:lnTo>
                  <a:lnTo>
                    <a:pt x="278" y="117"/>
                  </a:lnTo>
                  <a:lnTo>
                    <a:pt x="277" y="130"/>
                  </a:lnTo>
                  <a:lnTo>
                    <a:pt x="272" y="140"/>
                  </a:lnTo>
                  <a:lnTo>
                    <a:pt x="266" y="149"/>
                  </a:lnTo>
                  <a:lnTo>
                    <a:pt x="259" y="156"/>
                  </a:lnTo>
                  <a:lnTo>
                    <a:pt x="249" y="161"/>
                  </a:lnTo>
                  <a:lnTo>
                    <a:pt x="239" y="164"/>
                  </a:lnTo>
                  <a:lnTo>
                    <a:pt x="227" y="167"/>
                  </a:lnTo>
                  <a:lnTo>
                    <a:pt x="214" y="168"/>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12" name="Freeform 17">
              <a:extLst>
                <a:ext uri="{FF2B5EF4-FFF2-40B4-BE49-F238E27FC236}">
                  <a16:creationId xmlns:a16="http://schemas.microsoft.com/office/drawing/2014/main" id="{00000000-0008-0000-0300-00000C000000}"/>
                </a:ext>
              </a:extLst>
            </xdr:cNvPr>
            <xdr:cNvSpPr>
              <a:spLocks/>
            </xdr:cNvSpPr>
          </xdr:nvSpPr>
          <xdr:spPr bwMode="auto">
            <a:xfrm>
              <a:off x="1149972" y="207963"/>
              <a:ext cx="200990" cy="192088"/>
            </a:xfrm>
            <a:custGeom>
              <a:avLst/>
              <a:gdLst>
                <a:gd name="T0" fmla="*/ 2147483647 w 380"/>
                <a:gd name="T1" fmla="*/ 2147483647 h 361"/>
                <a:gd name="T2" fmla="*/ 2147483647 w 380"/>
                <a:gd name="T3" fmla="*/ 2147483647 h 361"/>
                <a:gd name="T4" fmla="*/ 2147483647 w 380"/>
                <a:gd name="T5" fmla="*/ 2147483647 h 361"/>
                <a:gd name="T6" fmla="*/ 2147483647 w 380"/>
                <a:gd name="T7" fmla="*/ 2147483647 h 361"/>
                <a:gd name="T8" fmla="*/ 2147483647 w 380"/>
                <a:gd name="T9" fmla="*/ 2147483647 h 361"/>
                <a:gd name="T10" fmla="*/ 2147483647 w 380"/>
                <a:gd name="T11" fmla="*/ 2147483647 h 361"/>
                <a:gd name="T12" fmla="*/ 2147483647 w 380"/>
                <a:gd name="T13" fmla="*/ 2147483647 h 361"/>
                <a:gd name="T14" fmla="*/ 2147483647 w 380"/>
                <a:gd name="T15" fmla="*/ 2147483647 h 361"/>
                <a:gd name="T16" fmla="*/ 2147483647 w 380"/>
                <a:gd name="T17" fmla="*/ 2147483647 h 361"/>
                <a:gd name="T18" fmla="*/ 2147483647 w 380"/>
                <a:gd name="T19" fmla="*/ 2147483647 h 361"/>
                <a:gd name="T20" fmla="*/ 2147483647 w 380"/>
                <a:gd name="T21" fmla="*/ 2147483647 h 361"/>
                <a:gd name="T22" fmla="*/ 2147483647 w 380"/>
                <a:gd name="T23" fmla="*/ 2147483647 h 361"/>
                <a:gd name="T24" fmla="*/ 2147483647 w 380"/>
                <a:gd name="T25" fmla="*/ 2147483647 h 361"/>
                <a:gd name="T26" fmla="*/ 2147483647 w 380"/>
                <a:gd name="T27" fmla="*/ 2147483647 h 361"/>
                <a:gd name="T28" fmla="*/ 2147483647 w 380"/>
                <a:gd name="T29" fmla="*/ 2147483647 h 361"/>
                <a:gd name="T30" fmla="*/ 2147483647 w 380"/>
                <a:gd name="T31" fmla="*/ 2147483647 h 361"/>
                <a:gd name="T32" fmla="*/ 2147483647 w 380"/>
                <a:gd name="T33" fmla="*/ 2147483647 h 361"/>
                <a:gd name="T34" fmla="*/ 2147483647 w 380"/>
                <a:gd name="T35" fmla="*/ 2147483647 h 361"/>
                <a:gd name="T36" fmla="*/ 2147483647 w 380"/>
                <a:gd name="T37" fmla="*/ 2147483647 h 361"/>
                <a:gd name="T38" fmla="*/ 2147483647 w 380"/>
                <a:gd name="T39" fmla="*/ 2147483647 h 361"/>
                <a:gd name="T40" fmla="*/ 2147483647 w 380"/>
                <a:gd name="T41" fmla="*/ 2147483647 h 361"/>
                <a:gd name="T42" fmla="*/ 2147483647 w 380"/>
                <a:gd name="T43" fmla="*/ 2147483647 h 361"/>
                <a:gd name="T44" fmla="*/ 2147483647 w 380"/>
                <a:gd name="T45" fmla="*/ 2147483647 h 361"/>
                <a:gd name="T46" fmla="*/ 2147483647 w 380"/>
                <a:gd name="T47" fmla="*/ 2147483647 h 361"/>
                <a:gd name="T48" fmla="*/ 2147483647 w 380"/>
                <a:gd name="T49" fmla="*/ 2147483647 h 361"/>
                <a:gd name="T50" fmla="*/ 2147483647 w 380"/>
                <a:gd name="T51" fmla="*/ 2147483647 h 361"/>
                <a:gd name="T52" fmla="*/ 2147483647 w 380"/>
                <a:gd name="T53" fmla="*/ 2147483647 h 361"/>
                <a:gd name="T54" fmla="*/ 2147483647 w 380"/>
                <a:gd name="T55" fmla="*/ 2147483647 h 361"/>
                <a:gd name="T56" fmla="*/ 0 w 380"/>
                <a:gd name="T57" fmla="*/ 2147483647 h 361"/>
                <a:gd name="T58" fmla="*/ 0 w 380"/>
                <a:gd name="T59" fmla="*/ 2147483647 h 361"/>
                <a:gd name="T60" fmla="*/ 2147483647 w 380"/>
                <a:gd name="T61" fmla="*/ 2147483647 h 361"/>
                <a:gd name="T62" fmla="*/ 2147483647 w 380"/>
                <a:gd name="T63" fmla="*/ 2147483647 h 361"/>
                <a:gd name="T64" fmla="*/ 2147483647 w 380"/>
                <a:gd name="T65" fmla="*/ 2147483647 h 361"/>
                <a:gd name="T66" fmla="*/ 2147483647 w 380"/>
                <a:gd name="T67" fmla="*/ 2147483647 h 361"/>
                <a:gd name="T68" fmla="*/ 2147483647 w 380"/>
                <a:gd name="T69" fmla="*/ 2147483647 h 361"/>
                <a:gd name="T70" fmla="*/ 2147483647 w 380"/>
                <a:gd name="T71" fmla="*/ 2147483647 h 361"/>
                <a:gd name="T72" fmla="*/ 2147483647 w 380"/>
                <a:gd name="T73" fmla="*/ 2147483647 h 361"/>
                <a:gd name="T74" fmla="*/ 2147483647 w 380"/>
                <a:gd name="T75" fmla="*/ 2147483647 h 361"/>
                <a:gd name="T76" fmla="*/ 2147483647 w 380"/>
                <a:gd name="T77" fmla="*/ 2147483647 h 361"/>
                <a:gd name="T78" fmla="*/ 2147483647 w 380"/>
                <a:gd name="T79" fmla="*/ 2147483647 h 361"/>
                <a:gd name="T80" fmla="*/ 2147483647 w 380"/>
                <a:gd name="T81" fmla="*/ 2147483647 h 361"/>
                <a:gd name="T82" fmla="*/ 2147483647 w 380"/>
                <a:gd name="T83" fmla="*/ 2147483647 h 361"/>
                <a:gd name="T84" fmla="*/ 0 w 380"/>
                <a:gd name="T85" fmla="*/ 0 h 361"/>
                <a:gd name="T86" fmla="*/ 2147483647 w 380"/>
                <a:gd name="T87" fmla="*/ 0 h 361"/>
                <a:gd name="T88" fmla="*/ 2147483647 w 380"/>
                <a:gd name="T89" fmla="*/ 2147483647 h 361"/>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Lst>
              <a:ahLst/>
              <a:cxnLst>
                <a:cxn ang="T90">
                  <a:pos x="T0" y="T1"/>
                </a:cxn>
                <a:cxn ang="T91">
                  <a:pos x="T2" y="T3"/>
                </a:cxn>
                <a:cxn ang="T92">
                  <a:pos x="T4" y="T5"/>
                </a:cxn>
                <a:cxn ang="T93">
                  <a:pos x="T6" y="T7"/>
                </a:cxn>
                <a:cxn ang="T94">
                  <a:pos x="T8" y="T9"/>
                </a:cxn>
                <a:cxn ang="T95">
                  <a:pos x="T10" y="T11"/>
                </a:cxn>
                <a:cxn ang="T96">
                  <a:pos x="T12" y="T13"/>
                </a:cxn>
                <a:cxn ang="T97">
                  <a:pos x="T14" y="T15"/>
                </a:cxn>
                <a:cxn ang="T98">
                  <a:pos x="T16" y="T17"/>
                </a:cxn>
                <a:cxn ang="T99">
                  <a:pos x="T18" y="T19"/>
                </a:cxn>
                <a:cxn ang="T100">
                  <a:pos x="T20" y="T21"/>
                </a:cxn>
                <a:cxn ang="T101">
                  <a:pos x="T22" y="T23"/>
                </a:cxn>
                <a:cxn ang="T102">
                  <a:pos x="T24" y="T25"/>
                </a:cxn>
                <a:cxn ang="T103">
                  <a:pos x="T26" y="T27"/>
                </a:cxn>
                <a:cxn ang="T104">
                  <a:pos x="T28" y="T29"/>
                </a:cxn>
                <a:cxn ang="T105">
                  <a:pos x="T30" y="T31"/>
                </a:cxn>
                <a:cxn ang="T106">
                  <a:pos x="T32" y="T33"/>
                </a:cxn>
                <a:cxn ang="T107">
                  <a:pos x="T34" y="T35"/>
                </a:cxn>
                <a:cxn ang="T108">
                  <a:pos x="T36" y="T37"/>
                </a:cxn>
                <a:cxn ang="T109">
                  <a:pos x="T38" y="T39"/>
                </a:cxn>
                <a:cxn ang="T110">
                  <a:pos x="T40" y="T41"/>
                </a:cxn>
                <a:cxn ang="T111">
                  <a:pos x="T42" y="T43"/>
                </a:cxn>
                <a:cxn ang="T112">
                  <a:pos x="T44" y="T45"/>
                </a:cxn>
                <a:cxn ang="T113">
                  <a:pos x="T46" y="T47"/>
                </a:cxn>
                <a:cxn ang="T114">
                  <a:pos x="T48" y="T49"/>
                </a:cxn>
                <a:cxn ang="T115">
                  <a:pos x="T50" y="T51"/>
                </a:cxn>
                <a:cxn ang="T116">
                  <a:pos x="T52" y="T53"/>
                </a:cxn>
                <a:cxn ang="T117">
                  <a:pos x="T54" y="T55"/>
                </a:cxn>
                <a:cxn ang="T118">
                  <a:pos x="T56" y="T57"/>
                </a:cxn>
                <a:cxn ang="T119">
                  <a:pos x="T58" y="T59"/>
                </a:cxn>
                <a:cxn ang="T120">
                  <a:pos x="T60" y="T61"/>
                </a:cxn>
                <a:cxn ang="T121">
                  <a:pos x="T62" y="T63"/>
                </a:cxn>
                <a:cxn ang="T122">
                  <a:pos x="T64" y="T65"/>
                </a:cxn>
                <a:cxn ang="T123">
                  <a:pos x="T66" y="T67"/>
                </a:cxn>
                <a:cxn ang="T124">
                  <a:pos x="T68" y="T69"/>
                </a:cxn>
                <a:cxn ang="T125">
                  <a:pos x="T70" y="T71"/>
                </a:cxn>
                <a:cxn ang="T126">
                  <a:pos x="T72" y="T73"/>
                </a:cxn>
                <a:cxn ang="T127">
                  <a:pos x="T74" y="T75"/>
                </a:cxn>
                <a:cxn ang="T128">
                  <a:pos x="T76" y="T77"/>
                </a:cxn>
                <a:cxn ang="T129">
                  <a:pos x="T78" y="T79"/>
                </a:cxn>
                <a:cxn ang="T130">
                  <a:pos x="T80" y="T81"/>
                </a:cxn>
                <a:cxn ang="T131">
                  <a:pos x="T82" y="T83"/>
                </a:cxn>
                <a:cxn ang="T132">
                  <a:pos x="T84" y="T85"/>
                </a:cxn>
                <a:cxn ang="T133">
                  <a:pos x="T86" y="T87"/>
                </a:cxn>
                <a:cxn ang="T134">
                  <a:pos x="T88" y="T89"/>
                </a:cxn>
              </a:cxnLst>
              <a:rect l="0" t="0" r="r" b="b"/>
              <a:pathLst>
                <a:path w="380" h="361">
                  <a:moveTo>
                    <a:pt x="380" y="84"/>
                  </a:moveTo>
                  <a:lnTo>
                    <a:pt x="380" y="84"/>
                  </a:lnTo>
                  <a:lnTo>
                    <a:pt x="378" y="83"/>
                  </a:lnTo>
                  <a:lnTo>
                    <a:pt x="370" y="80"/>
                  </a:lnTo>
                  <a:lnTo>
                    <a:pt x="355" y="76"/>
                  </a:lnTo>
                  <a:lnTo>
                    <a:pt x="347" y="75"/>
                  </a:lnTo>
                  <a:lnTo>
                    <a:pt x="338" y="75"/>
                  </a:lnTo>
                  <a:lnTo>
                    <a:pt x="164" y="75"/>
                  </a:lnTo>
                  <a:lnTo>
                    <a:pt x="164" y="161"/>
                  </a:lnTo>
                  <a:lnTo>
                    <a:pt x="303" y="161"/>
                  </a:lnTo>
                  <a:lnTo>
                    <a:pt x="322" y="161"/>
                  </a:lnTo>
                  <a:lnTo>
                    <a:pt x="336" y="158"/>
                  </a:lnTo>
                  <a:lnTo>
                    <a:pt x="350" y="155"/>
                  </a:lnTo>
                  <a:lnTo>
                    <a:pt x="350" y="240"/>
                  </a:lnTo>
                  <a:lnTo>
                    <a:pt x="346" y="239"/>
                  </a:lnTo>
                  <a:lnTo>
                    <a:pt x="336" y="237"/>
                  </a:lnTo>
                  <a:lnTo>
                    <a:pt x="322" y="234"/>
                  </a:lnTo>
                  <a:lnTo>
                    <a:pt x="303" y="233"/>
                  </a:lnTo>
                  <a:lnTo>
                    <a:pt x="164" y="233"/>
                  </a:lnTo>
                  <a:lnTo>
                    <a:pt x="164" y="321"/>
                  </a:lnTo>
                  <a:lnTo>
                    <a:pt x="164" y="331"/>
                  </a:lnTo>
                  <a:lnTo>
                    <a:pt x="165" y="338"/>
                  </a:lnTo>
                  <a:lnTo>
                    <a:pt x="169" y="351"/>
                  </a:lnTo>
                  <a:lnTo>
                    <a:pt x="172" y="358"/>
                  </a:lnTo>
                  <a:lnTo>
                    <a:pt x="173" y="361"/>
                  </a:lnTo>
                  <a:lnTo>
                    <a:pt x="0" y="361"/>
                  </a:lnTo>
                  <a:lnTo>
                    <a:pt x="1" y="358"/>
                  </a:lnTo>
                  <a:lnTo>
                    <a:pt x="4" y="351"/>
                  </a:lnTo>
                  <a:lnTo>
                    <a:pt x="8" y="338"/>
                  </a:lnTo>
                  <a:lnTo>
                    <a:pt x="9" y="331"/>
                  </a:lnTo>
                  <a:lnTo>
                    <a:pt x="10" y="321"/>
                  </a:lnTo>
                  <a:lnTo>
                    <a:pt x="10" y="40"/>
                  </a:lnTo>
                  <a:lnTo>
                    <a:pt x="9" y="31"/>
                  </a:lnTo>
                  <a:lnTo>
                    <a:pt x="8" y="23"/>
                  </a:lnTo>
                  <a:lnTo>
                    <a:pt x="7" y="15"/>
                  </a:lnTo>
                  <a:lnTo>
                    <a:pt x="4" y="9"/>
                  </a:lnTo>
                  <a:lnTo>
                    <a:pt x="1" y="2"/>
                  </a:lnTo>
                  <a:lnTo>
                    <a:pt x="0" y="0"/>
                  </a:lnTo>
                  <a:lnTo>
                    <a:pt x="380" y="0"/>
                  </a:lnTo>
                  <a:lnTo>
                    <a:pt x="380" y="84"/>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grpSp>
    <xdr:clientData/>
  </xdr:twoCellAnchor>
  <xdr:twoCellAnchor editAs="oneCell">
    <xdr:from>
      <xdr:col>20</xdr:col>
      <xdr:colOff>9524</xdr:colOff>
      <xdr:row>2</xdr:row>
      <xdr:rowOff>317499</xdr:rowOff>
    </xdr:from>
    <xdr:to>
      <xdr:col>21</xdr:col>
      <xdr:colOff>226480</xdr:colOff>
      <xdr:row>4</xdr:row>
      <xdr:rowOff>111124</xdr:rowOff>
    </xdr:to>
    <xdr:pic>
      <xdr:nvPicPr>
        <xdr:cNvPr id="3" name="Immagine 10">
          <a:extLst>
            <a:ext uri="{FF2B5EF4-FFF2-40B4-BE49-F238E27FC236}">
              <a16:creationId xmlns:a16="http://schemas.microsoft.com/office/drawing/2014/main" id="{60EA81EA-DF30-429F-840D-2198BED7CC6B}"/>
            </a:ext>
          </a:extLst>
        </xdr:cNvPr>
        <xdr:cNvPicPr>
          <a:picLocks noChangeAspect="1"/>
        </xdr:cNvPicPr>
      </xdr:nvPicPr>
      <xdr:blipFill>
        <a:blip xmlns:r="http://schemas.openxmlformats.org/officeDocument/2006/relationships" r:embed="rId1"/>
        <a:stretch>
          <a:fillRect/>
        </a:stretch>
      </xdr:blipFill>
      <xdr:spPr>
        <a:xfrm>
          <a:off x="20050124" y="647699"/>
          <a:ext cx="1144056" cy="454025"/>
        </a:xfrm>
        <a:prstGeom prst="rect">
          <a:avLst/>
        </a:prstGeom>
      </xdr:spPr>
    </xdr:pic>
    <xdr:clientData/>
  </xdr:twoCellAnchor>
  <xdr:twoCellAnchor editAs="oneCell">
    <xdr:from>
      <xdr:col>21</xdr:col>
      <xdr:colOff>228600</xdr:colOff>
      <xdr:row>3</xdr:row>
      <xdr:rowOff>44450</xdr:rowOff>
    </xdr:from>
    <xdr:to>
      <xdr:col>22</xdr:col>
      <xdr:colOff>47964</xdr:colOff>
      <xdr:row>4</xdr:row>
      <xdr:rowOff>64649</xdr:rowOff>
    </xdr:to>
    <xdr:pic>
      <xdr:nvPicPr>
        <xdr:cNvPr id="4" name="Imagen 3">
          <a:extLst>
            <a:ext uri="{FF2B5EF4-FFF2-40B4-BE49-F238E27FC236}">
              <a16:creationId xmlns:a16="http://schemas.microsoft.com/office/drawing/2014/main" id="{C289F51A-DED8-4176-B601-BEBB288E940A}"/>
            </a:ext>
          </a:extLst>
        </xdr:cNvPr>
        <xdr:cNvPicPr>
          <a:picLocks noChangeAspect="1"/>
        </xdr:cNvPicPr>
      </xdr:nvPicPr>
      <xdr:blipFill>
        <a:blip xmlns:r="http://schemas.openxmlformats.org/officeDocument/2006/relationships" r:embed="rId2"/>
        <a:stretch>
          <a:fillRect/>
        </a:stretch>
      </xdr:blipFill>
      <xdr:spPr>
        <a:xfrm>
          <a:off x="21196300" y="704850"/>
          <a:ext cx="1013164" cy="35039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161713</xdr:colOff>
      <xdr:row>0</xdr:row>
      <xdr:rowOff>64346</xdr:rowOff>
    </xdr:from>
    <xdr:to>
      <xdr:col>0</xdr:col>
      <xdr:colOff>803153</xdr:colOff>
      <xdr:row>3</xdr:row>
      <xdr:rowOff>165133</xdr:rowOff>
    </xdr:to>
    <xdr:pic>
      <xdr:nvPicPr>
        <xdr:cNvPr id="5" name="Immagine 7">
          <a:extLst>
            <a:ext uri="{FF2B5EF4-FFF2-40B4-BE49-F238E27FC236}">
              <a16:creationId xmlns:a16="http://schemas.microsoft.com/office/drawing/2014/main" id="{FD6DD106-C0B0-43F6-BB8E-7EA925B761BA}"/>
            </a:ext>
          </a:extLst>
        </xdr:cNvPr>
        <xdr:cNvPicPr>
          <a:picLocks noChangeAspect="1"/>
        </xdr:cNvPicPr>
      </xdr:nvPicPr>
      <xdr:blipFill>
        <a:blip xmlns:r="http://schemas.openxmlformats.org/officeDocument/2006/relationships" r:embed="rId1"/>
        <a:stretch>
          <a:fillRect/>
        </a:stretch>
      </xdr:blipFill>
      <xdr:spPr>
        <a:xfrm>
          <a:off x="161713" y="64346"/>
          <a:ext cx="641440" cy="527507"/>
        </a:xfrm>
        <a:prstGeom prst="rect">
          <a:avLst/>
        </a:prstGeom>
      </xdr:spPr>
    </xdr:pic>
    <xdr:clientData/>
  </xdr:twoCellAnchor>
  <xdr:twoCellAnchor editAs="oneCell">
    <xdr:from>
      <xdr:col>14</xdr:col>
      <xdr:colOff>767503</xdr:colOff>
      <xdr:row>0</xdr:row>
      <xdr:rowOff>65193</xdr:rowOff>
    </xdr:from>
    <xdr:to>
      <xdr:col>14</xdr:col>
      <xdr:colOff>1702131</xdr:colOff>
      <xdr:row>2</xdr:row>
      <xdr:rowOff>170589</xdr:rowOff>
    </xdr:to>
    <xdr:pic>
      <xdr:nvPicPr>
        <xdr:cNvPr id="6" name="Immagine 10">
          <a:extLst>
            <a:ext uri="{FF2B5EF4-FFF2-40B4-BE49-F238E27FC236}">
              <a16:creationId xmlns:a16="http://schemas.microsoft.com/office/drawing/2014/main" id="{487E757B-E0FB-47F5-8185-7074DF904867}"/>
            </a:ext>
          </a:extLst>
        </xdr:cNvPr>
        <xdr:cNvPicPr>
          <a:picLocks noChangeAspect="1"/>
        </xdr:cNvPicPr>
      </xdr:nvPicPr>
      <xdr:blipFill>
        <a:blip xmlns:r="http://schemas.openxmlformats.org/officeDocument/2006/relationships" r:embed="rId2"/>
        <a:stretch>
          <a:fillRect/>
        </a:stretch>
      </xdr:blipFill>
      <xdr:spPr>
        <a:xfrm>
          <a:off x="20208028" y="65193"/>
          <a:ext cx="934628" cy="353046"/>
        </a:xfrm>
        <a:prstGeom prst="rect">
          <a:avLst/>
        </a:prstGeom>
      </xdr:spPr>
    </xdr:pic>
    <xdr:clientData/>
  </xdr:twoCellAnchor>
  <xdr:twoCellAnchor editAs="oneCell">
    <xdr:from>
      <xdr:col>14</xdr:col>
      <xdr:colOff>1786678</xdr:colOff>
      <xdr:row>1</xdr:row>
      <xdr:rowOff>9102</xdr:rowOff>
    </xdr:from>
    <xdr:to>
      <xdr:col>14</xdr:col>
      <xdr:colOff>2590772</xdr:colOff>
      <xdr:row>2</xdr:row>
      <xdr:rowOff>105622</xdr:rowOff>
    </xdr:to>
    <xdr:pic>
      <xdr:nvPicPr>
        <xdr:cNvPr id="7" name="Imagen 6">
          <a:extLst>
            <a:ext uri="{FF2B5EF4-FFF2-40B4-BE49-F238E27FC236}">
              <a16:creationId xmlns:a16="http://schemas.microsoft.com/office/drawing/2014/main" id="{4873FAD3-3A12-4FD2-9570-D6508D351FED}"/>
            </a:ext>
          </a:extLst>
        </xdr:cNvPr>
        <xdr:cNvPicPr>
          <a:picLocks noChangeAspect="1"/>
        </xdr:cNvPicPr>
      </xdr:nvPicPr>
      <xdr:blipFill>
        <a:blip xmlns:r="http://schemas.openxmlformats.org/officeDocument/2006/relationships" r:embed="rId3"/>
        <a:stretch>
          <a:fillRect/>
        </a:stretch>
      </xdr:blipFill>
      <xdr:spPr>
        <a:xfrm>
          <a:off x="21227203" y="85302"/>
          <a:ext cx="804094" cy="26797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180976</xdr:colOff>
      <xdr:row>0</xdr:row>
      <xdr:rowOff>47625</xdr:rowOff>
    </xdr:from>
    <xdr:to>
      <xdr:col>1</xdr:col>
      <xdr:colOff>866776</xdr:colOff>
      <xdr:row>4</xdr:row>
      <xdr:rowOff>0</xdr:rowOff>
    </xdr:to>
    <xdr:grpSp>
      <xdr:nvGrpSpPr>
        <xdr:cNvPr id="5" name="19 Grupo">
          <a:extLst>
            <a:ext uri="{FF2B5EF4-FFF2-40B4-BE49-F238E27FC236}">
              <a16:creationId xmlns:a16="http://schemas.microsoft.com/office/drawing/2014/main" id="{00000000-0008-0000-0000-000005000000}"/>
            </a:ext>
          </a:extLst>
        </xdr:cNvPr>
        <xdr:cNvGrpSpPr/>
      </xdr:nvGrpSpPr>
      <xdr:grpSpPr>
        <a:xfrm>
          <a:off x="180976" y="47625"/>
          <a:ext cx="1470660" cy="622935"/>
          <a:chOff x="0" y="0"/>
          <a:chExt cx="1692275" cy="609600"/>
        </a:xfrm>
      </xdr:grpSpPr>
      <xdr:sp macro="" textlink="">
        <xdr:nvSpPr>
          <xdr:cNvPr id="6" name="Rectangle 5">
            <a:extLst>
              <a:ext uri="{FF2B5EF4-FFF2-40B4-BE49-F238E27FC236}">
                <a16:creationId xmlns:a16="http://schemas.microsoft.com/office/drawing/2014/main" id="{00000000-0008-0000-0000-000006000000}"/>
              </a:ext>
            </a:extLst>
          </xdr:cNvPr>
          <xdr:cNvSpPr>
            <a:spLocks noChangeArrowheads="1"/>
          </xdr:cNvSpPr>
        </xdr:nvSpPr>
        <xdr:spPr bwMode="auto">
          <a:xfrm>
            <a:off x="0" y="0"/>
            <a:ext cx="1692275" cy="609600"/>
          </a:xfrm>
          <a:prstGeom prst="rect">
            <a:avLst/>
          </a:prstGeom>
          <a:solidFill>
            <a:srgbClr val="0063BD"/>
          </a:solidFill>
          <a:ln w="9525">
            <a:noFill/>
            <a:miter lim="800000"/>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nvGrpSpPr>
          <xdr:cNvPr id="7" name="14 Grupo">
            <a:extLst>
              <a:ext uri="{FF2B5EF4-FFF2-40B4-BE49-F238E27FC236}">
                <a16:creationId xmlns:a16="http://schemas.microsoft.com/office/drawing/2014/main" id="{00000000-0008-0000-0000-000007000000}"/>
              </a:ext>
            </a:extLst>
          </xdr:cNvPr>
          <xdr:cNvGrpSpPr>
            <a:grpSpLocks/>
          </xdr:cNvGrpSpPr>
        </xdr:nvGrpSpPr>
        <xdr:grpSpPr bwMode="auto">
          <a:xfrm>
            <a:off x="384175" y="190500"/>
            <a:ext cx="846137" cy="209550"/>
            <a:chOff x="574675" y="207963"/>
            <a:chExt cx="776287" cy="192088"/>
          </a:xfrm>
        </xdr:grpSpPr>
        <xdr:sp macro="" textlink="">
          <xdr:nvSpPr>
            <xdr:cNvPr id="8" name="Freeform 12">
              <a:extLst>
                <a:ext uri="{FF2B5EF4-FFF2-40B4-BE49-F238E27FC236}">
                  <a16:creationId xmlns:a16="http://schemas.microsoft.com/office/drawing/2014/main" id="{00000000-0008-0000-0000-000008000000}"/>
                </a:ext>
              </a:extLst>
            </xdr:cNvPr>
            <xdr:cNvSpPr>
              <a:spLocks/>
            </xdr:cNvSpPr>
          </xdr:nvSpPr>
          <xdr:spPr bwMode="auto">
            <a:xfrm>
              <a:off x="574675" y="207963"/>
              <a:ext cx="278182" cy="192088"/>
            </a:xfrm>
            <a:custGeom>
              <a:avLst/>
              <a:gdLst>
                <a:gd name="T0" fmla="*/ 2147483647 w 524"/>
                <a:gd name="T1" fmla="*/ 0 h 361"/>
                <a:gd name="T2" fmla="*/ 2147483647 w 524"/>
                <a:gd name="T3" fmla="*/ 0 h 361"/>
                <a:gd name="T4" fmla="*/ 2147483647 w 524"/>
                <a:gd name="T5" fmla="*/ 2147483647 h 361"/>
                <a:gd name="T6" fmla="*/ 2147483647 w 524"/>
                <a:gd name="T7" fmla="*/ 2147483647 h 361"/>
                <a:gd name="T8" fmla="*/ 2147483647 w 524"/>
                <a:gd name="T9" fmla="*/ 2147483647 h 361"/>
                <a:gd name="T10" fmla="*/ 2147483647 w 524"/>
                <a:gd name="T11" fmla="*/ 2147483647 h 361"/>
                <a:gd name="T12" fmla="*/ 2147483647 w 524"/>
                <a:gd name="T13" fmla="*/ 2147483647 h 361"/>
                <a:gd name="T14" fmla="*/ 2147483647 w 524"/>
                <a:gd name="T15" fmla="*/ 2147483647 h 361"/>
                <a:gd name="T16" fmla="*/ 2147483647 w 524"/>
                <a:gd name="T17" fmla="*/ 2147483647 h 361"/>
                <a:gd name="T18" fmla="*/ 2147483647 w 524"/>
                <a:gd name="T19" fmla="*/ 2147483647 h 361"/>
                <a:gd name="T20" fmla="*/ 2147483647 w 524"/>
                <a:gd name="T21" fmla="*/ 2147483647 h 361"/>
                <a:gd name="T22" fmla="*/ 2147483647 w 524"/>
                <a:gd name="T23" fmla="*/ 2147483647 h 361"/>
                <a:gd name="T24" fmla="*/ 2147483647 w 524"/>
                <a:gd name="T25" fmla="*/ 2147483647 h 361"/>
                <a:gd name="T26" fmla="*/ 2147483647 w 524"/>
                <a:gd name="T27" fmla="*/ 2147483647 h 361"/>
                <a:gd name="T28" fmla="*/ 2147483647 w 524"/>
                <a:gd name="T29" fmla="*/ 2147483647 h 361"/>
                <a:gd name="T30" fmla="*/ 2147483647 w 524"/>
                <a:gd name="T31" fmla="*/ 2147483647 h 361"/>
                <a:gd name="T32" fmla="*/ 2147483647 w 524"/>
                <a:gd name="T33" fmla="*/ 2147483647 h 361"/>
                <a:gd name="T34" fmla="*/ 2147483647 w 524"/>
                <a:gd name="T35" fmla="*/ 2147483647 h 361"/>
                <a:gd name="T36" fmla="*/ 2147483647 w 524"/>
                <a:gd name="T37" fmla="*/ 2147483647 h 361"/>
                <a:gd name="T38" fmla="*/ 2147483647 w 524"/>
                <a:gd name="T39" fmla="*/ 2147483647 h 361"/>
                <a:gd name="T40" fmla="*/ 2147483647 w 524"/>
                <a:gd name="T41" fmla="*/ 2147483647 h 361"/>
                <a:gd name="T42" fmla="*/ 2147483647 w 524"/>
                <a:gd name="T43" fmla="*/ 2147483647 h 361"/>
                <a:gd name="T44" fmla="*/ 2147483647 w 524"/>
                <a:gd name="T45" fmla="*/ 2147483647 h 361"/>
                <a:gd name="T46" fmla="*/ 2147483647 w 524"/>
                <a:gd name="T47" fmla="*/ 2147483647 h 361"/>
                <a:gd name="T48" fmla="*/ 2147483647 w 524"/>
                <a:gd name="T49" fmla="*/ 2147483647 h 361"/>
                <a:gd name="T50" fmla="*/ 2147483647 w 524"/>
                <a:gd name="T51" fmla="*/ 2147483647 h 361"/>
                <a:gd name="T52" fmla="*/ 2147483647 w 524"/>
                <a:gd name="T53" fmla="*/ 2147483647 h 361"/>
                <a:gd name="T54" fmla="*/ 2147483647 w 524"/>
                <a:gd name="T55" fmla="*/ 2147483647 h 361"/>
                <a:gd name="T56" fmla="*/ 2147483647 w 524"/>
                <a:gd name="T57" fmla="*/ 2147483647 h 361"/>
                <a:gd name="T58" fmla="*/ 0 w 524"/>
                <a:gd name="T59" fmla="*/ 0 h 361"/>
                <a:gd name="T60" fmla="*/ 2147483647 w 524"/>
                <a:gd name="T61" fmla="*/ 0 h 361"/>
                <a:gd name="T62" fmla="*/ 2147483647 w 524"/>
                <a:gd name="T63" fmla="*/ 0 h 361"/>
                <a:gd name="T64" fmla="*/ 2147483647 w 524"/>
                <a:gd name="T65" fmla="*/ 2147483647 h 361"/>
                <a:gd name="T66" fmla="*/ 2147483647 w 524"/>
                <a:gd name="T67" fmla="*/ 2147483647 h 361"/>
                <a:gd name="T68" fmla="*/ 2147483647 w 524"/>
                <a:gd name="T69" fmla="*/ 2147483647 h 361"/>
                <a:gd name="T70" fmla="*/ 2147483647 w 524"/>
                <a:gd name="T71" fmla="*/ 2147483647 h 361"/>
                <a:gd name="T72" fmla="*/ 2147483647 w 524"/>
                <a:gd name="T73" fmla="*/ 2147483647 h 361"/>
                <a:gd name="T74" fmla="*/ 2147483647 w 524"/>
                <a:gd name="T75" fmla="*/ 2147483647 h 361"/>
                <a:gd name="T76" fmla="*/ 2147483647 w 524"/>
                <a:gd name="T77" fmla="*/ 2147483647 h 361"/>
                <a:gd name="T78" fmla="*/ 2147483647 w 524"/>
                <a:gd name="T79" fmla="*/ 2147483647 h 361"/>
                <a:gd name="T80" fmla="*/ 2147483647 w 524"/>
                <a:gd name="T81" fmla="*/ 2147483647 h 361"/>
                <a:gd name="T82" fmla="*/ 2147483647 w 524"/>
                <a:gd name="T83" fmla="*/ 0 h 361"/>
                <a:gd name="T84" fmla="*/ 2147483647 w 524"/>
                <a:gd name="T85" fmla="*/ 0 h 361"/>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Lst>
              <a:ahLst/>
              <a:cxnLst>
                <a:cxn ang="T86">
                  <a:pos x="T0" y="T1"/>
                </a:cxn>
                <a:cxn ang="T87">
                  <a:pos x="T2" y="T3"/>
                </a:cxn>
                <a:cxn ang="T88">
                  <a:pos x="T4" y="T5"/>
                </a:cxn>
                <a:cxn ang="T89">
                  <a:pos x="T6" y="T7"/>
                </a:cxn>
                <a:cxn ang="T90">
                  <a:pos x="T8" y="T9"/>
                </a:cxn>
                <a:cxn ang="T91">
                  <a:pos x="T10" y="T11"/>
                </a:cxn>
                <a:cxn ang="T92">
                  <a:pos x="T12" y="T13"/>
                </a:cxn>
                <a:cxn ang="T93">
                  <a:pos x="T14" y="T15"/>
                </a:cxn>
                <a:cxn ang="T94">
                  <a:pos x="T16" y="T17"/>
                </a:cxn>
                <a:cxn ang="T95">
                  <a:pos x="T18" y="T19"/>
                </a:cxn>
                <a:cxn ang="T96">
                  <a:pos x="T20" y="T21"/>
                </a:cxn>
                <a:cxn ang="T97">
                  <a:pos x="T22" y="T23"/>
                </a:cxn>
                <a:cxn ang="T98">
                  <a:pos x="T24" y="T25"/>
                </a:cxn>
                <a:cxn ang="T99">
                  <a:pos x="T26" y="T27"/>
                </a:cxn>
                <a:cxn ang="T100">
                  <a:pos x="T28" y="T29"/>
                </a:cxn>
                <a:cxn ang="T101">
                  <a:pos x="T30" y="T31"/>
                </a:cxn>
                <a:cxn ang="T102">
                  <a:pos x="T32" y="T33"/>
                </a:cxn>
                <a:cxn ang="T103">
                  <a:pos x="T34" y="T35"/>
                </a:cxn>
                <a:cxn ang="T104">
                  <a:pos x="T36" y="T37"/>
                </a:cxn>
                <a:cxn ang="T105">
                  <a:pos x="T38" y="T39"/>
                </a:cxn>
                <a:cxn ang="T106">
                  <a:pos x="T40" y="T41"/>
                </a:cxn>
                <a:cxn ang="T107">
                  <a:pos x="T42" y="T43"/>
                </a:cxn>
                <a:cxn ang="T108">
                  <a:pos x="T44" y="T45"/>
                </a:cxn>
                <a:cxn ang="T109">
                  <a:pos x="T46" y="T47"/>
                </a:cxn>
                <a:cxn ang="T110">
                  <a:pos x="T48" y="T49"/>
                </a:cxn>
                <a:cxn ang="T111">
                  <a:pos x="T50" y="T51"/>
                </a:cxn>
                <a:cxn ang="T112">
                  <a:pos x="T52" y="T53"/>
                </a:cxn>
                <a:cxn ang="T113">
                  <a:pos x="T54" y="T55"/>
                </a:cxn>
                <a:cxn ang="T114">
                  <a:pos x="T56" y="T57"/>
                </a:cxn>
                <a:cxn ang="T115">
                  <a:pos x="T58" y="T59"/>
                </a:cxn>
                <a:cxn ang="T116">
                  <a:pos x="T60" y="T61"/>
                </a:cxn>
                <a:cxn ang="T117">
                  <a:pos x="T62" y="T63"/>
                </a:cxn>
                <a:cxn ang="T118">
                  <a:pos x="T64" y="T65"/>
                </a:cxn>
                <a:cxn ang="T119">
                  <a:pos x="T66" y="T67"/>
                </a:cxn>
                <a:cxn ang="T120">
                  <a:pos x="T68" y="T69"/>
                </a:cxn>
                <a:cxn ang="T121">
                  <a:pos x="T70" y="T71"/>
                </a:cxn>
                <a:cxn ang="T122">
                  <a:pos x="T72" y="T73"/>
                </a:cxn>
                <a:cxn ang="T123">
                  <a:pos x="T74" y="T75"/>
                </a:cxn>
                <a:cxn ang="T124">
                  <a:pos x="T76" y="T77"/>
                </a:cxn>
                <a:cxn ang="T125">
                  <a:pos x="T78" y="T79"/>
                </a:cxn>
                <a:cxn ang="T126">
                  <a:pos x="T80" y="T81"/>
                </a:cxn>
                <a:cxn ang="T127">
                  <a:pos x="T82" y="T83"/>
                </a:cxn>
                <a:cxn ang="T128">
                  <a:pos x="T84" y="T85"/>
                </a:cxn>
              </a:cxnLst>
              <a:rect l="0" t="0" r="r" b="b"/>
              <a:pathLst>
                <a:path w="524" h="361">
                  <a:moveTo>
                    <a:pt x="524" y="0"/>
                  </a:moveTo>
                  <a:lnTo>
                    <a:pt x="524" y="0"/>
                  </a:lnTo>
                  <a:lnTo>
                    <a:pt x="520" y="2"/>
                  </a:lnTo>
                  <a:lnTo>
                    <a:pt x="511" y="8"/>
                  </a:lnTo>
                  <a:lnTo>
                    <a:pt x="498" y="20"/>
                  </a:lnTo>
                  <a:lnTo>
                    <a:pt x="488" y="28"/>
                  </a:lnTo>
                  <a:lnTo>
                    <a:pt x="480" y="39"/>
                  </a:lnTo>
                  <a:lnTo>
                    <a:pt x="338" y="215"/>
                  </a:lnTo>
                  <a:lnTo>
                    <a:pt x="338" y="320"/>
                  </a:lnTo>
                  <a:lnTo>
                    <a:pt x="338" y="330"/>
                  </a:lnTo>
                  <a:lnTo>
                    <a:pt x="340" y="338"/>
                  </a:lnTo>
                  <a:lnTo>
                    <a:pt x="344" y="351"/>
                  </a:lnTo>
                  <a:lnTo>
                    <a:pt x="348" y="358"/>
                  </a:lnTo>
                  <a:lnTo>
                    <a:pt x="349" y="361"/>
                  </a:lnTo>
                  <a:lnTo>
                    <a:pt x="174" y="361"/>
                  </a:lnTo>
                  <a:lnTo>
                    <a:pt x="177" y="358"/>
                  </a:lnTo>
                  <a:lnTo>
                    <a:pt x="180" y="351"/>
                  </a:lnTo>
                  <a:lnTo>
                    <a:pt x="184" y="338"/>
                  </a:lnTo>
                  <a:lnTo>
                    <a:pt x="185" y="330"/>
                  </a:lnTo>
                  <a:lnTo>
                    <a:pt x="185" y="320"/>
                  </a:lnTo>
                  <a:lnTo>
                    <a:pt x="185" y="215"/>
                  </a:lnTo>
                  <a:lnTo>
                    <a:pt x="46" y="40"/>
                  </a:lnTo>
                  <a:lnTo>
                    <a:pt x="36" y="30"/>
                  </a:lnTo>
                  <a:lnTo>
                    <a:pt x="28" y="21"/>
                  </a:lnTo>
                  <a:lnTo>
                    <a:pt x="13" y="8"/>
                  </a:lnTo>
                  <a:lnTo>
                    <a:pt x="4" y="2"/>
                  </a:lnTo>
                  <a:lnTo>
                    <a:pt x="0" y="0"/>
                  </a:lnTo>
                  <a:lnTo>
                    <a:pt x="178" y="0"/>
                  </a:lnTo>
                  <a:lnTo>
                    <a:pt x="182" y="13"/>
                  </a:lnTo>
                  <a:lnTo>
                    <a:pt x="190" y="27"/>
                  </a:lnTo>
                  <a:lnTo>
                    <a:pt x="202" y="46"/>
                  </a:lnTo>
                  <a:lnTo>
                    <a:pt x="261" y="137"/>
                  </a:lnTo>
                  <a:lnTo>
                    <a:pt x="263" y="137"/>
                  </a:lnTo>
                  <a:lnTo>
                    <a:pt x="323" y="46"/>
                  </a:lnTo>
                  <a:lnTo>
                    <a:pt x="334" y="27"/>
                  </a:lnTo>
                  <a:lnTo>
                    <a:pt x="341" y="13"/>
                  </a:lnTo>
                  <a:lnTo>
                    <a:pt x="347" y="0"/>
                  </a:lnTo>
                  <a:lnTo>
                    <a:pt x="524" y="0"/>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9" name="Freeform 14">
              <a:extLst>
                <a:ext uri="{FF2B5EF4-FFF2-40B4-BE49-F238E27FC236}">
                  <a16:creationId xmlns:a16="http://schemas.microsoft.com/office/drawing/2014/main" id="{00000000-0008-0000-0000-000009000000}"/>
                </a:ext>
              </a:extLst>
            </xdr:cNvPr>
            <xdr:cNvSpPr>
              <a:spLocks noEditPoints="1"/>
            </xdr:cNvSpPr>
          </xdr:nvSpPr>
          <xdr:spPr bwMode="auto">
            <a:xfrm>
              <a:off x="884899" y="207963"/>
              <a:ext cx="228662" cy="192088"/>
            </a:xfrm>
            <a:custGeom>
              <a:avLst/>
              <a:gdLst>
                <a:gd name="T0" fmla="*/ 0 w 431"/>
                <a:gd name="T1" fmla="*/ 0 h 361"/>
                <a:gd name="T2" fmla="*/ 2147483647 w 431"/>
                <a:gd name="T3" fmla="*/ 2147483647 h 361"/>
                <a:gd name="T4" fmla="*/ 2147483647 w 431"/>
                <a:gd name="T5" fmla="*/ 2147483647 h 361"/>
                <a:gd name="T6" fmla="*/ 2147483647 w 431"/>
                <a:gd name="T7" fmla="*/ 2147483647 h 361"/>
                <a:gd name="T8" fmla="*/ 2147483647 w 431"/>
                <a:gd name="T9" fmla="*/ 2147483647 h 361"/>
                <a:gd name="T10" fmla="*/ 2147483647 w 431"/>
                <a:gd name="T11" fmla="*/ 2147483647 h 361"/>
                <a:gd name="T12" fmla="*/ 2147483647 w 431"/>
                <a:gd name="T13" fmla="*/ 2147483647 h 361"/>
                <a:gd name="T14" fmla="*/ 0 w 431"/>
                <a:gd name="T15" fmla="*/ 2147483647 h 361"/>
                <a:gd name="T16" fmla="*/ 2147483647 w 431"/>
                <a:gd name="T17" fmla="*/ 2147483647 h 361"/>
                <a:gd name="T18" fmla="*/ 2147483647 w 431"/>
                <a:gd name="T19" fmla="*/ 2147483647 h 361"/>
                <a:gd name="T20" fmla="*/ 2147483647 w 431"/>
                <a:gd name="T21" fmla="*/ 2147483647 h 361"/>
                <a:gd name="T22" fmla="*/ 2147483647 w 431"/>
                <a:gd name="T23" fmla="*/ 2147483647 h 361"/>
                <a:gd name="T24" fmla="*/ 2147483647 w 431"/>
                <a:gd name="T25" fmla="*/ 2147483647 h 361"/>
                <a:gd name="T26" fmla="*/ 2147483647 w 431"/>
                <a:gd name="T27" fmla="*/ 2147483647 h 361"/>
                <a:gd name="T28" fmla="*/ 2147483647 w 431"/>
                <a:gd name="T29" fmla="*/ 2147483647 h 361"/>
                <a:gd name="T30" fmla="*/ 2147483647 w 431"/>
                <a:gd name="T31" fmla="*/ 2147483647 h 361"/>
                <a:gd name="T32" fmla="*/ 2147483647 w 431"/>
                <a:gd name="T33" fmla="*/ 2147483647 h 361"/>
                <a:gd name="T34" fmla="*/ 2147483647 w 431"/>
                <a:gd name="T35" fmla="*/ 2147483647 h 361"/>
                <a:gd name="T36" fmla="*/ 2147483647 w 431"/>
                <a:gd name="T37" fmla="*/ 2147483647 h 361"/>
                <a:gd name="T38" fmla="*/ 2147483647 w 431"/>
                <a:gd name="T39" fmla="*/ 2147483647 h 361"/>
                <a:gd name="T40" fmla="*/ 2147483647 w 431"/>
                <a:gd name="T41" fmla="*/ 2147483647 h 361"/>
                <a:gd name="T42" fmla="*/ 2147483647 w 431"/>
                <a:gd name="T43" fmla="*/ 2147483647 h 361"/>
                <a:gd name="T44" fmla="*/ 2147483647 w 431"/>
                <a:gd name="T45" fmla="*/ 2147483647 h 361"/>
                <a:gd name="T46" fmla="*/ 2147483647 w 431"/>
                <a:gd name="T47" fmla="*/ 2147483647 h 361"/>
                <a:gd name="T48" fmla="*/ 2147483647 w 431"/>
                <a:gd name="T49" fmla="*/ 2147483647 h 361"/>
                <a:gd name="T50" fmla="*/ 2147483647 w 431"/>
                <a:gd name="T51" fmla="*/ 2147483647 h 361"/>
                <a:gd name="T52" fmla="*/ 2147483647 w 431"/>
                <a:gd name="T53" fmla="*/ 2147483647 h 361"/>
                <a:gd name="T54" fmla="*/ 2147483647 w 431"/>
                <a:gd name="T55" fmla="*/ 2147483647 h 361"/>
                <a:gd name="T56" fmla="*/ 2147483647 w 431"/>
                <a:gd name="T57" fmla="*/ 2147483647 h 361"/>
                <a:gd name="T58" fmla="*/ 2147483647 w 431"/>
                <a:gd name="T59" fmla="*/ 2147483647 h 361"/>
                <a:gd name="T60" fmla="*/ 2147483647 w 431"/>
                <a:gd name="T61" fmla="*/ 2147483647 h 361"/>
                <a:gd name="T62" fmla="*/ 2147483647 w 431"/>
                <a:gd name="T63" fmla="*/ 2147483647 h 361"/>
                <a:gd name="T64" fmla="*/ 2147483647 w 431"/>
                <a:gd name="T65" fmla="*/ 2147483647 h 361"/>
                <a:gd name="T66" fmla="*/ 2147483647 w 431"/>
                <a:gd name="T67" fmla="*/ 2147483647 h 361"/>
                <a:gd name="T68" fmla="*/ 2147483647 w 431"/>
                <a:gd name="T69" fmla="*/ 2147483647 h 361"/>
                <a:gd name="T70" fmla="*/ 2147483647 w 431"/>
                <a:gd name="T71" fmla="*/ 2147483647 h 361"/>
                <a:gd name="T72" fmla="*/ 2147483647 w 431"/>
                <a:gd name="T73" fmla="*/ 2147483647 h 361"/>
                <a:gd name="T74" fmla="*/ 2147483647 w 431"/>
                <a:gd name="T75" fmla="*/ 2147483647 h 361"/>
                <a:gd name="T76" fmla="*/ 2147483647 w 431"/>
                <a:gd name="T77" fmla="*/ 2147483647 h 361"/>
                <a:gd name="T78" fmla="*/ 2147483647 w 431"/>
                <a:gd name="T79" fmla="*/ 2147483647 h 361"/>
                <a:gd name="T80" fmla="*/ 0 60000 65536"/>
                <a:gd name="T81" fmla="*/ 0 60000 65536"/>
                <a:gd name="T82" fmla="*/ 0 60000 65536"/>
                <a:gd name="T83" fmla="*/ 0 60000 65536"/>
                <a:gd name="T84" fmla="*/ 0 60000 65536"/>
                <a:gd name="T85" fmla="*/ 0 60000 65536"/>
                <a:gd name="T86" fmla="*/ 0 60000 65536"/>
                <a:gd name="T87" fmla="*/ 0 60000 65536"/>
                <a:gd name="T88" fmla="*/ 0 60000 65536"/>
                <a:gd name="T89" fmla="*/ 0 60000 65536"/>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Lst>
              <a:ahLst/>
              <a:cxnLst>
                <a:cxn ang="T80">
                  <a:pos x="T0" y="T1"/>
                </a:cxn>
                <a:cxn ang="T81">
                  <a:pos x="T2" y="T3"/>
                </a:cxn>
                <a:cxn ang="T82">
                  <a:pos x="T4" y="T5"/>
                </a:cxn>
                <a:cxn ang="T83">
                  <a:pos x="T6" y="T7"/>
                </a:cxn>
                <a:cxn ang="T84">
                  <a:pos x="T8" y="T9"/>
                </a:cxn>
                <a:cxn ang="T85">
                  <a:pos x="T10" y="T11"/>
                </a:cxn>
                <a:cxn ang="T86">
                  <a:pos x="T12" y="T13"/>
                </a:cxn>
                <a:cxn ang="T87">
                  <a:pos x="T14" y="T15"/>
                </a:cxn>
                <a:cxn ang="T88">
                  <a:pos x="T16" y="T17"/>
                </a:cxn>
                <a:cxn ang="T89">
                  <a:pos x="T18" y="T19"/>
                </a:cxn>
                <a:cxn ang="T90">
                  <a:pos x="T20" y="T21"/>
                </a:cxn>
                <a:cxn ang="T91">
                  <a:pos x="T22" y="T23"/>
                </a:cxn>
                <a:cxn ang="T92">
                  <a:pos x="T24" y="T25"/>
                </a:cxn>
                <a:cxn ang="T93">
                  <a:pos x="T26" y="T27"/>
                </a:cxn>
                <a:cxn ang="T94">
                  <a:pos x="T28" y="T29"/>
                </a:cxn>
                <a:cxn ang="T95">
                  <a:pos x="T30" y="T31"/>
                </a:cxn>
                <a:cxn ang="T96">
                  <a:pos x="T32" y="T33"/>
                </a:cxn>
                <a:cxn ang="T97">
                  <a:pos x="T34" y="T35"/>
                </a:cxn>
                <a:cxn ang="T98">
                  <a:pos x="T36" y="T37"/>
                </a:cxn>
                <a:cxn ang="T99">
                  <a:pos x="T38" y="T39"/>
                </a:cxn>
                <a:cxn ang="T100">
                  <a:pos x="T40" y="T41"/>
                </a:cxn>
                <a:cxn ang="T101">
                  <a:pos x="T42" y="T43"/>
                </a:cxn>
                <a:cxn ang="T102">
                  <a:pos x="T44" y="T45"/>
                </a:cxn>
                <a:cxn ang="T103">
                  <a:pos x="T46" y="T47"/>
                </a:cxn>
                <a:cxn ang="T104">
                  <a:pos x="T48" y="T49"/>
                </a:cxn>
                <a:cxn ang="T105">
                  <a:pos x="T50" y="T51"/>
                </a:cxn>
                <a:cxn ang="T106">
                  <a:pos x="T52" y="T53"/>
                </a:cxn>
                <a:cxn ang="T107">
                  <a:pos x="T54" y="T55"/>
                </a:cxn>
                <a:cxn ang="T108">
                  <a:pos x="T56" y="T57"/>
                </a:cxn>
                <a:cxn ang="T109">
                  <a:pos x="T58" y="T59"/>
                </a:cxn>
                <a:cxn ang="T110">
                  <a:pos x="T60" y="T61"/>
                </a:cxn>
                <a:cxn ang="T111">
                  <a:pos x="T62" y="T63"/>
                </a:cxn>
                <a:cxn ang="T112">
                  <a:pos x="T64" y="T65"/>
                </a:cxn>
                <a:cxn ang="T113">
                  <a:pos x="T66" y="T67"/>
                </a:cxn>
                <a:cxn ang="T114">
                  <a:pos x="T68" y="T69"/>
                </a:cxn>
                <a:cxn ang="T115">
                  <a:pos x="T70" y="T71"/>
                </a:cxn>
                <a:cxn ang="T116">
                  <a:pos x="T72" y="T73"/>
                </a:cxn>
                <a:cxn ang="T117">
                  <a:pos x="T74" y="T75"/>
                </a:cxn>
                <a:cxn ang="T118">
                  <a:pos x="T76" y="T77"/>
                </a:cxn>
                <a:cxn ang="T119">
                  <a:pos x="T78" y="T79"/>
                </a:cxn>
              </a:cxnLst>
              <a:rect l="0" t="0" r="r" b="b"/>
              <a:pathLst>
                <a:path w="431" h="361">
                  <a:moveTo>
                    <a:pt x="291" y="0"/>
                  </a:moveTo>
                  <a:lnTo>
                    <a:pt x="0" y="0"/>
                  </a:lnTo>
                  <a:lnTo>
                    <a:pt x="2" y="2"/>
                  </a:lnTo>
                  <a:lnTo>
                    <a:pt x="5" y="11"/>
                  </a:lnTo>
                  <a:lnTo>
                    <a:pt x="9" y="23"/>
                  </a:lnTo>
                  <a:lnTo>
                    <a:pt x="10" y="31"/>
                  </a:lnTo>
                  <a:lnTo>
                    <a:pt x="11" y="40"/>
                  </a:lnTo>
                  <a:lnTo>
                    <a:pt x="11" y="320"/>
                  </a:lnTo>
                  <a:lnTo>
                    <a:pt x="10" y="330"/>
                  </a:lnTo>
                  <a:lnTo>
                    <a:pt x="9" y="338"/>
                  </a:lnTo>
                  <a:lnTo>
                    <a:pt x="8" y="345"/>
                  </a:lnTo>
                  <a:lnTo>
                    <a:pt x="5" y="351"/>
                  </a:lnTo>
                  <a:lnTo>
                    <a:pt x="2" y="358"/>
                  </a:lnTo>
                  <a:lnTo>
                    <a:pt x="0" y="361"/>
                  </a:lnTo>
                  <a:lnTo>
                    <a:pt x="174" y="361"/>
                  </a:lnTo>
                  <a:lnTo>
                    <a:pt x="173" y="358"/>
                  </a:lnTo>
                  <a:lnTo>
                    <a:pt x="170" y="351"/>
                  </a:lnTo>
                  <a:lnTo>
                    <a:pt x="166" y="338"/>
                  </a:lnTo>
                  <a:lnTo>
                    <a:pt x="165" y="330"/>
                  </a:lnTo>
                  <a:lnTo>
                    <a:pt x="164" y="320"/>
                  </a:lnTo>
                  <a:lnTo>
                    <a:pt x="164" y="233"/>
                  </a:lnTo>
                  <a:lnTo>
                    <a:pt x="291" y="233"/>
                  </a:lnTo>
                  <a:lnTo>
                    <a:pt x="305" y="232"/>
                  </a:lnTo>
                  <a:lnTo>
                    <a:pt x="320" y="231"/>
                  </a:lnTo>
                  <a:lnTo>
                    <a:pt x="334" y="228"/>
                  </a:lnTo>
                  <a:lnTo>
                    <a:pt x="347" y="225"/>
                  </a:lnTo>
                  <a:lnTo>
                    <a:pt x="359" y="221"/>
                  </a:lnTo>
                  <a:lnTo>
                    <a:pt x="371" y="217"/>
                  </a:lnTo>
                  <a:lnTo>
                    <a:pt x="381" y="211"/>
                  </a:lnTo>
                  <a:lnTo>
                    <a:pt x="391" y="203"/>
                  </a:lnTo>
                  <a:lnTo>
                    <a:pt x="401" y="195"/>
                  </a:lnTo>
                  <a:lnTo>
                    <a:pt x="408" y="187"/>
                  </a:lnTo>
                  <a:lnTo>
                    <a:pt x="415" y="177"/>
                  </a:lnTo>
                  <a:lnTo>
                    <a:pt x="421" y="167"/>
                  </a:lnTo>
                  <a:lnTo>
                    <a:pt x="426" y="156"/>
                  </a:lnTo>
                  <a:lnTo>
                    <a:pt x="429" y="144"/>
                  </a:lnTo>
                  <a:lnTo>
                    <a:pt x="430" y="131"/>
                  </a:lnTo>
                  <a:lnTo>
                    <a:pt x="431" y="117"/>
                  </a:lnTo>
                  <a:lnTo>
                    <a:pt x="430" y="103"/>
                  </a:lnTo>
                  <a:lnTo>
                    <a:pt x="429" y="90"/>
                  </a:lnTo>
                  <a:lnTo>
                    <a:pt x="426" y="78"/>
                  </a:lnTo>
                  <a:lnTo>
                    <a:pt x="421" y="67"/>
                  </a:lnTo>
                  <a:lnTo>
                    <a:pt x="415" y="57"/>
                  </a:lnTo>
                  <a:lnTo>
                    <a:pt x="409" y="48"/>
                  </a:lnTo>
                  <a:lnTo>
                    <a:pt x="401" y="38"/>
                  </a:lnTo>
                  <a:lnTo>
                    <a:pt x="392" y="31"/>
                  </a:lnTo>
                  <a:lnTo>
                    <a:pt x="383" y="24"/>
                  </a:lnTo>
                  <a:lnTo>
                    <a:pt x="372" y="18"/>
                  </a:lnTo>
                  <a:lnTo>
                    <a:pt x="360" y="12"/>
                  </a:lnTo>
                  <a:lnTo>
                    <a:pt x="347" y="8"/>
                  </a:lnTo>
                  <a:lnTo>
                    <a:pt x="334" y="5"/>
                  </a:lnTo>
                  <a:lnTo>
                    <a:pt x="321" y="2"/>
                  </a:lnTo>
                  <a:lnTo>
                    <a:pt x="305" y="1"/>
                  </a:lnTo>
                  <a:lnTo>
                    <a:pt x="291" y="0"/>
                  </a:lnTo>
                  <a:close/>
                  <a:moveTo>
                    <a:pt x="214" y="168"/>
                  </a:moveTo>
                  <a:lnTo>
                    <a:pt x="165" y="168"/>
                  </a:lnTo>
                  <a:lnTo>
                    <a:pt x="165" y="68"/>
                  </a:lnTo>
                  <a:lnTo>
                    <a:pt x="214" y="68"/>
                  </a:lnTo>
                  <a:lnTo>
                    <a:pt x="227" y="68"/>
                  </a:lnTo>
                  <a:lnTo>
                    <a:pt x="239" y="70"/>
                  </a:lnTo>
                  <a:lnTo>
                    <a:pt x="249" y="74"/>
                  </a:lnTo>
                  <a:lnTo>
                    <a:pt x="259" y="78"/>
                  </a:lnTo>
                  <a:lnTo>
                    <a:pt x="267" y="86"/>
                  </a:lnTo>
                  <a:lnTo>
                    <a:pt x="273" y="94"/>
                  </a:lnTo>
                  <a:lnTo>
                    <a:pt x="277" y="105"/>
                  </a:lnTo>
                  <a:lnTo>
                    <a:pt x="278" y="117"/>
                  </a:lnTo>
                  <a:lnTo>
                    <a:pt x="277" y="130"/>
                  </a:lnTo>
                  <a:lnTo>
                    <a:pt x="272" y="140"/>
                  </a:lnTo>
                  <a:lnTo>
                    <a:pt x="266" y="149"/>
                  </a:lnTo>
                  <a:lnTo>
                    <a:pt x="259" y="156"/>
                  </a:lnTo>
                  <a:lnTo>
                    <a:pt x="249" y="161"/>
                  </a:lnTo>
                  <a:lnTo>
                    <a:pt x="239" y="164"/>
                  </a:lnTo>
                  <a:lnTo>
                    <a:pt x="227" y="167"/>
                  </a:lnTo>
                  <a:lnTo>
                    <a:pt x="214" y="168"/>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sp macro="" textlink="">
          <xdr:nvSpPr>
            <xdr:cNvPr id="10" name="Freeform 17">
              <a:extLst>
                <a:ext uri="{FF2B5EF4-FFF2-40B4-BE49-F238E27FC236}">
                  <a16:creationId xmlns:a16="http://schemas.microsoft.com/office/drawing/2014/main" id="{00000000-0008-0000-0000-00000A000000}"/>
                </a:ext>
              </a:extLst>
            </xdr:cNvPr>
            <xdr:cNvSpPr>
              <a:spLocks/>
            </xdr:cNvSpPr>
          </xdr:nvSpPr>
          <xdr:spPr bwMode="auto">
            <a:xfrm>
              <a:off x="1149972" y="207963"/>
              <a:ext cx="200990" cy="192088"/>
            </a:xfrm>
            <a:custGeom>
              <a:avLst/>
              <a:gdLst>
                <a:gd name="T0" fmla="*/ 2147483647 w 380"/>
                <a:gd name="T1" fmla="*/ 2147483647 h 361"/>
                <a:gd name="T2" fmla="*/ 2147483647 w 380"/>
                <a:gd name="T3" fmla="*/ 2147483647 h 361"/>
                <a:gd name="T4" fmla="*/ 2147483647 w 380"/>
                <a:gd name="T5" fmla="*/ 2147483647 h 361"/>
                <a:gd name="T6" fmla="*/ 2147483647 w 380"/>
                <a:gd name="T7" fmla="*/ 2147483647 h 361"/>
                <a:gd name="T8" fmla="*/ 2147483647 w 380"/>
                <a:gd name="T9" fmla="*/ 2147483647 h 361"/>
                <a:gd name="T10" fmla="*/ 2147483647 w 380"/>
                <a:gd name="T11" fmla="*/ 2147483647 h 361"/>
                <a:gd name="T12" fmla="*/ 2147483647 w 380"/>
                <a:gd name="T13" fmla="*/ 2147483647 h 361"/>
                <a:gd name="T14" fmla="*/ 2147483647 w 380"/>
                <a:gd name="T15" fmla="*/ 2147483647 h 361"/>
                <a:gd name="T16" fmla="*/ 2147483647 w 380"/>
                <a:gd name="T17" fmla="*/ 2147483647 h 361"/>
                <a:gd name="T18" fmla="*/ 2147483647 w 380"/>
                <a:gd name="T19" fmla="*/ 2147483647 h 361"/>
                <a:gd name="T20" fmla="*/ 2147483647 w 380"/>
                <a:gd name="T21" fmla="*/ 2147483647 h 361"/>
                <a:gd name="T22" fmla="*/ 2147483647 w 380"/>
                <a:gd name="T23" fmla="*/ 2147483647 h 361"/>
                <a:gd name="T24" fmla="*/ 2147483647 w 380"/>
                <a:gd name="T25" fmla="*/ 2147483647 h 361"/>
                <a:gd name="T26" fmla="*/ 2147483647 w 380"/>
                <a:gd name="T27" fmla="*/ 2147483647 h 361"/>
                <a:gd name="T28" fmla="*/ 2147483647 w 380"/>
                <a:gd name="T29" fmla="*/ 2147483647 h 361"/>
                <a:gd name="T30" fmla="*/ 2147483647 w 380"/>
                <a:gd name="T31" fmla="*/ 2147483647 h 361"/>
                <a:gd name="T32" fmla="*/ 2147483647 w 380"/>
                <a:gd name="T33" fmla="*/ 2147483647 h 361"/>
                <a:gd name="T34" fmla="*/ 2147483647 w 380"/>
                <a:gd name="T35" fmla="*/ 2147483647 h 361"/>
                <a:gd name="T36" fmla="*/ 2147483647 w 380"/>
                <a:gd name="T37" fmla="*/ 2147483647 h 361"/>
                <a:gd name="T38" fmla="*/ 2147483647 w 380"/>
                <a:gd name="T39" fmla="*/ 2147483647 h 361"/>
                <a:gd name="T40" fmla="*/ 2147483647 w 380"/>
                <a:gd name="T41" fmla="*/ 2147483647 h 361"/>
                <a:gd name="T42" fmla="*/ 2147483647 w 380"/>
                <a:gd name="T43" fmla="*/ 2147483647 h 361"/>
                <a:gd name="T44" fmla="*/ 2147483647 w 380"/>
                <a:gd name="T45" fmla="*/ 2147483647 h 361"/>
                <a:gd name="T46" fmla="*/ 2147483647 w 380"/>
                <a:gd name="T47" fmla="*/ 2147483647 h 361"/>
                <a:gd name="T48" fmla="*/ 2147483647 w 380"/>
                <a:gd name="T49" fmla="*/ 2147483647 h 361"/>
                <a:gd name="T50" fmla="*/ 2147483647 w 380"/>
                <a:gd name="T51" fmla="*/ 2147483647 h 361"/>
                <a:gd name="T52" fmla="*/ 2147483647 w 380"/>
                <a:gd name="T53" fmla="*/ 2147483647 h 361"/>
                <a:gd name="T54" fmla="*/ 2147483647 w 380"/>
                <a:gd name="T55" fmla="*/ 2147483647 h 361"/>
                <a:gd name="T56" fmla="*/ 0 w 380"/>
                <a:gd name="T57" fmla="*/ 2147483647 h 361"/>
                <a:gd name="T58" fmla="*/ 0 w 380"/>
                <a:gd name="T59" fmla="*/ 2147483647 h 361"/>
                <a:gd name="T60" fmla="*/ 2147483647 w 380"/>
                <a:gd name="T61" fmla="*/ 2147483647 h 361"/>
                <a:gd name="T62" fmla="*/ 2147483647 w 380"/>
                <a:gd name="T63" fmla="*/ 2147483647 h 361"/>
                <a:gd name="T64" fmla="*/ 2147483647 w 380"/>
                <a:gd name="T65" fmla="*/ 2147483647 h 361"/>
                <a:gd name="T66" fmla="*/ 2147483647 w 380"/>
                <a:gd name="T67" fmla="*/ 2147483647 h 361"/>
                <a:gd name="T68" fmla="*/ 2147483647 w 380"/>
                <a:gd name="T69" fmla="*/ 2147483647 h 361"/>
                <a:gd name="T70" fmla="*/ 2147483647 w 380"/>
                <a:gd name="T71" fmla="*/ 2147483647 h 361"/>
                <a:gd name="T72" fmla="*/ 2147483647 w 380"/>
                <a:gd name="T73" fmla="*/ 2147483647 h 361"/>
                <a:gd name="T74" fmla="*/ 2147483647 w 380"/>
                <a:gd name="T75" fmla="*/ 2147483647 h 361"/>
                <a:gd name="T76" fmla="*/ 2147483647 w 380"/>
                <a:gd name="T77" fmla="*/ 2147483647 h 361"/>
                <a:gd name="T78" fmla="*/ 2147483647 w 380"/>
                <a:gd name="T79" fmla="*/ 2147483647 h 361"/>
                <a:gd name="T80" fmla="*/ 2147483647 w 380"/>
                <a:gd name="T81" fmla="*/ 2147483647 h 361"/>
                <a:gd name="T82" fmla="*/ 2147483647 w 380"/>
                <a:gd name="T83" fmla="*/ 2147483647 h 361"/>
                <a:gd name="T84" fmla="*/ 0 w 380"/>
                <a:gd name="T85" fmla="*/ 0 h 361"/>
                <a:gd name="T86" fmla="*/ 2147483647 w 380"/>
                <a:gd name="T87" fmla="*/ 0 h 361"/>
                <a:gd name="T88" fmla="*/ 2147483647 w 380"/>
                <a:gd name="T89" fmla="*/ 2147483647 h 361"/>
                <a:gd name="T90" fmla="*/ 0 60000 65536"/>
                <a:gd name="T91" fmla="*/ 0 60000 65536"/>
                <a:gd name="T92" fmla="*/ 0 60000 65536"/>
                <a:gd name="T93" fmla="*/ 0 60000 65536"/>
                <a:gd name="T94" fmla="*/ 0 60000 65536"/>
                <a:gd name="T95" fmla="*/ 0 60000 65536"/>
                <a:gd name="T96" fmla="*/ 0 60000 65536"/>
                <a:gd name="T97" fmla="*/ 0 60000 65536"/>
                <a:gd name="T98" fmla="*/ 0 60000 65536"/>
                <a:gd name="T99" fmla="*/ 0 60000 65536"/>
                <a:gd name="T100" fmla="*/ 0 60000 65536"/>
                <a:gd name="T101" fmla="*/ 0 60000 65536"/>
                <a:gd name="T102" fmla="*/ 0 60000 65536"/>
                <a:gd name="T103" fmla="*/ 0 60000 65536"/>
                <a:gd name="T104" fmla="*/ 0 60000 65536"/>
                <a:gd name="T105" fmla="*/ 0 60000 65536"/>
                <a:gd name="T106" fmla="*/ 0 60000 65536"/>
                <a:gd name="T107" fmla="*/ 0 60000 65536"/>
                <a:gd name="T108" fmla="*/ 0 60000 65536"/>
                <a:gd name="T109" fmla="*/ 0 60000 65536"/>
                <a:gd name="T110" fmla="*/ 0 60000 65536"/>
                <a:gd name="T111" fmla="*/ 0 60000 65536"/>
                <a:gd name="T112" fmla="*/ 0 60000 65536"/>
                <a:gd name="T113" fmla="*/ 0 60000 65536"/>
                <a:gd name="T114" fmla="*/ 0 60000 65536"/>
                <a:gd name="T115" fmla="*/ 0 60000 65536"/>
                <a:gd name="T116" fmla="*/ 0 60000 65536"/>
                <a:gd name="T117" fmla="*/ 0 60000 65536"/>
                <a:gd name="T118" fmla="*/ 0 60000 65536"/>
                <a:gd name="T119" fmla="*/ 0 60000 65536"/>
                <a:gd name="T120" fmla="*/ 0 60000 65536"/>
                <a:gd name="T121" fmla="*/ 0 60000 65536"/>
                <a:gd name="T122" fmla="*/ 0 60000 65536"/>
                <a:gd name="T123" fmla="*/ 0 60000 65536"/>
                <a:gd name="T124" fmla="*/ 0 60000 65536"/>
                <a:gd name="T125" fmla="*/ 0 60000 65536"/>
                <a:gd name="T126" fmla="*/ 0 60000 65536"/>
                <a:gd name="T127" fmla="*/ 0 60000 65536"/>
                <a:gd name="T128" fmla="*/ 0 60000 65536"/>
                <a:gd name="T129" fmla="*/ 0 60000 65536"/>
                <a:gd name="T130" fmla="*/ 0 60000 65536"/>
                <a:gd name="T131" fmla="*/ 0 60000 65536"/>
                <a:gd name="T132" fmla="*/ 0 60000 65536"/>
                <a:gd name="T133" fmla="*/ 0 60000 65536"/>
                <a:gd name="T134" fmla="*/ 0 60000 65536"/>
              </a:gdLst>
              <a:ahLst/>
              <a:cxnLst>
                <a:cxn ang="T90">
                  <a:pos x="T0" y="T1"/>
                </a:cxn>
                <a:cxn ang="T91">
                  <a:pos x="T2" y="T3"/>
                </a:cxn>
                <a:cxn ang="T92">
                  <a:pos x="T4" y="T5"/>
                </a:cxn>
                <a:cxn ang="T93">
                  <a:pos x="T6" y="T7"/>
                </a:cxn>
                <a:cxn ang="T94">
                  <a:pos x="T8" y="T9"/>
                </a:cxn>
                <a:cxn ang="T95">
                  <a:pos x="T10" y="T11"/>
                </a:cxn>
                <a:cxn ang="T96">
                  <a:pos x="T12" y="T13"/>
                </a:cxn>
                <a:cxn ang="T97">
                  <a:pos x="T14" y="T15"/>
                </a:cxn>
                <a:cxn ang="T98">
                  <a:pos x="T16" y="T17"/>
                </a:cxn>
                <a:cxn ang="T99">
                  <a:pos x="T18" y="T19"/>
                </a:cxn>
                <a:cxn ang="T100">
                  <a:pos x="T20" y="T21"/>
                </a:cxn>
                <a:cxn ang="T101">
                  <a:pos x="T22" y="T23"/>
                </a:cxn>
                <a:cxn ang="T102">
                  <a:pos x="T24" y="T25"/>
                </a:cxn>
                <a:cxn ang="T103">
                  <a:pos x="T26" y="T27"/>
                </a:cxn>
                <a:cxn ang="T104">
                  <a:pos x="T28" y="T29"/>
                </a:cxn>
                <a:cxn ang="T105">
                  <a:pos x="T30" y="T31"/>
                </a:cxn>
                <a:cxn ang="T106">
                  <a:pos x="T32" y="T33"/>
                </a:cxn>
                <a:cxn ang="T107">
                  <a:pos x="T34" y="T35"/>
                </a:cxn>
                <a:cxn ang="T108">
                  <a:pos x="T36" y="T37"/>
                </a:cxn>
                <a:cxn ang="T109">
                  <a:pos x="T38" y="T39"/>
                </a:cxn>
                <a:cxn ang="T110">
                  <a:pos x="T40" y="T41"/>
                </a:cxn>
                <a:cxn ang="T111">
                  <a:pos x="T42" y="T43"/>
                </a:cxn>
                <a:cxn ang="T112">
                  <a:pos x="T44" y="T45"/>
                </a:cxn>
                <a:cxn ang="T113">
                  <a:pos x="T46" y="T47"/>
                </a:cxn>
                <a:cxn ang="T114">
                  <a:pos x="T48" y="T49"/>
                </a:cxn>
                <a:cxn ang="T115">
                  <a:pos x="T50" y="T51"/>
                </a:cxn>
                <a:cxn ang="T116">
                  <a:pos x="T52" y="T53"/>
                </a:cxn>
                <a:cxn ang="T117">
                  <a:pos x="T54" y="T55"/>
                </a:cxn>
                <a:cxn ang="T118">
                  <a:pos x="T56" y="T57"/>
                </a:cxn>
                <a:cxn ang="T119">
                  <a:pos x="T58" y="T59"/>
                </a:cxn>
                <a:cxn ang="T120">
                  <a:pos x="T60" y="T61"/>
                </a:cxn>
                <a:cxn ang="T121">
                  <a:pos x="T62" y="T63"/>
                </a:cxn>
                <a:cxn ang="T122">
                  <a:pos x="T64" y="T65"/>
                </a:cxn>
                <a:cxn ang="T123">
                  <a:pos x="T66" y="T67"/>
                </a:cxn>
                <a:cxn ang="T124">
                  <a:pos x="T68" y="T69"/>
                </a:cxn>
                <a:cxn ang="T125">
                  <a:pos x="T70" y="T71"/>
                </a:cxn>
                <a:cxn ang="T126">
                  <a:pos x="T72" y="T73"/>
                </a:cxn>
                <a:cxn ang="T127">
                  <a:pos x="T74" y="T75"/>
                </a:cxn>
                <a:cxn ang="T128">
                  <a:pos x="T76" y="T77"/>
                </a:cxn>
                <a:cxn ang="T129">
                  <a:pos x="T78" y="T79"/>
                </a:cxn>
                <a:cxn ang="T130">
                  <a:pos x="T80" y="T81"/>
                </a:cxn>
                <a:cxn ang="T131">
                  <a:pos x="T82" y="T83"/>
                </a:cxn>
                <a:cxn ang="T132">
                  <a:pos x="T84" y="T85"/>
                </a:cxn>
                <a:cxn ang="T133">
                  <a:pos x="T86" y="T87"/>
                </a:cxn>
                <a:cxn ang="T134">
                  <a:pos x="T88" y="T89"/>
                </a:cxn>
              </a:cxnLst>
              <a:rect l="0" t="0" r="r" b="b"/>
              <a:pathLst>
                <a:path w="380" h="361">
                  <a:moveTo>
                    <a:pt x="380" y="84"/>
                  </a:moveTo>
                  <a:lnTo>
                    <a:pt x="380" y="84"/>
                  </a:lnTo>
                  <a:lnTo>
                    <a:pt x="378" y="83"/>
                  </a:lnTo>
                  <a:lnTo>
                    <a:pt x="370" y="80"/>
                  </a:lnTo>
                  <a:lnTo>
                    <a:pt x="355" y="76"/>
                  </a:lnTo>
                  <a:lnTo>
                    <a:pt x="347" y="75"/>
                  </a:lnTo>
                  <a:lnTo>
                    <a:pt x="338" y="75"/>
                  </a:lnTo>
                  <a:lnTo>
                    <a:pt x="164" y="75"/>
                  </a:lnTo>
                  <a:lnTo>
                    <a:pt x="164" y="161"/>
                  </a:lnTo>
                  <a:lnTo>
                    <a:pt x="303" y="161"/>
                  </a:lnTo>
                  <a:lnTo>
                    <a:pt x="322" y="161"/>
                  </a:lnTo>
                  <a:lnTo>
                    <a:pt x="336" y="158"/>
                  </a:lnTo>
                  <a:lnTo>
                    <a:pt x="350" y="155"/>
                  </a:lnTo>
                  <a:lnTo>
                    <a:pt x="350" y="240"/>
                  </a:lnTo>
                  <a:lnTo>
                    <a:pt x="346" y="239"/>
                  </a:lnTo>
                  <a:lnTo>
                    <a:pt x="336" y="237"/>
                  </a:lnTo>
                  <a:lnTo>
                    <a:pt x="322" y="234"/>
                  </a:lnTo>
                  <a:lnTo>
                    <a:pt x="303" y="233"/>
                  </a:lnTo>
                  <a:lnTo>
                    <a:pt x="164" y="233"/>
                  </a:lnTo>
                  <a:lnTo>
                    <a:pt x="164" y="321"/>
                  </a:lnTo>
                  <a:lnTo>
                    <a:pt x="164" y="331"/>
                  </a:lnTo>
                  <a:lnTo>
                    <a:pt x="165" y="338"/>
                  </a:lnTo>
                  <a:lnTo>
                    <a:pt x="169" y="351"/>
                  </a:lnTo>
                  <a:lnTo>
                    <a:pt x="172" y="358"/>
                  </a:lnTo>
                  <a:lnTo>
                    <a:pt x="173" y="361"/>
                  </a:lnTo>
                  <a:lnTo>
                    <a:pt x="0" y="361"/>
                  </a:lnTo>
                  <a:lnTo>
                    <a:pt x="1" y="358"/>
                  </a:lnTo>
                  <a:lnTo>
                    <a:pt x="4" y="351"/>
                  </a:lnTo>
                  <a:lnTo>
                    <a:pt x="8" y="338"/>
                  </a:lnTo>
                  <a:lnTo>
                    <a:pt x="9" y="331"/>
                  </a:lnTo>
                  <a:lnTo>
                    <a:pt x="10" y="321"/>
                  </a:lnTo>
                  <a:lnTo>
                    <a:pt x="10" y="40"/>
                  </a:lnTo>
                  <a:lnTo>
                    <a:pt x="9" y="31"/>
                  </a:lnTo>
                  <a:lnTo>
                    <a:pt x="8" y="23"/>
                  </a:lnTo>
                  <a:lnTo>
                    <a:pt x="7" y="15"/>
                  </a:lnTo>
                  <a:lnTo>
                    <a:pt x="4" y="9"/>
                  </a:lnTo>
                  <a:lnTo>
                    <a:pt x="1" y="2"/>
                  </a:lnTo>
                  <a:lnTo>
                    <a:pt x="0" y="0"/>
                  </a:lnTo>
                  <a:lnTo>
                    <a:pt x="380" y="0"/>
                  </a:lnTo>
                  <a:lnTo>
                    <a:pt x="380" y="84"/>
                  </a:lnTo>
                  <a:close/>
                </a:path>
              </a:pathLst>
            </a:custGeom>
            <a:solidFill>
              <a:srgbClr val="FFFFFF"/>
            </a:solidFill>
            <a:ln w="9525">
              <a:noFill/>
              <a:round/>
              <a:headEnd/>
              <a:tailEnd/>
            </a:ln>
          </xdr:spPr>
          <xdr:txBody>
            <a:bodyPr wrap="square"/>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defRPr/>
              </a:pPr>
              <a:endParaRPr lang="es-AR"/>
            </a:p>
          </xdr:txBody>
        </xdr:sp>
      </xdr:grpSp>
    </xdr:grpSp>
    <xdr:clientData/>
  </xdr:twoCellAnchor>
  <xdr:twoCellAnchor>
    <xdr:from>
      <xdr:col>0</xdr:col>
      <xdr:colOff>704850</xdr:colOff>
      <xdr:row>9</xdr:row>
      <xdr:rowOff>133348</xdr:rowOff>
    </xdr:from>
    <xdr:to>
      <xdr:col>13</xdr:col>
      <xdr:colOff>752475</xdr:colOff>
      <xdr:row>50</xdr:row>
      <xdr:rowOff>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704850" y="1609723"/>
          <a:ext cx="10144125" cy="72485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AR" sz="1100" b="1" u="sng">
              <a:solidFill>
                <a:schemeClr val="tx1"/>
              </a:solidFill>
            </a:rPr>
            <a:t>PURPOSE OF EACH FLAP:</a:t>
          </a:r>
        </a:p>
        <a:p>
          <a:endParaRPr lang="es-AR" sz="1100" b="1" u="sng">
            <a:solidFill>
              <a:schemeClr val="tx1"/>
            </a:solidFill>
          </a:endParaRPr>
        </a:p>
        <a:p>
          <a:r>
            <a:rPr lang="es-AR" sz="1100" b="1" u="none">
              <a:solidFill>
                <a:srgbClr val="FF0000"/>
              </a:solidFill>
            </a:rPr>
            <a:t>SUMMARY AND CURVES:</a:t>
          </a:r>
          <a:r>
            <a:rPr lang="es-AR" sz="300" b="1" i="0" u="none" baseline="0">
              <a:solidFill>
                <a:srgbClr val="FF0000"/>
              </a:solidFill>
            </a:rPr>
            <a:t>  </a:t>
          </a:r>
          <a:r>
            <a:rPr lang="es-AR" sz="1100" b="0" baseline="0">
              <a:solidFill>
                <a:schemeClr val="tx1"/>
              </a:solidFill>
            </a:rPr>
            <a:t>Shows the general status of the project. </a:t>
          </a:r>
          <a:r>
            <a:rPr lang="es-AR" sz="1100" b="0" i="0">
              <a:solidFill>
                <a:schemeClr val="dk1"/>
              </a:solidFill>
              <a:effectLst/>
              <a:latin typeface="+mn-lt"/>
              <a:ea typeface="+mn-ea"/>
              <a:cs typeface="+mn-cs"/>
            </a:rPr>
            <a:t>Used for certificate support</a:t>
          </a:r>
          <a:r>
            <a:rPr lang="es-AR" sz="1100" b="0" baseline="0">
              <a:solidFill>
                <a:schemeClr val="tx1"/>
              </a:solidFill>
            </a:rPr>
            <a:t>.</a:t>
          </a:r>
        </a:p>
        <a:p>
          <a:r>
            <a:rPr lang="es-AR" sz="1100" b="1" baseline="0">
              <a:solidFill>
                <a:srgbClr val="FF0000"/>
              </a:solidFill>
            </a:rPr>
            <a:t>DATABASE AND CURVES:</a:t>
          </a:r>
          <a:r>
            <a:rPr lang="es-AR" sz="1100" b="1" baseline="0">
              <a:solidFill>
                <a:schemeClr val="tx1"/>
              </a:solidFill>
            </a:rPr>
            <a:t> Progress tracking sheet for each document,  data source of the sheet SUMMARY AND CURVES. </a:t>
          </a:r>
        </a:p>
        <a:p>
          <a:endParaRPr lang="es-AR" sz="1100" b="1" baseline="0">
            <a:solidFill>
              <a:schemeClr val="tx1"/>
            </a:solidFill>
          </a:endParaRPr>
        </a:p>
        <a:p>
          <a:r>
            <a:rPr lang="es-AR" sz="1100" b="1" u="sng" baseline="0">
              <a:solidFill>
                <a:schemeClr val="tx1"/>
              </a:solidFill>
            </a:rPr>
            <a:t>WORKING INSTRUCTIONS:</a:t>
          </a:r>
        </a:p>
        <a:p>
          <a:endParaRPr lang="es-AR" sz="300" b="1" baseline="0">
            <a:solidFill>
              <a:schemeClr val="dk1"/>
            </a:solidFill>
            <a:effectLst/>
            <a:latin typeface="+mn-lt"/>
            <a:ea typeface="+mn-ea"/>
            <a:cs typeface="+mn-cs"/>
          </a:endParaRPr>
        </a:p>
        <a:p>
          <a:r>
            <a:rPr lang="es-AR" sz="1100" b="1" baseline="0">
              <a:solidFill>
                <a:schemeClr val="dk1"/>
              </a:solidFill>
              <a:effectLst/>
              <a:latin typeface="+mn-lt"/>
              <a:ea typeface="+mn-ea"/>
              <a:cs typeface="+mn-cs"/>
            </a:rPr>
            <a:t>Project start</a:t>
          </a:r>
        </a:p>
        <a:p>
          <a:r>
            <a:rPr lang="es-AR" sz="1100" b="0" baseline="0">
              <a:solidFill>
                <a:schemeClr val="dk1"/>
              </a:solidFill>
              <a:effectLst/>
              <a:latin typeface="+mn-lt"/>
              <a:ea typeface="+mn-ea"/>
              <a:cs typeface="+mn-cs"/>
            </a:rPr>
            <a:t>- Complete the required data in the upper rows of the SUMMARY AND CURVES sheet. (</a:t>
          </a:r>
          <a:r>
            <a:rPr lang="es-AR" sz="1100" b="0" i="1" u="none" strike="noStrike">
              <a:solidFill>
                <a:schemeClr val="dk1"/>
              </a:solidFill>
              <a:effectLst/>
              <a:latin typeface="+mn-lt"/>
              <a:ea typeface="+mn-ea"/>
              <a:cs typeface="+mn-cs"/>
            </a:rPr>
            <a:t>PROJECT,</a:t>
          </a:r>
          <a:r>
            <a:rPr lang="es-AR" sz="1100" b="0" i="1" u="none" strike="noStrike" baseline="0">
              <a:solidFill>
                <a:schemeClr val="dk1"/>
              </a:solidFill>
              <a:effectLst/>
              <a:latin typeface="+mn-lt"/>
              <a:ea typeface="+mn-ea"/>
              <a:cs typeface="+mn-cs"/>
            </a:rPr>
            <a:t> </a:t>
          </a:r>
          <a:r>
            <a:rPr lang="es-AR" sz="1100" b="0" i="1" u="none" strike="noStrike">
              <a:solidFill>
                <a:schemeClr val="dk1"/>
              </a:solidFill>
              <a:effectLst/>
              <a:latin typeface="+mn-lt"/>
              <a:ea typeface="+mn-ea"/>
              <a:cs typeface="+mn-cs"/>
            </a:rPr>
            <a:t>COMPANY,</a:t>
          </a:r>
          <a:r>
            <a:rPr lang="es-AR" sz="1100" b="0" i="1" u="none" strike="noStrike" baseline="0">
              <a:solidFill>
                <a:schemeClr val="dk1"/>
              </a:solidFill>
              <a:effectLst/>
              <a:latin typeface="+mn-lt"/>
              <a:ea typeface="+mn-ea"/>
              <a:cs typeface="+mn-cs"/>
            </a:rPr>
            <a:t> </a:t>
          </a:r>
          <a:r>
            <a:rPr lang="es-AR" sz="1100" b="0" i="1" u="none" strike="noStrike">
              <a:solidFill>
                <a:schemeClr val="dk1"/>
              </a:solidFill>
              <a:effectLst/>
              <a:latin typeface="+mn-lt"/>
              <a:ea typeface="+mn-ea"/>
              <a:cs typeface="+mn-cs"/>
            </a:rPr>
            <a:t>CONTRACT START, CUTOFF DATE,* Previous advance accumulated to the cut-off date)</a:t>
          </a:r>
          <a:endParaRPr lang="es-AR" sz="1100" b="0" baseline="0">
            <a:solidFill>
              <a:schemeClr val="dk1"/>
            </a:solidFill>
            <a:effectLst/>
            <a:latin typeface="+mn-lt"/>
            <a:ea typeface="+mn-ea"/>
            <a:cs typeface="+mn-cs"/>
          </a:endParaRPr>
        </a:p>
        <a:p>
          <a:r>
            <a:rPr lang="es-AR" sz="1100" b="0" baseline="0">
              <a:solidFill>
                <a:schemeClr val="tx1"/>
              </a:solidFill>
            </a:rPr>
            <a:t>- The DATABASE SHEET AND CURVES is configured according to the initial conditions of the project:</a:t>
          </a:r>
        </a:p>
        <a:p>
          <a:r>
            <a:rPr lang="es-AR" sz="1100" b="0" baseline="0">
              <a:solidFill>
                <a:schemeClr val="tx1"/>
              </a:solidFill>
            </a:rPr>
            <a:t>     &gt; List of documents to be taken as a measurement base (Coding, Description, Classification, Specialty, etc., in columns D to J). Do not let the column F (Main Code) empty.</a:t>
          </a:r>
        </a:p>
        <a:p>
          <a:pPr lvl="1"/>
          <a:r>
            <a:rPr lang="es-AR" sz="1100" b="0" baseline="0">
              <a:solidFill>
                <a:schemeClr val="tx1"/>
              </a:solidFill>
            </a:rPr>
            <a:t>Classification Of Documents (Column J):</a:t>
          </a:r>
        </a:p>
        <a:p>
          <a:pPr lvl="1"/>
          <a:r>
            <a:rPr lang="es-AR" sz="1100" b="0" baseline="0">
              <a:solidFill>
                <a:schemeClr val="tx1"/>
              </a:solidFill>
            </a:rPr>
            <a:t>Class Z: Class Z documents are those documents which COMPANY wishes to keep under close surveillance and, as such, COMPANY will review, comment and approve on all issues of Class Z documents. </a:t>
          </a:r>
        </a:p>
        <a:p>
          <a:pPr lvl="1"/>
          <a:r>
            <a:rPr lang="es-AR" sz="1100" b="0" baseline="0">
              <a:solidFill>
                <a:schemeClr val="tx1"/>
              </a:solidFill>
            </a:rPr>
            <a:t>Class X: Class X documents are those documents that COMPANY wishes to receive for review and COMPANY may review and comment on the same. CONTRACTOR shall incorporate COMPANY's comments where </a:t>
          </a:r>
        </a:p>
        <a:p>
          <a:pPr lvl="1"/>
          <a:r>
            <a:rPr lang="es-AR" sz="1100" b="0" baseline="0">
              <a:solidFill>
                <a:schemeClr val="tx1"/>
              </a:solidFill>
            </a:rPr>
            <a:t>Class O: Documents not identified as Class Z or X shall be produced and issued to COMPANY for information. COMPANY may review these documents as it deems necessary, and comments may be forthcoming on these documents. CONTRACTOR shall incorporate COMPANY's comments where received but shall otherwise proceed with development of documents.</a:t>
          </a:r>
        </a:p>
        <a:p>
          <a:r>
            <a:rPr lang="es-AR" sz="1100" b="0" baseline="0">
              <a:solidFill>
                <a:schemeClr val="tx1"/>
              </a:solidFill>
            </a:rPr>
            <a:t>     &gt; The budgeted man hours (MH), from which incidences are obtained by item (column K);</a:t>
          </a:r>
        </a:p>
        <a:p>
          <a:r>
            <a:rPr lang="es-AR" sz="1100" b="0" baseline="0">
              <a:solidFill>
                <a:schemeClr val="tx1"/>
              </a:solidFill>
            </a:rPr>
            <a:t>     &gt; Advance steps for measurement, </a:t>
          </a:r>
          <a:r>
            <a:rPr lang="es-AR" sz="1100" b="0" baseline="0">
              <a:solidFill>
                <a:sysClr val="windowText" lastClr="000000"/>
              </a:solidFill>
            </a:rPr>
            <a:t>defined in Annex X </a:t>
          </a:r>
          <a:r>
            <a:rPr lang="es-AR" sz="1100" b="0" baseline="0">
              <a:solidFill>
                <a:schemeClr val="tx1"/>
              </a:solidFill>
            </a:rPr>
            <a:t>(columns Q to X); CAUTION: DO NOT LEAVE EMPTY CELLS (WITHOUT DATES) </a:t>
          </a:r>
          <a:r>
            <a:rPr lang="es-AR" sz="1100" b="0" i="0">
              <a:solidFill>
                <a:schemeClr val="dk1"/>
              </a:solidFill>
              <a:effectLst/>
              <a:latin typeface="+mn-lt"/>
              <a:ea typeface="+mn-ea"/>
              <a:cs typeface="+mn-cs"/>
            </a:rPr>
            <a:t>PUT A SCRIPT IN PLACE (</a:t>
          </a:r>
          <a:r>
            <a:rPr lang="es-AR" sz="1100" b="1" i="0">
              <a:solidFill>
                <a:schemeClr val="dk1"/>
              </a:solidFill>
              <a:effectLst/>
              <a:latin typeface="+mn-lt"/>
              <a:ea typeface="+mn-ea"/>
              <a:cs typeface="+mn-cs"/>
            </a:rPr>
            <a:t>-</a:t>
          </a:r>
          <a:r>
            <a:rPr lang="es-AR" sz="1100" b="0" i="0">
              <a:solidFill>
                <a:schemeClr val="dk1"/>
              </a:solidFill>
              <a:effectLst/>
              <a:latin typeface="+mn-lt"/>
              <a:ea typeface="+mn-ea"/>
              <a:cs typeface="+mn-cs"/>
            </a:rPr>
            <a:t>)</a:t>
          </a:r>
          <a:endParaRPr lang="es-AR" sz="1100" b="0" baseline="0">
            <a:solidFill>
              <a:schemeClr val="tx1"/>
            </a:solidFill>
          </a:endParaRPr>
        </a:p>
        <a:p>
          <a:pPr marL="0" marR="0" indent="0" defTabSz="914400" eaLnBrk="1" fontAlgn="auto" latinLnBrk="0" hangingPunct="1">
            <a:lnSpc>
              <a:spcPct val="100000"/>
            </a:lnSpc>
            <a:spcBef>
              <a:spcPts val="0"/>
            </a:spcBef>
            <a:spcAft>
              <a:spcPts val="0"/>
            </a:spcAft>
            <a:buClrTx/>
            <a:buSzTx/>
            <a:buFontTx/>
            <a:buNone/>
            <a:tabLst/>
            <a:defRPr/>
          </a:pPr>
          <a:r>
            <a:rPr lang="es-AR" sz="1100" b="0" baseline="0">
              <a:solidFill>
                <a:schemeClr val="dk1"/>
              </a:solidFill>
              <a:effectLst/>
              <a:latin typeface="+mn-lt"/>
              <a:ea typeface="+mn-ea"/>
              <a:cs typeface="+mn-cs"/>
            </a:rPr>
            <a:t>     &gt; Cut-off dates for measurement (columns Z to BT, ROW 3);</a:t>
          </a:r>
        </a:p>
        <a:p>
          <a:pPr marL="0" marR="0" indent="0" defTabSz="914400" eaLnBrk="1" fontAlgn="auto" latinLnBrk="0" hangingPunct="1">
            <a:lnSpc>
              <a:spcPct val="100000"/>
            </a:lnSpc>
            <a:spcBef>
              <a:spcPts val="0"/>
            </a:spcBef>
            <a:spcAft>
              <a:spcPts val="0"/>
            </a:spcAft>
            <a:buClrTx/>
            <a:buSzTx/>
            <a:buFontTx/>
            <a:buNone/>
            <a:tabLst/>
            <a:defRPr/>
          </a:pPr>
          <a:r>
            <a:rPr lang="es-AR" sz="1100" b="0" baseline="0">
              <a:solidFill>
                <a:schemeClr val="dk1"/>
              </a:solidFill>
              <a:effectLst/>
              <a:latin typeface="+mn-lt"/>
              <a:ea typeface="+mn-ea"/>
              <a:cs typeface="+mn-cs"/>
            </a:rPr>
            <a:t>-The table and curves of the SUMMARY AND CURVES sheet are adjusted according to the criteria of grouping and consolidating documents.</a:t>
          </a:r>
        </a:p>
        <a:p>
          <a:pPr marL="0" marR="0" indent="0" defTabSz="914400" eaLnBrk="1" fontAlgn="auto" latinLnBrk="0" hangingPunct="1">
            <a:lnSpc>
              <a:spcPct val="100000"/>
            </a:lnSpc>
            <a:spcBef>
              <a:spcPts val="0"/>
            </a:spcBef>
            <a:spcAft>
              <a:spcPts val="0"/>
            </a:spcAft>
            <a:buClrTx/>
            <a:buSzTx/>
            <a:buFontTx/>
            <a:buNone/>
            <a:tabLst/>
            <a:defRPr/>
          </a:pPr>
          <a:r>
            <a:rPr lang="es-AR" sz="1100" b="0" baseline="0">
              <a:solidFill>
                <a:schemeClr val="tx1"/>
              </a:solidFill>
            </a:rPr>
            <a:t>- According to the Baseline schedule, in the DATA BASE AND CURVES sheet, the date of each advance step is programmed in the column corresponding to Baseline.This gives the base forward curve, which is fixed until the next Change of Commitment;</a:t>
          </a:r>
        </a:p>
        <a:p>
          <a:pPr marL="0" marR="0" indent="0" defTabSz="914400" eaLnBrk="1" fontAlgn="auto" latinLnBrk="0" hangingPunct="1">
            <a:lnSpc>
              <a:spcPct val="100000"/>
            </a:lnSpc>
            <a:spcBef>
              <a:spcPts val="0"/>
            </a:spcBef>
            <a:spcAft>
              <a:spcPts val="0"/>
            </a:spcAft>
            <a:buClrTx/>
            <a:buSzTx/>
            <a:buFontTx/>
            <a:buNone/>
            <a:tabLst/>
            <a:defRPr/>
          </a:pPr>
          <a:r>
            <a:rPr lang="es-AR" sz="1100" b="0" baseline="0">
              <a:solidFill>
                <a:schemeClr val="tx1"/>
              </a:solidFill>
            </a:rPr>
            <a:t>- Columns A-B-C are fields of use for YPF: do not delete or use;</a:t>
          </a:r>
        </a:p>
        <a:p>
          <a:r>
            <a:rPr lang="es-AR" sz="1100" b="1" u="none" baseline="0">
              <a:solidFill>
                <a:schemeClr val="tx1"/>
              </a:solidFill>
            </a:rPr>
            <a:t>Periodic update</a:t>
          </a:r>
        </a:p>
        <a:p>
          <a:r>
            <a:rPr lang="es-AR" sz="1100" b="0" baseline="0">
              <a:solidFill>
                <a:schemeClr val="tx1"/>
              </a:solidFill>
            </a:rPr>
            <a:t>     &gt; The cutting date is updated on the SUMMARY AND CURVES sheet. It is convenient that this date coincides with any of the weekly cutting dates of the DATA BASE AND CURVES sheet. All other updates are worked on the DATABASE AND CURVES sheet:     </a:t>
          </a:r>
        </a:p>
        <a:p>
          <a:r>
            <a:rPr lang="es-AR" sz="1100" b="0" baseline="0">
              <a:solidFill>
                <a:schemeClr val="tx1"/>
              </a:solidFill>
            </a:rPr>
            <a:t>     &gt; The current revision of each document is updated in column M;</a:t>
          </a:r>
        </a:p>
        <a:p>
          <a:r>
            <a:rPr lang="es-AR" sz="1100" b="0" baseline="0">
              <a:solidFill>
                <a:schemeClr val="tx1"/>
              </a:solidFill>
            </a:rPr>
            <a:t>     &gt; Real/Trend dates are updated for each step of each document;(Columns R, T, V, X);</a:t>
          </a:r>
        </a:p>
        <a:p>
          <a:r>
            <a:rPr lang="es-AR" sz="1100" b="1" baseline="0">
              <a:solidFill>
                <a:srgbClr val="FF0000"/>
              </a:solidFill>
            </a:rPr>
            <a:t>     &gt; IMPORTANT - CUTTING RULE: In fields Real / Trend, any completed (Real) step must be recorded at or equal to the cut-off date and any rescheduled step (Trend) must be recorded at a date after the cut-off date.</a:t>
          </a:r>
          <a:r>
            <a:rPr lang="es-AR" sz="1100" b="0" baseline="0">
              <a:solidFill>
                <a:schemeClr val="tx1"/>
              </a:solidFill>
              <a:latin typeface="+mn-lt"/>
              <a:ea typeface="+mn-ea"/>
              <a:cs typeface="+mn-cs"/>
            </a:rPr>
            <a:t>     </a:t>
          </a:r>
        </a:p>
        <a:p>
          <a:r>
            <a:rPr lang="es-AR" sz="1100" b="0" baseline="0">
              <a:solidFill>
                <a:schemeClr val="tx1"/>
              </a:solidFill>
              <a:latin typeface="+mn-lt"/>
              <a:ea typeface="+mn-ea"/>
              <a:cs typeface="+mn-cs"/>
            </a:rPr>
            <a:t>     &gt; In those steps not rescheduled (expected compliance at baseline date), the CON-012 will calculate the Trend according to baseline date;</a:t>
          </a:r>
        </a:p>
        <a:p>
          <a:r>
            <a:rPr lang="es-AR" sz="1100" b="0" baseline="0">
              <a:solidFill>
                <a:schemeClr val="tx1"/>
              </a:solidFill>
            </a:rPr>
            <a:t>     &gt; With the above information loaded, the CON-012 automatically gets the Real advance curve / Trend, the expected progress by item and by group, the table of the PROGRESS SUMMARY sheet, the current status of each document.     </a:t>
          </a:r>
        </a:p>
        <a:p>
          <a:r>
            <a:rPr lang="es-AR" sz="1100" b="0" baseline="0">
              <a:solidFill>
                <a:schemeClr val="tx1"/>
              </a:solidFill>
            </a:rPr>
            <a:t>    &gt; Check the consistency of the information between the SUMMARY AND CURVES table, the O-P columns of the BASE DATA SHEET AND CURVES, and weekly cutting columns of the same sheet.</a:t>
          </a:r>
        </a:p>
      </xdr:txBody>
    </xdr:sp>
    <xdr:clientData/>
  </xdr:twoCellAnchor>
  <xdr:twoCellAnchor>
    <xdr:from>
      <xdr:col>14</xdr:col>
      <xdr:colOff>695325</xdr:colOff>
      <xdr:row>9</xdr:row>
      <xdr:rowOff>161925</xdr:rowOff>
    </xdr:from>
    <xdr:to>
      <xdr:col>28</xdr:col>
      <xdr:colOff>171450</xdr:colOff>
      <xdr:row>50</xdr:row>
      <xdr:rowOff>28577</xdr:rowOff>
    </xdr:to>
    <xdr:sp macro="" textlink="">
      <xdr:nvSpPr>
        <xdr:cNvPr id="3" name="1 CuadroTexto">
          <a:extLst>
            <a:ext uri="{FF2B5EF4-FFF2-40B4-BE49-F238E27FC236}">
              <a16:creationId xmlns:a16="http://schemas.microsoft.com/office/drawing/2014/main" id="{F85BB7EE-8E71-41E0-AFC5-C6A9BFD71F69}"/>
            </a:ext>
          </a:extLst>
        </xdr:cNvPr>
        <xdr:cNvSpPr txBox="1"/>
      </xdr:nvSpPr>
      <xdr:spPr>
        <a:xfrm>
          <a:off x="11839575" y="1704975"/>
          <a:ext cx="10410825" cy="74009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b="1"/>
            <a:t>PROPÓSITO DE CADA PESTAÑA:</a:t>
          </a:r>
          <a:endParaRPr lang="es-CL"/>
        </a:p>
        <a:p>
          <a:r>
            <a:rPr lang="es-CL" b="1"/>
            <a:t>SUMMARY AND CURVES (Resumen y Curvas):</a:t>
          </a:r>
          <a:br>
            <a:rPr lang="es-CL"/>
          </a:br>
          <a:r>
            <a:rPr lang="es-CL"/>
            <a:t>Muestra el estado general del proyecto. Se utiliza como soporte para la certificación.</a:t>
          </a:r>
        </a:p>
        <a:p>
          <a:r>
            <a:rPr lang="es-CL" b="1"/>
            <a:t>DATABASE AND CURVES (Base de Datos y Curvas):</a:t>
          </a:r>
          <a:br>
            <a:rPr lang="es-CL"/>
          </a:br>
          <a:r>
            <a:rPr lang="es-CL"/>
            <a:t>Hoja de seguimiento del progreso de cada documento; fuente de datos de la hoja </a:t>
          </a:r>
          <a:r>
            <a:rPr lang="es-CL" i="1"/>
            <a:t>SUMMARY AND CURVES</a:t>
          </a:r>
          <a:r>
            <a:rPr lang="es-CL"/>
            <a:t>.</a:t>
          </a:r>
        </a:p>
        <a:p>
          <a:endParaRPr lang="es-CL"/>
        </a:p>
        <a:p>
          <a:r>
            <a:rPr lang="es-CL" b="1"/>
            <a:t>INSTRUCCIONES DE TRABAJO</a:t>
          </a:r>
          <a:endParaRPr lang="es-CL"/>
        </a:p>
        <a:p>
          <a:r>
            <a:rPr lang="es-CL" b="1"/>
            <a:t>Inicio del proyecto</a:t>
          </a:r>
          <a:endParaRPr lang="es-CL"/>
        </a:p>
        <a:p>
          <a:r>
            <a:rPr lang="es-CL"/>
            <a:t>Completar los datos requeridos en las filas superiores de la hoja </a:t>
          </a:r>
          <a:r>
            <a:rPr lang="es-CL" i="1"/>
            <a:t>SUMMARY AND CURVES</a:t>
          </a:r>
          <a:r>
            <a:rPr lang="es-CL"/>
            <a:t> (PROYECTO, EMPRESA, INICIO DEL CONTRATO, FECHA DE CORTE, </a:t>
          </a:r>
          <a:r>
            <a:rPr lang="es-CL" i="1"/>
            <a:t>Avance previo acumulado a la fecha de corte</a:t>
          </a:r>
          <a:r>
            <a:rPr lang="es-CL"/>
            <a:t>).</a:t>
          </a:r>
        </a:p>
        <a:p>
          <a:r>
            <a:rPr lang="es-CL"/>
            <a:t>La hoja </a:t>
          </a:r>
          <a:r>
            <a:rPr lang="es-CL" i="1"/>
            <a:t>DATABASE AND CURVES</a:t>
          </a:r>
          <a:r>
            <a:rPr lang="es-CL"/>
            <a:t> se configura según las condiciones iniciales del proyecto:</a:t>
          </a:r>
        </a:p>
        <a:p>
          <a:r>
            <a:rPr lang="es-CL"/>
            <a:t>Lista de documentos que se tomarán como base de medición (Codificación, Descripción, Clasificación, Especialidad, etc., en las columnas D a J). No dejar vacía la columna F (</a:t>
          </a:r>
          <a:r>
            <a:rPr lang="es-CL" i="1"/>
            <a:t>Main Code</a:t>
          </a:r>
          <a:r>
            <a:rPr lang="es-CL"/>
            <a:t>).</a:t>
          </a:r>
        </a:p>
        <a:p>
          <a:r>
            <a:rPr lang="es-CL" b="1"/>
            <a:t>Clasificación de documentos (Columna J):</a:t>
          </a:r>
          <a:endParaRPr lang="es-CL"/>
        </a:p>
        <a:p>
          <a:r>
            <a:rPr lang="es-CL" b="1"/>
            <a:t>Clase Z:</a:t>
          </a:r>
          <a:r>
            <a:rPr lang="es-CL"/>
            <a:t> Documentos que la COMPAÑÍA desea mantener bajo estrecha supervisión; por lo tanto, revisará, comentará y aprobará todas las emisiones de documentos Clase Z.</a:t>
          </a:r>
        </a:p>
        <a:p>
          <a:r>
            <a:rPr lang="es-CL" b="1"/>
            <a:t>Clase X:</a:t>
          </a:r>
          <a:r>
            <a:rPr lang="es-CL"/>
            <a:t> Documentos que la COMPAÑÍA desea recibir para revisión; podrá revisar y comentar. El CONTRATISTA deberá incorporar los comentarios de la COMPAÑÍA cuando corresponda.</a:t>
          </a:r>
        </a:p>
        <a:p>
          <a:r>
            <a:rPr lang="es-CL" b="1"/>
            <a:t>Clase O:</a:t>
          </a:r>
          <a:r>
            <a:rPr lang="es-CL"/>
            <a:t> Documentos no identificados como Clase Z o X serán emitidos a la COMPAÑÍA solo para información. La COMPAÑÍA podrá revisarlos y emitir comentarios si lo considera necesario; el CONTRATISTA deberá incorporarlos cuando se reciban, pero podrá continuar con el desarrollo de los documentos.</a:t>
          </a:r>
        </a:p>
        <a:p>
          <a:r>
            <a:rPr lang="es-CL"/>
            <a:t>Las horas hombre presupuestadas (MH), a partir de las cuales se obtienen las incidencias por ítem (columna K);</a:t>
          </a:r>
          <a:br>
            <a:rPr lang="es-CL"/>
          </a:br>
          <a:r>
            <a:rPr lang="es-CL"/>
            <a:t>Los pasos de avance para medición definidos en el Anexo X (columnas Q a X); </a:t>
          </a:r>
          <a:r>
            <a:rPr lang="es-CL" b="1"/>
            <a:t>PRECAUCIÓN:</a:t>
          </a:r>
          <a:r>
            <a:rPr lang="es-CL"/>
            <a:t> NO DEJAR CELDAS VACÍAS (SIN FECHAS), PONER UN GUION “–” SI CORRESPONDE.</a:t>
          </a:r>
          <a:br>
            <a:rPr lang="es-CL"/>
          </a:br>
          <a:r>
            <a:rPr lang="es-CL"/>
            <a:t>Fechas de corte para la medición (columnas Z a BT, fila 3).</a:t>
          </a:r>
        </a:p>
        <a:p>
          <a:r>
            <a:rPr lang="es-CL"/>
            <a:t>La tabla y las curvas de la hoja </a:t>
          </a:r>
          <a:r>
            <a:rPr lang="es-CL" i="1"/>
            <a:t>SUMMARY AND CURVES</a:t>
          </a:r>
          <a:r>
            <a:rPr lang="es-CL"/>
            <a:t> se ajustan según los criterios de agrupación y consolidación de documentos.</a:t>
          </a:r>
        </a:p>
        <a:p>
          <a:r>
            <a:rPr lang="es-CL"/>
            <a:t>De acuerdo con el cronograma base (</a:t>
          </a:r>
          <a:r>
            <a:rPr lang="es-CL" i="1"/>
            <a:t>Baseline schedule</a:t>
          </a:r>
          <a:r>
            <a:rPr lang="es-CL"/>
            <a:t>), en la hoja </a:t>
          </a:r>
          <a:r>
            <a:rPr lang="es-CL" i="1"/>
            <a:t>DATABASE AND CURVES</a:t>
          </a:r>
          <a:r>
            <a:rPr lang="es-CL"/>
            <a:t> se programa la fecha de cada paso de avance en la columna correspondiente al </a:t>
          </a:r>
          <a:r>
            <a:rPr lang="es-CL" i="1"/>
            <a:t>Baseline</a:t>
          </a:r>
          <a:r>
            <a:rPr lang="es-CL"/>
            <a:t>. Esto genera la curva base proyectada (</a:t>
          </a:r>
          <a:r>
            <a:rPr lang="es-CL" i="1"/>
            <a:t>forward curve</a:t>
          </a:r>
          <a:r>
            <a:rPr lang="es-CL"/>
            <a:t>), que se mantiene fija hasta el siguiente cambio de compromiso (</a:t>
          </a:r>
          <a:r>
            <a:rPr lang="es-CL" i="1"/>
            <a:t>Change of Commitment</a:t>
          </a:r>
          <a:r>
            <a:rPr lang="es-CL"/>
            <a:t>).</a:t>
          </a:r>
        </a:p>
        <a:p>
          <a:r>
            <a:rPr lang="es-CL">
              <a:solidFill>
                <a:srgbClr val="00B050"/>
              </a:solidFill>
            </a:rPr>
            <a:t>Las columnas A-B-C son de uso exclusivo de YPF: no borrar ni usar.</a:t>
          </a:r>
        </a:p>
        <a:p>
          <a:endParaRPr lang="es-CL"/>
        </a:p>
        <a:p>
          <a:r>
            <a:rPr lang="es-CL" b="1"/>
            <a:t>Actualización periódica</a:t>
          </a:r>
          <a:endParaRPr lang="es-CL"/>
        </a:p>
        <a:p>
          <a:r>
            <a:rPr lang="es-CL"/>
            <a:t>Se actualiza la fecha de corte en la hoja </a:t>
          </a:r>
          <a:r>
            <a:rPr lang="es-CL" i="1"/>
            <a:t>SUMMARY AND CURVES</a:t>
          </a:r>
          <a:r>
            <a:rPr lang="es-CL"/>
            <a:t>. Es conveniente que esta fecha coincida con alguna de las fechas semanales de corte de la hoja </a:t>
          </a:r>
          <a:r>
            <a:rPr lang="es-CL" i="1"/>
            <a:t>DATABASE AND CURVES</a:t>
          </a:r>
          <a:r>
            <a:rPr lang="es-CL"/>
            <a:t>. Todas las demás actualizaciones se realizan en la hoja </a:t>
          </a:r>
          <a:r>
            <a:rPr lang="es-CL" i="1"/>
            <a:t>DATABASE AND CURVES</a:t>
          </a:r>
          <a:r>
            <a:rPr lang="es-CL"/>
            <a:t>:</a:t>
          </a:r>
        </a:p>
        <a:p>
          <a:r>
            <a:rPr lang="es-CL"/>
            <a:t>Se actualiza la revisión actual de cada documento en la columna M.</a:t>
          </a:r>
        </a:p>
        <a:p>
          <a:r>
            <a:rPr lang="es-CL"/>
            <a:t>Se actualizan las fechas </a:t>
          </a:r>
          <a:r>
            <a:rPr lang="es-CL" i="1"/>
            <a:t>Real/Trend</a:t>
          </a:r>
          <a:r>
            <a:rPr lang="es-CL"/>
            <a:t> para cada paso de cada documento (columnas R, T, V, X).</a:t>
          </a:r>
        </a:p>
        <a:p>
          <a:r>
            <a:rPr lang="es-CL" b="1"/>
            <a:t>IMPORTANTE – REGLA DE CORTE:</a:t>
          </a:r>
          <a:r>
            <a:rPr lang="es-CL"/>
            <a:t> En los campos </a:t>
          </a:r>
          <a:r>
            <a:rPr lang="es-CL" i="1"/>
            <a:t>Real / Trend</a:t>
          </a:r>
          <a:r>
            <a:rPr lang="es-CL"/>
            <a:t>, cualquier paso completado (</a:t>
          </a:r>
          <a:r>
            <a:rPr lang="es-CL" i="1"/>
            <a:t>Real</a:t>
          </a:r>
          <a:r>
            <a:rPr lang="es-CL"/>
            <a:t>) debe registrarse en o antes de la fecha de corte, y cualquier paso reprogramado (</a:t>
          </a:r>
          <a:r>
            <a:rPr lang="es-CL" i="1"/>
            <a:t>Trend</a:t>
          </a:r>
          <a:r>
            <a:rPr lang="es-CL"/>
            <a:t>) debe registrarse con una fecha posterior a la fecha de corte.</a:t>
          </a:r>
        </a:p>
        <a:p>
          <a:r>
            <a:rPr lang="es-CL"/>
            <a:t>En los pasos no reprogramados (cumplimiento esperado en la fecha </a:t>
          </a:r>
          <a:r>
            <a:rPr lang="es-CL" i="1"/>
            <a:t>Baseline</a:t>
          </a:r>
          <a:r>
            <a:rPr lang="es-CL"/>
            <a:t>), el </a:t>
          </a:r>
          <a:r>
            <a:rPr lang="es-CL" i="1"/>
            <a:t>CON-012</a:t>
          </a:r>
          <a:r>
            <a:rPr lang="es-CL"/>
            <a:t> calculará automáticamente el </a:t>
          </a:r>
          <a:r>
            <a:rPr lang="es-CL" i="1"/>
            <a:t>Trend</a:t>
          </a:r>
          <a:r>
            <a:rPr lang="es-CL"/>
            <a:t> según la fecha </a:t>
          </a:r>
          <a:r>
            <a:rPr lang="es-CL" i="1"/>
            <a:t>Baseline</a:t>
          </a:r>
          <a:r>
            <a:rPr lang="es-CL"/>
            <a:t>.</a:t>
          </a:r>
        </a:p>
        <a:p>
          <a:r>
            <a:rPr lang="es-CL"/>
            <a:t>Con esta información cargada, el </a:t>
          </a:r>
          <a:r>
            <a:rPr lang="es-CL" i="1"/>
            <a:t>CON-012</a:t>
          </a:r>
          <a:r>
            <a:rPr lang="es-CL"/>
            <a:t> genera automáticamente la curva de avance </a:t>
          </a:r>
          <a:r>
            <a:rPr lang="es-CL" i="1"/>
            <a:t>Real / Trend</a:t>
          </a:r>
          <a:r>
            <a:rPr lang="es-CL"/>
            <a:t>, el progreso esperado por ítem y grupo, la tabla de la hoja </a:t>
          </a:r>
          <a:r>
            <a:rPr lang="es-CL" i="1"/>
            <a:t>PROGRESS SUMMARY</a:t>
          </a:r>
          <a:r>
            <a:rPr lang="es-CL"/>
            <a:t> y el estado actual de cada documento.</a:t>
          </a:r>
        </a:p>
        <a:p>
          <a:r>
            <a:rPr lang="es-CL"/>
            <a:t>Verificar la consistencia de la información entre la tabla </a:t>
          </a:r>
          <a:r>
            <a:rPr lang="es-CL" i="1"/>
            <a:t>SUMMARY AND CURVES</a:t>
          </a:r>
          <a:r>
            <a:rPr lang="es-CL"/>
            <a:t>, las columnas O-P de la hoja </a:t>
          </a:r>
          <a:r>
            <a:rPr lang="es-CL" i="1"/>
            <a:t>DATABASE AND CURVES</a:t>
          </a:r>
          <a:r>
            <a:rPr lang="es-CL"/>
            <a:t> y las columnas de corte semanal de la misma hoja.</a:t>
          </a:r>
        </a:p>
        <a:p>
          <a:endParaRPr lang="es-CL"/>
        </a:p>
        <a:p>
          <a:endParaRPr lang="es-CL"/>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f\bdcomercial\Documents%20and%20Settings\Axel%20Feddersen\Mis%20documentos\Codelco\BaLi%20Codelco\BaLi%2003\Solic%20RRHH\Alternativa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ob-atuesta\d\Metrados%20Lima-Canta\RED5\CANTA.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OBW\PROCEDRS\PRINCIPL\04_05B_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distrocuyosa.sharepoint.com/wfserver.distrocuyo.com/fileserver/fileserver.distrocuyo.com/obras/OMEGA_CJ/CAJAMARCA_99/AGOSTO_1999/LAMBDA_LL/LA_LIBERTAD_99/JUNIO_1999/Flujo%20Energia%20990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F:\TRENDS\TRND_RPT\TRND9810.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Users\emin\AppData\Roaming\Microsoft\Excel\TRENDS\TRND_RPT\TRND981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SRV_ARCHIVOS\PUBLICO\InfDir99\Costos99\CONSOCOS99.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Volumes\Apollo%20M100\12-08-16\06_Project_Controls\14_Weekly_Reports\Dasboard%20Semanal\SRV_ARCHIVOS\PUBLICO\InfDir99\Costos99\CONSOCOS9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Volumes\Apollo%20M100\12-08-16\06_Project_Controls\14_Weekly_Reports\Dasboard%20Semanal\Cfm\4inver\Documents%20and%20Settings\Axel%20Feddersen\Mis%20documentos\Codelco\BaLi%20Codelco\BaLi%2003\Solic%20RRHH\Alternativas.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Applications\Microsoft%20Office%202011\Office\Inicio\Excel\ANALYSTS\98JUN\NETEARN.WK4"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F\TEMP\Report%20gerencial%20Anaconca-MLP%20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Volumes\Apollo%20M100\12-08-16\06_Project_Controls\14_Weekly_Reports\Dasboard%20Semanal\Af\bdcomercial\Documents%20and%20Settings\Axel%20Feddersen\Mis%20documentos\Codelco\BaLi%20Codelco\BaLi%2003\Solic%20RRHH\Alternativa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as-ros-03\vppe$\Documents%20and%20Settings\Juan%20Aros%20Rivera\Configuraci&#243;n%20local\Archivos%20temporales%20de%20Internet\OLKD6\BOBW\PROCEDRS\PRIN_RPT\SUMRPTS2.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E:\D\TEMP\Report%20gerencial%20Anaconca-MLP%20V.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F\Documents%20and%20Settings\jlennon\Local%20Settings\Temporary%20Internet%20Files\OLK1C\PRICE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E:\F\InfDir99\Costos99\CONSOCOS99.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E:\D\InfDir99\Costos99\CONSOCOS99.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F\BOBW\PROCEDRS\PRIN_RPT\SUMRPTS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Volumes\Apollo%20M100\12-08-16\06_Project_Controls\14_Weekly_Reports\Dasboard%20Semanal\amssclapp05\areas$\TEMP\Report%20gerencial%20Anaconca-MLP%20V.2.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Volumes\Apollo%20M100\12-08-16\06_Project_Controls\14_Weekly_Reports\Dasboard%20Semanal\amssclapp05\areas$\InfDir99\Costos99\CONSOCOS99.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amssclapp05\areas$\Documents%20and%20Settings\fugarte\Documentum\Viewed\Documents%20and%20Settings\jlennon\Local%20Settings\Temporary%20Internet%20Files\OLK1C\PRICE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s://distrocuyosa.sharepoint.com/wfserver.distrocuyo.com/fileserver/fileserver.distrocuyo.com/obras/GTEING/616completo/MC/Mc000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F\Documents%20and%20Settings\fugarte\Documentum\Viewed\Documents%20and%20Settings\jlennon\Local%20Settings\Temporary%20Internet%20Files\OLK1C\PRICE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ttps://empresassk.sharepoint.com/Users/Giuseppe/AppData/Local/Microsoft/Windows/INetCache/Content.Outlook/S2P76QAH/2015-6/MX0002%20BOC%20%20Maggio%202015%20REV%200.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ttps://distrocuyosa.sharepoint.com/wfserver.distrocuyo.com/fileserver/ssbuetydat02/Depart7/SHARE/ESTIMA/P7020/PROYECTO/730/CAMBIOS/Z209.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ttps://ypf.sharepoint.com/Users/RY07572/AppData/Local/Microsoft/Windows/Temporary%20Internet%20Files/Content.Outlook/V1QXUVLM/ANEXO3.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X:\SHARE\ESTIMA\P7020\PROYECTO\730\CAMBIOS\Z209.XLS" TargetMode="External"/></Relationships>
</file>

<file path=xl/externalLinks/_rels/externalLink34.xml.rels><?xml version="1.0" encoding="UTF-8" standalone="yes"?>
<Relationships xmlns="http://schemas.openxmlformats.org/package/2006/relationships"><Relationship Id="rId1" Type="http://schemas.microsoft.com/office/2006/relationships/xlExternalLinkPath/xlPathMissing" Target="Panther%20Merger%20Plans_9_10.xls" TargetMode="External"/></Relationships>
</file>

<file path=xl/externalLinks/_rels/externalLink35.xml.rels><?xml version="1.0" encoding="UTF-8" standalone="yes"?>
<Relationships xmlns="http://schemas.openxmlformats.org/package/2006/relationships"><Relationship Id="rId1" Type="http://schemas.microsoft.com/office/2006/relationships/xlExternalLinkPath/xlPathMissing" Target="trading%20comp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A:\Metrados%20Lima-Canta\RED5\CANTA.xls"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Worksheet%20in%20Master%20Version%20DCF%20&amp;%20LBO%20for%20Fordham%20v2.0"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E:\Documents%20and%20Settings\jsalazar\Configuraci&#243;n%20local\Archivos%20temporales%20de%20Internet\OLK9D\BAT-10-PR-203%20Itemizado%20de%20Presupuesto%20Contrato%20N1%20Rev%20SE1.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SRV_ARCHIVOS\PUBLICO\Mis%20Documentos\Div.Minera\Informes%20mensuales\Report%20gerencial%20LP%20V.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RV_ARCHIVOS\PUBLICO\windows\TEMP\Report%20gerencial%20Anaconca-MLP%20V.2.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E:\Volumes\Apollo%20M100\12-08-16\06_Project_Controls\14_Weekly_Reports\Dasboard%20Semanal\SRV_ARCHIVOS\PUBLICO\Mis%20Documentos\Div.Minera\Informes%20mensuales\Report%20gerencial%20LP%20V.3.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Mlarrain4\administracion\TEMP\DOCUME~1\PVERGARL\CONFIG~1\Temp\Prog%202004%20-%20Rev.0-5-27-08-03.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E:\Volumes\Apollo%20M100\12-08-16\06_Project_Controls\14_Weekly_Reports\Dasboard%20Semanal\Mlarrain4\administracion\TEMP\DOCUME~1\PVERGARL\CONFIG~1\Temp\Prog%202004%20-%20Rev.0-5-27-08-03.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Colmo\DISCO_D\TRASPASO\cubicaci&#243;n%20limar&#237;%20seg&#250;n%20proyecto%2004(vol10).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E:\GENERAL\PHD\OT%20H.Flash.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E:\Data\internet\Temporary%20Internet%20Files\OLKB5\phd%20flash%20tasa%20fusion.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E:\Balance%20metalurgico\Nivel%20Tolvas%20400-50%20Ton.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https://distrocuyosa.sharepoint.com/wfserver.distrocuyo.com/fileserver/Maq14/c/C/MEM/DEP/RP_JIMBE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Volumes\Apollo%20M100\12-08-16\06_Project_Controls\14_Weekly_Reports\Dasboard%20Semanal\SRV_ARCHIVOS\PUBLICO\windows\TEMP\Report%20gerencial%20Anaconca-MLP%20V.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D\0B%20Documentos%20Esperanza\03%20Control%20de%20presupuesto\07%20Forecast\Forecast%20I%202008\Proyecto\Efectos%20insumos%20oct%202008_v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BOBW\PROCEDRS\PRIN_RPT\SUMRPTS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distrocuyosa.sharepoint.com/wfserver.distrocuyo.com/fileserver/Priconsa/data/PROYECTO/ENPROCES/DEP-PROY.02/AIJA.PSE/CONCURSO/DATOS.MEM/AIJA-II.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ILD%20revenu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TEC-02"/>
      <sheetName val="Alternativas"/>
      <sheetName val="#¡REF"/>
      <sheetName val="GEN_TEC_02"/>
      <sheetName val="eqind"/>
      <sheetName val="DATA LISTS - do not print"/>
      <sheetName val="DATA_LISTS_-_do_not_print"/>
      <sheetName val="DATA_LISTS_-_do_not_print2"/>
      <sheetName val="DATA_LISTS_-_do_not_print1"/>
      <sheetName val="DATA_LISTS_-_do_not_print3"/>
      <sheetName val="Choices"/>
      <sheetName val="CURVAS DE AVANCE (2)"/>
      <sheetName val="ECO-02"/>
      <sheetName val="Hoja2"/>
      <sheetName val="Cargos"/>
      <sheetName val="BASE"/>
      <sheetName val="MENU"/>
      <sheetName val="Leyenda de colores"/>
      <sheetName val="Mét. y Clase Estimación"/>
      <sheetName val="Origen Precio MO"/>
      <sheetName val="Origen de Precio Suministro"/>
      <sheetName val="Ubic Actual"/>
      <sheetName val="Vecino a LQC"/>
      <sheetName val="Personnel"/>
      <sheetName val="Anexos"/>
      <sheetName val="DATA_LISTS_-_do_not_print4"/>
      <sheetName val="Equipamiento"/>
      <sheetName val="Prespuesto estimativo"/>
      <sheetName val="DATA_LISTS_-_do_not_print5"/>
      <sheetName val="GRAPH_DATA"/>
      <sheetName val="Fierro"/>
      <sheetName val="Presupuestos"/>
      <sheetName val="Portada"/>
      <sheetName val="EST.PAGO"/>
      <sheetName val="RESUMEN"/>
      <sheetName val="20.01.01.01"/>
      <sheetName val="20.01.01.03"/>
      <sheetName val="20.01.01.04"/>
      <sheetName val="20.01.02.01"/>
      <sheetName val="20.01.02.03"/>
      <sheetName val="20.01.02.04"/>
      <sheetName val="20.01.02.02"/>
      <sheetName val="20.01.03.01"/>
      <sheetName val="20.01.03.02"/>
      <sheetName val="20.01.03.03"/>
      <sheetName val="10.00.00.02"/>
      <sheetName val="20.01.01.05"/>
      <sheetName val="20.01.04.02"/>
      <sheetName val="20.01.04.03"/>
      <sheetName val="20.01.04.04"/>
      <sheetName val="20.01.04.08"/>
      <sheetName val="20.02.01.01"/>
      <sheetName val="20.02.01.03"/>
      <sheetName val="20.02.01.02"/>
      <sheetName val="20.02.01.04"/>
      <sheetName val="20.02.02.01"/>
      <sheetName val="20.02.02.02"/>
      <sheetName val="20.02.02.03"/>
      <sheetName val="20.02.02.04"/>
      <sheetName val="20.02.03.01"/>
      <sheetName val="20.02.04.20"/>
      <sheetName val="20.02.03.02"/>
      <sheetName val="20.02.02.05"/>
      <sheetName val="20.02.03.03"/>
      <sheetName val="20.02.03.04"/>
      <sheetName val="20.02.04.03"/>
      <sheetName val="20.02.04.04"/>
      <sheetName val="20.03.01.02"/>
      <sheetName val="20.05.03.01"/>
      <sheetName val="20.02.04.01"/>
      <sheetName val="20.02.04.02"/>
      <sheetName val="20.02.04.15"/>
      <sheetName val="20.02.04.16"/>
      <sheetName val="20.03.01.04"/>
      <sheetName val="20.03.02.01"/>
      <sheetName val="20.03.02.02"/>
      <sheetName val="20.03.02.03"/>
      <sheetName val="20.03.02.04"/>
      <sheetName val="20.03.03.01"/>
      <sheetName val="20.03.03.02"/>
      <sheetName val="20.03.03.03"/>
      <sheetName val="20.03.04.02"/>
      <sheetName val="INCIDENCIA"/>
      <sheetName val="20.04.01.03"/>
      <sheetName val="20.04.02.01"/>
      <sheetName val="20.04.02.02"/>
      <sheetName val="20.04.02.03"/>
      <sheetName val="20.04.02.04"/>
      <sheetName val="20.04.03.01"/>
      <sheetName val="20.04.03.02"/>
      <sheetName val="20.04.03.03"/>
      <sheetName val="20.02.04.05"/>
      <sheetName val="20.02.04.06"/>
      <sheetName val="20.02.04.07"/>
      <sheetName val="20.02.04.08"/>
      <sheetName val="20.02.04.11"/>
      <sheetName val="20.02.04.12"/>
      <sheetName val="20.02.04.13"/>
      <sheetName val="20.02.04.14"/>
      <sheetName val="20.05.02.01"/>
      <sheetName val="20.04.04.01"/>
      <sheetName val="20.05.02.02"/>
      <sheetName val="20.06.01.01"/>
      <sheetName val="20.05.01.03"/>
      <sheetName val="20.06.01.02"/>
      <sheetName val="20.06.02.02"/>
      <sheetName val="20.06.02.03"/>
      <sheetName val="20.06.02.04"/>
      <sheetName val="20.06.02.05"/>
      <sheetName val="30.00.00.01"/>
      <sheetName val="30.00.00.02"/>
      <sheetName val="30.00.00.04"/>
      <sheetName val="30.00.00.05"/>
      <sheetName val="30.00.00.06"/>
      <sheetName val="30.00.00.07"/>
      <sheetName val="30.00.00.08"/>
      <sheetName val="30.00.00.09"/>
      <sheetName val="30.00.00.10"/>
      <sheetName val="30.00.00.11"/>
      <sheetName val="30.00.00.12"/>
      <sheetName val="30.00.00.13"/>
      <sheetName val="30.00.00.14"/>
      <sheetName val="30.00.00.15"/>
      <sheetName val="30.00.00.16"/>
      <sheetName val="30.00.00.17"/>
      <sheetName val="30.00.00.18"/>
      <sheetName val="30.00.00.19"/>
      <sheetName val="40.00.00.01"/>
      <sheetName val="2.-Curva HH (Mensual) (Sin IIF)"/>
      <sheetName val="50.00.00.01"/>
      <sheetName val="50.00.00.02"/>
      <sheetName val="50.00.00.03"/>
      <sheetName val="50.00.00.04"/>
      <sheetName val="60.00.00.01"/>
      <sheetName val="70.00.00.01"/>
      <sheetName val="Sheet2"/>
      <sheetName val="Ruta Critica ICSK"/>
      <sheetName val="Bitácora"/>
      <sheetName val="Corte de Camino"/>
      <sheetName val="26-06"/>
      <sheetName val="Datos"/>
      <sheetName val="MOD CONTRATADA"/>
      <sheetName val="Report-Ingreso CC_361"/>
      <sheetName val="Hoja1"/>
      <sheetName val="Report-Ingreso"/>
      <sheetName val="Informe Diario"/>
      <sheetName val="Informe DRE"/>
      <sheetName val="Matriz"/>
      <sheetName val="Resumen Dotación"/>
      <sheetName val="Asistencia"/>
      <sheetName val="hh semanales"/>
      <sheetName val="Obtencion LOGO"/>
      <sheetName val="Inf-Semanal"/>
      <sheetName val="Dashboard"/>
      <sheetName val="Cost Estimate"/>
      <sheetName val="C2"/>
      <sheetName val="Res-Horas"/>
      <sheetName val="MEC"/>
      <sheetName val="TUB"/>
      <sheetName val="CIV"/>
      <sheetName val="PRO"/>
      <sheetName val="INS"/>
      <sheetName val="ELE"/>
      <sheetName val="hour rate"/>
      <sheetName val="REPORTES"/>
      <sheetName val="ENTREGABLES"/>
      <sheetName val="Optimiza 27-02-20"/>
      <sheetName val="NOTA TECNICA"/>
      <sheetName val="INFORMES DE AVANCE"/>
      <sheetName val="ESTADOS"/>
      <sheetName val="REVISORES"/>
      <sheetName val="ANULADOS"/>
      <sheetName val="-"/>
      <sheetName val="Listado"/>
      <sheetName val="Optimiza-04-02-20"/>
      <sheetName val="Optimiza-13-02-20"/>
      <sheetName val="Codificacion"/>
      <sheetName val="WBS"/>
      <sheetName val="10241EQLIST"/>
      <sheetName val="10241PIP1ON-SITE"/>
      <sheetName val="Equipmentlist"/>
      <sheetName val="Molin2003"/>
      <sheetName val="CONCENTRADOS TOTAL MINA"/>
      <sheetName val="Plant Unit Consumption"/>
      <sheetName val="Instru Correa"/>
      <sheetName val="Flujo"/>
      <sheetName val="AVF"/>
      <sheetName val="CMON"/>
      <sheetName val="RES"/>
      <sheetName val="Estima_Dot_Inv"/>
      <sheetName val="Gantt"/>
      <sheetName val="Cash Flows"/>
      <sheetName val="Sfu"/>
      <sheetName val="GER"/>
      <sheetName val="p_unit"/>
      <sheetName val="DOTACION_CBV99"/>
      <sheetName val="Chancador"/>
      <sheetName val="Phase 810"/>
      <sheetName val="N-detail"/>
      <sheetName val="PARAMETROS"/>
      <sheetName val="Avances Físicos PDT"/>
      <sheetName val="Valorización Valle"/>
      <sheetName val="INSTRUCTIVO"/>
      <sheetName val="INC"/>
      <sheetName val="borrador"/>
      <sheetName val="Eval-B-ENMS(b1)"/>
      <sheetName val="INFORME"/>
      <sheetName val="Ingresos"/>
      <sheetName val="Hoja5"/>
      <sheetName val="Evaluación"/>
      <sheetName val="Eval-B-2009"/>
      <sheetName val="ANTECEDENTES"/>
      <sheetName val="Inversiones"/>
      <sheetName val="INFO"/>
      <sheetName val="Mar14"/>
      <sheetName val="Base2"/>
      <sheetName val="SUMMARY-COM-KM"/>
      <sheetName val="Liquidacion de Sueldo"/>
      <sheetName val="Val. Unit. Electr. e Instr."/>
      <sheetName val="T01"/>
      <sheetName val="0-Datos de la Obra"/>
      <sheetName val="Materiales_2004_Consulta"/>
      <sheetName val="FICHA"/>
      <sheetName val="Parámetros"/>
      <sheetName val="FACT"/>
      <sheetName val="Mine Plan"/>
      <sheetName val="Mine Op Costs"/>
      <sheetName val="EDP"/>
      <sheetName val="Plant Operating Expenses"/>
      <sheetName val="ACT_EJ"/>
      <sheetName val="Base-personal"/>
      <sheetName val="BASE PERSONAL"/>
      <sheetName val="@RISK - Correlaciones"/>
      <sheetName val="CP Ito"/>
      <sheetName val="PO_Control LOG Compras-Anexo-0E"/>
      <sheetName val="Plant &amp; Mine CAPX"/>
      <sheetName val="Valores Unitarios"/>
      <sheetName val="Gastos Generales"/>
      <sheetName val="Revenues"/>
      <sheetName val="Timing &amp; Assumptions"/>
      <sheetName val="INC.CTE"/>
      <sheetName val="Base 1"/>
      <sheetName val="Basis"/>
      <sheetName val="SUPERFUCO"/>
      <sheetName val="SUPERPLANTAS"/>
      <sheetName val="SUPERREFMO"/>
      <sheetName val="SUPERSERMA"/>
      <sheetName val="ADMINGERENCIA"/>
      <sheetName val="T2ADMFUCO_ACUM"/>
      <sheetName val="T2ADMFUCO_MES"/>
      <sheetName val="T2ADMREMO_ACUM "/>
      <sheetName val="T2ADMREMO_MES"/>
      <sheetName val="TE2FUREYM_ACUM"/>
      <sheetName val="TE2FUREYM_MES"/>
      <sheetName val="TE2FUYCON_ACUM"/>
      <sheetName val="TE2FUYCON_MES"/>
      <sheetName val="DEPTOGESTION"/>
      <sheetName val="Unidad"/>
      <sheetName val="DHITO"/>
      <sheetName val="no borrrar"/>
      <sheetName val="SAP"/>
      <sheetName val="GENERAL"/>
      <sheetName val="100"/>
      <sheetName val="HR"/>
      <sheetName val="Sol_Contratacion"/>
      <sheetName val="Sol Cam Renta"/>
      <sheetName val="SUMMARY"/>
      <sheetName val="T0"/>
      <sheetName val="TOTALES"/>
      <sheetName val="Tabla 14a"/>
      <sheetName val="Tabla 14b"/>
      <sheetName val="AREAS 2002"/>
      <sheetName val="product"/>
      <sheetName val="Productividades"/>
      <sheetName val="Perfo"/>
      <sheetName val="PALAS"/>
      <sheetName val="transporte"/>
      <sheetName val="mov tierra"/>
      <sheetName val="Salary Schedules"/>
      <sheetName val="ADMINISTRACION"/>
      <sheetName val="Tabla Comparativa"/>
      <sheetName val="EAO-mec"/>
      <sheetName val="LCO mec"/>
      <sheetName val="INGENIERIA"/>
      <sheetName val="SUMMARY-SOLD"/>
      <sheetName val="Resumen-Tot"/>
      <sheetName val="CPU"/>
      <sheetName val="MODELO PARA CALCULO "/>
      <sheetName val="GG Alameda Barrancas"/>
      <sheetName val="T2GEFURE_MES"/>
      <sheetName val="TE2GEFUND_MES"/>
      <sheetName val="escenario 1"/>
      <sheetName val="CBV 2001"/>
      <sheetName val="RGL"/>
      <sheetName val="Listas "/>
      <sheetName val="Leyenda_de_colores"/>
      <sheetName val="Ruta_Critica_ICSK"/>
      <sheetName val="Corte_de_Camino"/>
      <sheetName val="Mét__y_Clase_Estimación"/>
      <sheetName val="Origen_Precio_MO"/>
      <sheetName val="Origen_de_Precio_Suministro"/>
      <sheetName val="Ubic_Actual"/>
      <sheetName val="Vecino_a_LQC"/>
      <sheetName val="CURVAS_DE_AVANCE_(2)"/>
      <sheetName val="Plan de cuentas"/>
      <sheetName val="MR"/>
      <sheetName val="Resumen Ejec"/>
      <sheetName val="Depreciacion"/>
      <sheetName val="6. Fuerza Laboral"/>
      <sheetName val="Register"/>
      <sheetName val="DATA_LISTS_-_do_not_print6"/>
      <sheetName val="EST_PAGO"/>
      <sheetName val="20_01_01_01"/>
      <sheetName val="20_01_01_03"/>
      <sheetName val="20_01_01_04"/>
      <sheetName val="20_01_02_01"/>
      <sheetName val="20_01_02_03"/>
      <sheetName val="20_01_02_04"/>
      <sheetName val="20_01_02_02"/>
      <sheetName val="20_01_03_01"/>
      <sheetName val="20_01_03_02"/>
      <sheetName val="20_01_03_03"/>
      <sheetName val="10_00_00_02"/>
      <sheetName val="20_01_01_05"/>
      <sheetName val="20_01_04_02"/>
      <sheetName val="20_01_04_03"/>
      <sheetName val="20_01_04_04"/>
      <sheetName val="20_01_04_08"/>
      <sheetName val="20_02_01_01"/>
      <sheetName val="20_02_01_03"/>
      <sheetName val="20_02_01_02"/>
      <sheetName val="20_02_01_04"/>
      <sheetName val="20_02_02_01"/>
      <sheetName val="20_02_02_02"/>
      <sheetName val="20_02_02_03"/>
      <sheetName val="20_02_02_04"/>
      <sheetName val="20_02_03_01"/>
      <sheetName val="20_02_04_20"/>
      <sheetName val="20_02_03_02"/>
      <sheetName val="20_02_02_05"/>
      <sheetName val="20_02_03_03"/>
      <sheetName val="20_02_03_04"/>
      <sheetName val="20_02_04_03"/>
      <sheetName val="20_02_04_04"/>
      <sheetName val="20_03_01_02"/>
      <sheetName val="20_05_03_01"/>
      <sheetName val="20_02_04_01"/>
      <sheetName val="20_02_04_02"/>
      <sheetName val="20_02_04_15"/>
      <sheetName val="20_02_04_16"/>
      <sheetName val="20_03_01_04"/>
      <sheetName val="20_03_02_01"/>
      <sheetName val="20_03_02_02"/>
      <sheetName val="20_03_02_03"/>
      <sheetName val="20_03_02_04"/>
      <sheetName val="20_03_03_01"/>
      <sheetName val="20_03_03_02"/>
      <sheetName val="20_03_03_03"/>
      <sheetName val="20_03_04_02"/>
      <sheetName val="20_04_01_03"/>
      <sheetName val="20_04_02_01"/>
      <sheetName val="20_04_02_02"/>
      <sheetName val="20_04_02_03"/>
      <sheetName val="20_04_02_04"/>
      <sheetName val="20_04_03_01"/>
      <sheetName val="20_04_03_02"/>
      <sheetName val="20_04_03_03"/>
      <sheetName val="20_02_04_05"/>
      <sheetName val="20_02_04_06"/>
      <sheetName val="20_02_04_07"/>
      <sheetName val="20_02_04_08"/>
      <sheetName val="20_02_04_11"/>
      <sheetName val="20_02_04_12"/>
      <sheetName val="20_02_04_13"/>
      <sheetName val="20_02_04_14"/>
      <sheetName val="20_05_02_01"/>
      <sheetName val="20_04_04_01"/>
      <sheetName val="20_05_02_02"/>
      <sheetName val="20_06_01_01"/>
      <sheetName val="20_05_01_03"/>
      <sheetName val="20_06_01_02"/>
      <sheetName val="20_06_02_02"/>
      <sheetName val="20_06_02_03"/>
      <sheetName val="20_06_02_04"/>
      <sheetName val="20_06_02_05"/>
      <sheetName val="30_00_00_01"/>
      <sheetName val="30_00_00_02"/>
      <sheetName val="30_00_00_04"/>
      <sheetName val="30_00_00_05"/>
      <sheetName val="30_00_00_06"/>
      <sheetName val="30_00_00_07"/>
      <sheetName val="30_00_00_08"/>
      <sheetName val="30_00_00_09"/>
      <sheetName val="30_00_00_10"/>
      <sheetName val="30_00_00_11"/>
      <sheetName val="30_00_00_12"/>
      <sheetName val="30_00_00_13"/>
      <sheetName val="30_00_00_14"/>
      <sheetName val="30_00_00_15"/>
      <sheetName val="30_00_00_16"/>
      <sheetName val="30_00_00_17"/>
      <sheetName val="30_00_00_18"/>
      <sheetName val="30_00_00_19"/>
      <sheetName val="40_00_00_01"/>
      <sheetName val="2_-Curva_HH_(Mensual)_(Sin_IIF)"/>
      <sheetName val="50_00_00_01"/>
      <sheetName val="50_00_00_02"/>
      <sheetName val="50_00_00_03"/>
      <sheetName val="50_00_00_04"/>
      <sheetName val="60_00_00_01"/>
      <sheetName val="70_00_00_01"/>
      <sheetName val="Prespuesto_estimativo"/>
      <sheetName val="MOD_CONTRATADA"/>
      <sheetName val="r"/>
      <sheetName val="All2"/>
      <sheetName val="NLCeta"/>
      <sheetName val="SKSUB"/>
      <sheetName val="BQMPALOC"/>
      <sheetName val="Listas"/>
      <sheetName val="VALORES MENSUALES"/>
      <sheetName val="BC"/>
      <sheetName val="Detail"/>
      <sheetName val="Resumen ICSK"/>
      <sheetName val="Trabajo"/>
      <sheetName val="Resumen Contratos Ed "/>
      <sheetName val="Termino"/>
      <sheetName val="Sheet1"/>
      <sheetName val="Sheet3"/>
      <sheetName val="attach 4-18"/>
      <sheetName val="Fig 4-14"/>
      <sheetName val="DATA_LISTS_-_do_not_print7"/>
      <sheetName val="DATA_LISTS_-_do_not_print8"/>
      <sheetName val="D1"/>
      <sheetName val="D2"/>
      <sheetName val="P1"/>
      <sheetName val="P2"/>
      <sheetName val="A1"/>
      <sheetName val="A2"/>
      <sheetName val="N1"/>
      <sheetName val="N2"/>
      <sheetName val="기성내역"/>
      <sheetName val="titulos"/>
      <sheetName val="consumo"/>
      <sheetName val="Suporte "/>
      <sheetName val="Riesgos y Oportunidades"/>
      <sheetName val="CC020"/>
      <sheetName val="Report - Thermal"/>
      <sheetName val="CC030"/>
      <sheetName val="Report - ONE STEP"/>
      <sheetName val="COSTO INDIRECTO-GG"/>
      <sheetName val="REPORT_DIARIO"/>
      <sheetName val="CGM(REP.YAESU)"/>
      <sheetName val="Costos 1999"/>
      <sheetName val="Macro2"/>
      <sheetName val="Respaldo "/>
    </sheetNames>
    <sheetDataSet>
      <sheetData sheetId="0">
        <row r="3">
          <cell r="A3" t="str">
            <v>CORPORACIÓN NACIONAL DEL COBRE DE CHILE</v>
          </cell>
        </row>
        <row r="8">
          <cell r="B8" t="str">
            <v>Según lo indicado en el punto 4.3.3 de las BAE, señale con una "X" la o las Opción(es) a que postula.</v>
          </cell>
        </row>
        <row r="10">
          <cell r="B10" t="str">
            <v>Servicio de Alimentación</v>
          </cell>
        </row>
        <row r="11">
          <cell r="B11" t="str">
            <v>Opción Nº 1</v>
          </cell>
        </row>
        <row r="12">
          <cell r="B12" t="str">
            <v>Opción Nº 2</v>
          </cell>
        </row>
        <row r="13">
          <cell r="B13" t="str">
            <v>Opción Nº 3</v>
          </cell>
        </row>
        <row r="14">
          <cell r="B14" t="str">
            <v>Opción Nº 4</v>
          </cell>
        </row>
        <row r="15">
          <cell r="B15" t="str">
            <v>Opción Nº 5</v>
          </cell>
        </row>
        <row r="16">
          <cell r="B16" t="str">
            <v>Opción Nº 6</v>
          </cell>
        </row>
        <row r="17">
          <cell r="B17" t="str">
            <v>Opción Nº 7</v>
          </cell>
        </row>
        <row r="19">
          <cell r="B19" t="str">
            <v>Servicio de Aseo no Industrial</v>
          </cell>
        </row>
        <row r="20">
          <cell r="B20" t="str">
            <v>Opción Nº 8</v>
          </cell>
        </row>
      </sheetData>
      <sheetData sheetId="1" refreshError="1"/>
      <sheetData sheetId="2" refreshError="1"/>
      <sheetData sheetId="3">
        <row r="3">
          <cell r="A3" t="str">
            <v>CORPORACIÓN NACIONAL DEL COBRE DE CHILE</v>
          </cell>
        </row>
      </sheetData>
      <sheetData sheetId="4" refreshError="1"/>
      <sheetData sheetId="5" refreshError="1"/>
      <sheetData sheetId="6">
        <row r="3">
          <cell r="A3" t="str">
            <v>CORPORACIÓN NACIONAL DEL COBRE DE CHILE</v>
          </cell>
        </row>
      </sheetData>
      <sheetData sheetId="7">
        <row r="3">
          <cell r="A3" t="str">
            <v>CORPORACIÓN NACIONAL DEL COBRE DE CHILE</v>
          </cell>
        </row>
      </sheetData>
      <sheetData sheetId="8">
        <row r="3">
          <cell r="A3" t="str">
            <v>CORPORACIÓN NACIONAL DEL COBRE DE CHILE</v>
          </cell>
        </row>
      </sheetData>
      <sheetData sheetId="9">
        <row r="3">
          <cell r="A3" t="str">
            <v>CORPORACIÓN NACIONAL DEL COBRE DE CHILE</v>
          </cell>
        </row>
      </sheetData>
      <sheetData sheetId="10" refreshError="1"/>
      <sheetData sheetId="11" refreshError="1"/>
      <sheetData sheetId="12">
        <row r="3">
          <cell r="A3" t="str">
            <v>CORPORACIÓN NACIONAL DEL COBRE DE CHILE</v>
          </cell>
        </row>
      </sheetData>
      <sheetData sheetId="13">
        <row r="3">
          <cell r="A3" t="str">
            <v>CORPORACIÓN NACIONAL DEL COBRE DE CHILE</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ow r="4">
          <cell r="C4">
            <v>600</v>
          </cell>
        </row>
      </sheetData>
      <sheetData sheetId="22">
        <row r="3">
          <cell r="A3" t="str">
            <v>CORPORACIÓN NACIONAL DEL COBRE DE CHILE</v>
          </cell>
        </row>
      </sheetData>
      <sheetData sheetId="23" refreshError="1"/>
      <sheetData sheetId="24" refreshError="1"/>
      <sheetData sheetId="25"/>
      <sheetData sheetId="26" refreshError="1"/>
      <sheetData sheetId="27" refreshError="1"/>
      <sheetData sheetId="28">
        <row r="4">
          <cell r="C4">
            <v>600</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ow r="3">
          <cell r="A3" t="str">
            <v>CORPORACIÓN NACIONAL DEL COBRE DE CHILE</v>
          </cell>
        </row>
      </sheetData>
      <sheetData sheetId="138" refreshError="1"/>
      <sheetData sheetId="139" refreshError="1"/>
      <sheetData sheetId="140" refreshError="1"/>
      <sheetData sheetId="141" refreshError="1"/>
      <sheetData sheetId="142">
        <row r="18">
          <cell r="B18" t="str">
            <v>+</v>
          </cell>
        </row>
      </sheetData>
      <sheetData sheetId="143"/>
      <sheetData sheetId="144"/>
      <sheetData sheetId="145"/>
      <sheetData sheetId="146"/>
      <sheetData sheetId="147"/>
      <sheetData sheetId="148"/>
      <sheetData sheetId="149"/>
      <sheetData sheetId="150"/>
      <sheetData sheetId="151"/>
      <sheetData sheetId="152"/>
      <sheetData sheetId="153" refreshError="1"/>
      <sheetData sheetId="154" refreshError="1"/>
      <sheetData sheetId="155"/>
      <sheetData sheetId="156">
        <row r="1">
          <cell r="H1">
            <v>6</v>
          </cell>
        </row>
      </sheetData>
      <sheetData sheetId="157"/>
      <sheetData sheetId="158"/>
      <sheetData sheetId="159"/>
      <sheetData sheetId="160"/>
      <sheetData sheetId="161"/>
      <sheetData sheetId="162"/>
      <sheetData sheetId="163" refreshError="1"/>
      <sheetData sheetId="164"/>
      <sheetData sheetId="165">
        <row r="6">
          <cell r="B6" t="str">
            <v>C270-0000-CRT-ME-201</v>
          </cell>
        </row>
      </sheetData>
      <sheetData sheetId="166"/>
      <sheetData sheetId="167"/>
      <sheetData sheetId="168"/>
      <sheetData sheetId="169"/>
      <sheetData sheetId="170"/>
      <sheetData sheetId="171"/>
      <sheetData sheetId="172"/>
      <sheetData sheetId="173"/>
      <sheetData sheetId="174"/>
      <sheetData sheetId="175"/>
      <sheetData sheetId="176"/>
      <sheetData sheetId="177"/>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sheetData sheetId="296"/>
      <sheetData sheetId="297"/>
      <sheetData sheetId="298"/>
      <sheetData sheetId="299"/>
      <sheetData sheetId="300">
        <row r="4">
          <cell r="C4">
            <v>600</v>
          </cell>
        </row>
      </sheetData>
      <sheetData sheetId="301"/>
      <sheetData sheetId="302">
        <row r="4">
          <cell r="C4">
            <v>600</v>
          </cell>
        </row>
      </sheetData>
      <sheetData sheetId="303"/>
      <sheetData sheetId="304" refreshError="1"/>
      <sheetData sheetId="305" refreshError="1"/>
      <sheetData sheetId="306" refreshError="1"/>
      <sheetData sheetId="307" refreshError="1"/>
      <sheetData sheetId="308" refreshError="1"/>
      <sheetData sheetId="309" refreshError="1"/>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sheetData sheetId="43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sheetData sheetId="446"/>
      <sheetData sheetId="447"/>
      <sheetData sheetId="448"/>
      <sheetData sheetId="449"/>
      <sheetData sheetId="450"/>
      <sheetData sheetId="451" refreshError="1"/>
      <sheetData sheetId="452" refreshError="1"/>
      <sheetData sheetId="453" refreshError="1"/>
      <sheetData sheetId="45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MA-CANTA"/>
      <sheetName val="RESUMEN-EXPLANACION"/>
      <sheetName val="Graph1"/>
      <sheetName val="Graph2"/>
      <sheetName val="Graph3"/>
      <sheetName val="Graph4"/>
      <sheetName val="Graph5"/>
      <sheetName val="Graph6"/>
      <sheetName val="Graph7"/>
      <sheetName val="Graph8"/>
      <sheetName val="Graph9"/>
      <sheetName val="Graph10"/>
      <sheetName val="Graph11"/>
      <sheetName val="Graph12"/>
      <sheetName val="Graph13"/>
      <sheetName val="Graph14"/>
      <sheetName val="Graph15"/>
      <sheetName val="Graph16"/>
      <sheetName val="Graph17"/>
      <sheetName val="Graph18"/>
      <sheetName val="Graph19"/>
      <sheetName val="Graph20"/>
      <sheetName val="Graph21"/>
      <sheetName val="Graph22"/>
      <sheetName val="Graph23"/>
      <sheetName val="Graph24"/>
      <sheetName val="Graph25"/>
      <sheetName val="Graph26"/>
      <sheetName val="Graph27)"/>
      <sheetName val="Graph28"/>
      <sheetName val="Graph29"/>
      <sheetName val="Graph30"/>
      <sheetName val="Graph31"/>
      <sheetName val="Graph32"/>
      <sheetName val="Graph33"/>
      <sheetName val="Graph34"/>
      <sheetName val="Graph35"/>
      <sheetName val="Graph36"/>
      <sheetName val="Graph37"/>
      <sheetName val="Graph38"/>
      <sheetName val="Graph39 "/>
      <sheetName val="Graph40"/>
      <sheetName val="Graph41"/>
      <sheetName val="Graph42"/>
      <sheetName val="Graph43"/>
      <sheetName val="Graph44"/>
      <sheetName val="Graph45"/>
      <sheetName val="Graph46"/>
      <sheetName val="Graph47"/>
      <sheetName val="Graph48"/>
      <sheetName val="Graph49"/>
      <sheetName val="Graph50"/>
      <sheetName val="Graph51"/>
      <sheetName val="Graph52"/>
      <sheetName val="Graph53"/>
      <sheetName val="Graph54"/>
      <sheetName val="Graph55"/>
      <sheetName val="Graph56"/>
      <sheetName val="Graph57"/>
      <sheetName val="Graph58"/>
      <sheetName val="Graph59"/>
      <sheetName val="Graph60"/>
      <sheetName val="Graph61"/>
      <sheetName val="Graph62"/>
      <sheetName val="Graph63"/>
      <sheetName val="Graph64"/>
      <sheetName val="Graph65"/>
      <sheetName val="Graph66"/>
      <sheetName val="Graph67"/>
      <sheetName val="Graph68"/>
      <sheetName val="Graph69"/>
      <sheetName val="Graph70"/>
      <sheetName val="Graph71"/>
      <sheetName val="Graph72"/>
      <sheetName val="Graph73"/>
      <sheetName val="Graph74"/>
      <sheetName val="Graph75"/>
      <sheetName val="Graph76"/>
      <sheetName val="Graph77"/>
      <sheetName val="Graph78"/>
      <sheetName val="Graph79"/>
      <sheetName val="Graph80"/>
      <sheetName val="Graph81"/>
      <sheetName val="D"/>
      <sheetName val="E"/>
      <sheetName val="SECCIONES"/>
      <sheetName val="F"/>
      <sheetName val="F-1"/>
      <sheetName val="G"/>
      <sheetName val="G-1"/>
      <sheetName val="H"/>
      <sheetName val="H-1"/>
      <sheetName val="I"/>
      <sheetName val="I-1"/>
      <sheetName val="J"/>
      <sheetName val="K"/>
      <sheetName val="L"/>
      <sheetName val="M"/>
      <sheetName val="N"/>
      <sheetName val="O"/>
      <sheetName val="P"/>
      <sheetName val="Q"/>
      <sheetName val="R"/>
      <sheetName val="Presenta1"/>
      <sheetName val="RES"/>
      <sheetName val="GG-Ofertado-P4 Maz"/>
      <sheetName val="F-05"/>
      <sheetName val="Sheet2"/>
      <sheetName val="Imprimacion_Planilla"/>
      <sheetName val="9 Capex"/>
      <sheetName val="EVAL"/>
      <sheetName val="GyP total"/>
      <sheetName val="RefG"/>
      <sheetName val="IRR sponsor"/>
      <sheetName val="Metrados  Val."/>
      <sheetName val="datos base"/>
      <sheetName val="DATOS UNOE"/>
      <sheetName val="Producción"/>
      <sheetName val="RES-PINTADO"/>
      <sheetName val="RES,MET,ADI1"/>
      <sheetName val="GENERAL"/>
      <sheetName val="Tabla"/>
      <sheetName val="Datos"/>
      <sheetName val="Fierro-C1"/>
      <sheetName val="Sust.205ABC-VE"/>
      <sheetName val="Sust.205ABC-VP"/>
      <sheetName val="Resum 205ABC 700FG 907.A.2.2"/>
      <sheetName val="Restricciones y Compromisos"/>
      <sheetName val="Data"/>
      <sheetName val="Limit_ACC_A"/>
      <sheetName val="Deduccion Reajuste"/>
      <sheetName val="REFERENCIAS"/>
      <sheetName val="PER,COM.PRO.ADI1"/>
      <sheetName val="Planilla Base y Subbase"/>
      <sheetName val="RESUMEN"/>
      <sheetName val="Graph39_"/>
      <sheetName val="GG-Ofertado-P4_Maz"/>
      <sheetName val="9_Capex"/>
      <sheetName val="GyP_total"/>
      <sheetName val="IRR_sponsor"/>
      <sheetName val="Metrados__Val_"/>
      <sheetName val="datos_base"/>
      <sheetName val="DATOS_UNOE"/>
      <sheetName val="Sust_205ABC-VE"/>
      <sheetName val="Sust_205ABC-VP"/>
      <sheetName val="Resum_205ABC_700FG_907_A_2_2"/>
      <sheetName val="Restricciones_y_Compromisos"/>
      <sheetName val="EXP"/>
      <sheetName val="Resumen anual"/>
      <sheetName val="200"/>
      <sheetName val="CIERRE"/>
      <sheetName val="resultado"/>
      <sheetName val="MFT TOC"/>
      <sheetName val="Piso Tecnico"/>
      <sheetName val="Quantity"/>
      <sheetName val="Deduccion_Reajuste"/>
      <sheetName val="Hoja1"/>
      <sheetName val="CAPATAZ"/>
      <sheetName val="Presupuesto"/>
      <sheetName val="Analisis"/>
      <sheetName val="Insumos"/>
      <sheetName val="Rangos"/>
      <sheetName val="FórmulaPolinómica"/>
      <sheetName val="PARTIDAS"/>
      <sheetName val="Macro1"/>
      <sheetName val="Hoja2"/>
      <sheetName val="AUSEN99"/>
      <sheetName val="Model"/>
      <sheetName val="Avance Resumen"/>
      <sheetName val="EXPLAN. DESVIOS"/>
      <sheetName val="CLASIF. MAT. DESVIOS"/>
      <sheetName val="CLASIF. MATERIAL"/>
      <sheetName val="EXPLAN. VIA PRINCIPAL"/>
      <sheetName val="Planificacion"/>
      <sheetName val="borrador"/>
      <sheetName val="FLUOR-AAQSA"/>
      <sheetName val="Hoja3"/>
      <sheetName val="PLANEADO"/>
      <sheetName val="Minuta 029"/>
      <sheetName val="2.- Información gral contrato"/>
      <sheetName val="Datos - F1,F2"/>
      <sheetName val="Plan de Fases-Subfases"/>
      <sheetName val="Tablas"/>
      <sheetName val="Mat prod"/>
      <sheetName val="MO"/>
      <sheetName val="Eq Producción"/>
      <sheetName val="GG Obreros"/>
      <sheetName val="Mat apoyo"/>
      <sheetName val="Eq Apoyo"/>
      <sheetName val="Emp"/>
      <sheetName val="GG"/>
      <sheetName val="ROxRUBROS"/>
      <sheetName val="Mod Directo"/>
      <sheetName val="Modelo Ind"/>
      <sheetName val="Hoja4"/>
      <sheetName val="COS"/>
      <sheetName val="COS 1"/>
      <sheetName val="PIP"/>
      <sheetName val="TC"/>
      <sheetName val="EQ INGR-EGR"/>
      <sheetName val="MOD INGR-EGR"/>
      <sheetName val="A"/>
      <sheetName val="Graph39_1"/>
      <sheetName val="9_Capex1"/>
      <sheetName val="GG-Ofertado-P4_Maz1"/>
      <sheetName val="datos_base1"/>
      <sheetName val="DATOS_UNOE1"/>
      <sheetName val="Sust_205ABC-VE1"/>
      <sheetName val="Sust_205ABC-VP1"/>
      <sheetName val="Resum_205ABC_700FG_907_A_2_21"/>
      <sheetName val="GyP_total1"/>
      <sheetName val="IRR_sponsor1"/>
      <sheetName val="Metrados__Val_1"/>
      <sheetName val="Restricciones_y_Compromisos1"/>
      <sheetName val="PER,COM_PRO_ADI1"/>
      <sheetName val="Planilla_Base_y_Subbase"/>
      <sheetName val="Graph39_2"/>
      <sheetName val="9_Capex2"/>
      <sheetName val="GG-Ofertado-P4_Maz2"/>
      <sheetName val="datos_base2"/>
      <sheetName val="DATOS_UNOE2"/>
      <sheetName val="Sust_205ABC-VE2"/>
      <sheetName val="Sust_205ABC-VP2"/>
      <sheetName val="Resum_205ABC_700FG_907_A_2_22"/>
      <sheetName val="GyP_total2"/>
      <sheetName val="IRR_sponsor2"/>
      <sheetName val="Metrados__Val_2"/>
      <sheetName val="Deduccion_Reajuste1"/>
      <sheetName val="Restricciones_y_Compromisos2"/>
      <sheetName val="PER,COM_PRO_ADI11"/>
      <sheetName val="Planilla_Base_y_Subbase1"/>
      <sheetName val="Deduccion_Reajuste2"/>
      <sheetName val="Resumen_anual"/>
      <sheetName val="Graph39_3"/>
      <sheetName val="9_Capex3"/>
      <sheetName val="GG-Ofertado-P4_Maz3"/>
      <sheetName val="datos_base3"/>
      <sheetName val="DATOS_UNOE3"/>
      <sheetName val="Sust_205ABC-VE3"/>
      <sheetName val="Sust_205ABC-VP3"/>
      <sheetName val="Resum_205ABC_700FG_907_A_2_23"/>
      <sheetName val="GyP_total3"/>
      <sheetName val="IRR_sponsor3"/>
      <sheetName val="Metrados__Val_3"/>
      <sheetName val="Deduccion_Reajuste3"/>
      <sheetName val="Restricciones_y_Compromisos3"/>
      <sheetName val="PER,COM_PRO_ADI12"/>
      <sheetName val="Planilla_Base_y_Subbase2"/>
      <sheetName val="Resumen_anual1"/>
      <sheetName val="Graph39_4"/>
      <sheetName val="9_Capex4"/>
      <sheetName val="GG-Ofertado-P4_Maz4"/>
      <sheetName val="datos_base4"/>
      <sheetName val="DATOS_UNOE4"/>
      <sheetName val="Sust_205ABC-VE4"/>
      <sheetName val="Sust_205ABC-VP4"/>
      <sheetName val="Resum_205ABC_700FG_907_A_2_24"/>
      <sheetName val="GyP_total4"/>
      <sheetName val="IRR_sponsor4"/>
      <sheetName val="Metrados__Val_4"/>
      <sheetName val="Deduccion_Reajuste4"/>
      <sheetName val="Restricciones_y_Compromisos4"/>
      <sheetName val="PER,COM_PRO_ADI13"/>
      <sheetName val="Planilla_Base_y_Subbase3"/>
      <sheetName val="Resumen_anual2"/>
      <sheetName val="Graph39_5"/>
      <sheetName val="9_Capex5"/>
      <sheetName val="GG-Ofertado-P4_Maz5"/>
      <sheetName val="datos_base5"/>
      <sheetName val="DATOS_UNOE5"/>
      <sheetName val="Sust_205ABC-VE5"/>
      <sheetName val="Sust_205ABC-VP5"/>
      <sheetName val="Resum_205ABC_700FG_907_A_2_25"/>
      <sheetName val="GyP_total5"/>
      <sheetName val="IRR_sponsor5"/>
      <sheetName val="Metrados__Val_5"/>
      <sheetName val="Deduccion_Reajuste5"/>
      <sheetName val="Restricciones_y_Compromisos5"/>
      <sheetName val="PER,COM_PRO_ADI14"/>
      <sheetName val="Planilla_Base_y_Subbase4"/>
      <sheetName val="Resumen_anual3"/>
      <sheetName val="Piso_Tecnico"/>
      <sheetName val="Avance_Resumen"/>
      <sheetName val="EXPLAN__DESVIOS"/>
      <sheetName val="CLASIF__MAT__DESVIOS"/>
      <sheetName val="CLASIF__MATERIAL"/>
      <sheetName val="EXPLAN__VIA_PRINCIPAL"/>
      <sheetName val="MFT_TOC"/>
      <sheetName val="Plan_de_Fases-Subfases"/>
      <sheetName val="Datos_-_F1,F2"/>
      <sheetName val="PTO_ARES"/>
      <sheetName val="Calendario"/>
      <sheetName val="Pto_Itemizado_S10"/>
      <sheetName val="Engineering"/>
      <sheetName val="Procurement Data"/>
      <sheetName val="3W. FORESCAST"/>
      <sheetName val="PAC"/>
      <sheetName val="3W "/>
      <sheetName val="HITOS"/>
      <sheetName val="REPROGRACION"/>
      <sheetName val="CURVA S"/>
      <sheetName val="% lc2"/>
      <sheetName val="HIST. PERS"/>
      <sheetName val="HIST. EQUIP"/>
      <sheetName val="CANTA"/>
      <sheetName val="Cierre (20%)"/>
      <sheetName val="Resumen GG"/>
      <sheetName val="GG Totales"/>
      <sheetName val="Recursos"/>
      <sheetName val="12Gar&amp;Seg"/>
      <sheetName val="Equip Seguridad"/>
      <sheetName val="Flujo"/>
      <sheetName val="Flujo (20%)"/>
      <sheetName val="Contingencias"/>
      <sheetName val="Caratula"/>
      <sheetName val="Indice"/>
      <sheetName val="1.-Flash Report"/>
      <sheetName val="3.- Dotación de personal"/>
      <sheetName val="4.- Histograma M.O. Dir."/>
      <sheetName val="5.- Histograma M.O. Indirec."/>
      <sheetName val="6.- Distribucion Equipos y Maq"/>
      <sheetName val="7.- Itemizado Forecast 1"/>
      <sheetName val="6.- Itemizado Control de Avance"/>
      <sheetName val="Contractor ANNEX_12"/>
      <sheetName val="8.- Curva S Forecast 02"/>
      <sheetName val="09-Rendimientos"/>
      <sheetName val="Modifica Curva S"/>
      <sheetName val="9- Reporte de Materiales"/>
      <sheetName val="10.-Cuadro Procura"/>
      <sheetName val="11.- Control de Ingenieria"/>
      <sheetName val="12.- Control Procura "/>
      <sheetName val="13.- Commodities 22.9kV"/>
      <sheetName val="13.- Commodities 60 kV"/>
      <sheetName val="LA"/>
      <sheetName val="MILES"/>
      <sheetName val="DIFERENCIA LB0-FC01"/>
      <sheetName val="2. CURVAS"/>
      <sheetName val="VALORIZACION 10"/>
      <sheetName val="RES.MET"/>
      <sheetName val="1000.A_REPL"/>
      <sheetName val="1000.B_REPL"/>
      <sheetName val="1000.C_REPL"/>
      <sheetName val="1000.A_PROY"/>
      <sheetName val="1000.B_PROY"/>
      <sheetName val="1000.C_PROY"/>
      <sheetName val="Liebman 134"/>
      <sheetName val="Precios Adicionales-Argos"/>
      <sheetName val="ADICIONALES"/>
      <sheetName val="MASTER MH"/>
      <sheetName val="actividades"/>
      <sheetName val="MASTER EQUIPOS"/>
      <sheetName val="AUX"/>
      <sheetName val="ARCILLAS"/>
      <sheetName val="RDP"/>
      <sheetName val="HM"/>
      <sheetName val="HM_EQ"/>
      <sheetName val="HM_EQ_ENVIO"/>
      <sheetName val="DISTRIBUCION"/>
      <sheetName val="HM_500-VALIDAR CON EQ"/>
      <sheetName val="C.V. OMYA"/>
      <sheetName val="ADICIONALES_ARGOS"/>
      <sheetName val="PROD_ANEXO 1"/>
      <sheetName val="KPI_ANEXO_2_CICLO"/>
      <sheetName val="PROD_ANEXO 2"/>
      <sheetName val="PROD_ANEXO 3"/>
      <sheetName val="PROD_OMYA"/>
      <sheetName val="Help_KPI_OMYA"/>
      <sheetName val="ADICIONALES_OMYA"/>
      <sheetName val="KPI_ANEXO_1"/>
      <sheetName val="KPI_OMYA_DSC-R"/>
      <sheetName val="RESUMEN_SEMANAL"/>
      <sheetName val="Plan-Mensual"/>
      <sheetName val="Val Nº11"/>
      <sheetName val="CAOV_Met"/>
      <sheetName val="Adel-Materiales"/>
      <sheetName val="Polinom01"/>
      <sheetName val="Reajuste"/>
      <sheetName val="VARIABLES"/>
      <sheetName val="Pavimentos"/>
      <sheetName val="PLANILLA-MET"/>
      <sheetName val="Tipo de Cambio"/>
      <sheetName val="FlujoTJ"/>
      <sheetName val="08"/>
      <sheetName val="01"/>
      <sheetName val="Graph39_6"/>
      <sheetName val="9_Capex6"/>
      <sheetName val="GG-Ofertado-P4_Maz6"/>
      <sheetName val="GyP_total6"/>
      <sheetName val="IRR_sponsor6"/>
      <sheetName val="Metrados__Val_6"/>
      <sheetName val="datos_base6"/>
      <sheetName val="DATOS_UNOE6"/>
      <sheetName val="Sust_205ABC-VE6"/>
      <sheetName val="Sust_205ABC-VP6"/>
      <sheetName val="Resum_205ABC_700FG_907_A_2_26"/>
      <sheetName val="Restricciones_y_Compromisos6"/>
      <sheetName val="Deduccion_Reajuste6"/>
      <sheetName val="Resumen_anual4"/>
      <sheetName val="PER,COM_PRO_ADI15"/>
      <sheetName val="Planilla_Base_y_Subbase5"/>
      <sheetName val="Piso_Tecnico1"/>
      <sheetName val="MFT_TOC1"/>
      <sheetName val="Datos_-_F1,F21"/>
      <sheetName val="Avance_Resumen1"/>
      <sheetName val="EXPLAN__DESVIOS1"/>
      <sheetName val="CLASIF__MAT__DESVIOS1"/>
      <sheetName val="CLASIF__MATERIAL1"/>
      <sheetName val="EXPLAN__VIA_PRINCIPAL1"/>
      <sheetName val="Minuta_029"/>
      <sheetName val="2_-_Información_gral_contrato"/>
      <sheetName val="Plan_de_Fases-Subfases1"/>
      <sheetName val="EQ_INGR-EGR"/>
      <sheetName val="MOD_INGR-EGR"/>
      <sheetName val="Mat_prod"/>
      <sheetName val="Eq_Producción"/>
      <sheetName val="GG_Obreros"/>
      <sheetName val="Mat_apoyo"/>
      <sheetName val="Eq_Apoyo"/>
      <sheetName val="Mod_Directo"/>
      <sheetName val="Modelo_Ind"/>
      <sheetName val="COS_1"/>
      <sheetName val="Procurement_Data"/>
      <sheetName val="3W__FORESCAST"/>
      <sheetName val="3W_"/>
      <sheetName val="CURVA_S"/>
      <sheetName val="%_lc2"/>
      <sheetName val="HIST__PERS"/>
      <sheetName val="HIST__EQUIP"/>
      <sheetName val="1_-Flash_Report"/>
      <sheetName val="3_-_Dotación_de_personal"/>
      <sheetName val="4_-_Histograma_M_O__Dir_"/>
      <sheetName val="5_-_Histograma_M_O__Indirec_"/>
      <sheetName val="6_-_Distribucion_Equipos_y_Maq"/>
      <sheetName val="7_-_Itemizado_Forecast_1"/>
      <sheetName val="6_-_Itemizado_Control_de_Avance"/>
      <sheetName val="Contractor_ANNEX_12"/>
      <sheetName val="8_-_Curva_S_Forecast_02"/>
      <sheetName val="Modifica_Curva_S"/>
      <sheetName val="9-_Reporte_de_Materiales"/>
      <sheetName val="10_-Cuadro_Procura"/>
      <sheetName val="11_-_Control_de_Ingenieria"/>
      <sheetName val="12_-_Control_Procura_"/>
      <sheetName val="13_-_Commodities_22_9kV"/>
      <sheetName val="13_-_Commodities_60_kV"/>
      <sheetName val="DIFERENCIA_LB0-FC01"/>
      <sheetName val="Cierre_(20%)"/>
      <sheetName val="Resumen_GG"/>
      <sheetName val="GG_Totales"/>
      <sheetName val="Equip_Seguridad"/>
      <sheetName val="Flujo_(20%)"/>
      <sheetName val="2__CURVAS"/>
      <sheetName val="RES_MET"/>
      <sheetName val="1000_A_REPL"/>
      <sheetName val="1000_B_REPL"/>
      <sheetName val="1000_C_REPL"/>
      <sheetName val="1000_A_PROY"/>
      <sheetName val="1000_B_PROY"/>
      <sheetName val="1000_C_PROY"/>
      <sheetName val="Liebman_134"/>
      <sheetName val="VALORIZACION_10"/>
      <sheetName val="Tipo_de_Cambio"/>
      <sheetName val="Val_Nº11"/>
      <sheetName val="Anx 1 Nota 4"/>
      <sheetName val="3.INPUT ACT"/>
      <sheetName val="07"/>
      <sheetName val="Esc"/>
      <sheetName val="054"/>
      <sheetName val="Main"/>
      <sheetName val="MONTAJE TUBERIA Y SOPORTES"/>
      <sheetName val="NO IMPRIMIR"/>
      <sheetName val="Mov. Tierras"/>
      <sheetName val="CONTROL VOLQUETES2"/>
      <sheetName val="FORMATO CONTROL OK"/>
      <sheetName val="HOJA DE DATOS"/>
      <sheetName val="MONTAJE_TUBERIA_Y_SOPORTES"/>
      <sheetName val="Anx_1_Nota_4"/>
      <sheetName val="F-002"/>
      <sheetName val="Desv.P.Puentes"/>
      <sheetName val="O. Preliminares"/>
      <sheetName val="Mivimiento de Tierras"/>
      <sheetName val="Estribos"/>
      <sheetName val="Estribos Acero (Proy)"/>
      <sheetName val="Fe° C. Estribo"/>
      <sheetName val="Losa de Concreto Armado"/>
      <sheetName val="Losa de Concreto Armado Acero"/>
      <sheetName val="Fe° C. Losa"/>
      <sheetName val="Vereda de Concreto Armado"/>
      <sheetName val="Losa de Aproximacion"/>
      <sheetName val="O. de Protección y Encauzamient"/>
      <sheetName val="Transporte"/>
      <sheetName val="Varios"/>
      <sheetName val="Cantidad"/>
      <sheetName val="Jorge1"/>
      <sheetName val="Jorge2"/>
      <sheetName val="DATOS 3"/>
      <sheetName val="509-509A TMC36&quot;"/>
      <sheetName val="510 TMC36&quot;"/>
      <sheetName val="Sheet1"/>
      <sheetName val="10241EQLIST"/>
      <sheetName val="3_INPUT_ACT"/>
      <sheetName val="SERVICIOS A OBRA 195"/>
      <sheetName val="BASE_INST"/>
      <sheetName val="BASE_CONEX."/>
      <sheetName val="INST. BANDEJA"/>
      <sheetName val="RES. TENDIDO"/>
      <sheetName val="RES. PEINADO"/>
      <sheetName val="RES.RETIRO"/>
      <sheetName val="RES.CONEX."/>
      <sheetName val="SOMBRILLA"/>
      <sheetName val="Sem."/>
      <sheetName val="RES. CONEXIONADO"/>
      <sheetName val="MONTAJE DE SOMBRILLA"/>
      <sheetName val="Avance_Resumen2"/>
      <sheetName val="Carátula"/>
      <sheetName val="Contenido"/>
      <sheetName val="Resumen Ejecutivo"/>
      <sheetName val="Proyectos PIA"/>
      <sheetName val="1. Contratos"/>
      <sheetName val="2. Gestión Cronogramas"/>
      <sheetName val="2.1 Curva S - Proyectos"/>
      <sheetName val="4. Estado Construcción"/>
      <sheetName val="3. Gestion Adquisiciones"/>
      <sheetName val="4.1 Estado de RFI´s"/>
      <sheetName val="4.2 Estado Valorizaciones"/>
      <sheetName val=" 4.3 Sol. de Cambio"/>
      <sheetName val="5. Estado Ingeniería "/>
      <sheetName val="6. Gestion Riesgos"/>
      <sheetName val="7. Gestión Comunicaciones"/>
      <sheetName val="8. Acreditaciones"/>
      <sheetName val="9.1 Panel de Control"/>
      <sheetName val="Graph39_7"/>
      <sheetName val="GG-Ofertado-P4_Maz7"/>
      <sheetName val="datos_base7"/>
      <sheetName val="DATOS_UNOE7"/>
      <sheetName val="9_Capex7"/>
      <sheetName val="GyP_total7"/>
      <sheetName val="IRR_sponsor7"/>
      <sheetName val="Sust_205ABC-VE7"/>
      <sheetName val="Sust_205ABC-VP7"/>
      <sheetName val="Resum_205ABC_700FG_907_A_2_27"/>
      <sheetName val="Deduccion_Reajuste7"/>
      <sheetName val="Restricciones_y_Compromisos7"/>
      <sheetName val="PER,COM_PRO_ADI16"/>
      <sheetName val="Planilla_Base_y_Subbase6"/>
      <sheetName val="Metrados__Val_7"/>
      <sheetName val="EXPLAN__DESVIOS2"/>
      <sheetName val="CLASIF__MAT__DESVIOS2"/>
      <sheetName val="CLASIF__MATERIAL2"/>
      <sheetName val="EXPLAN__VIA_PRINCIPAL2"/>
      <sheetName val="Resumen_anual5"/>
      <sheetName val="Piso_Tecnico2"/>
      <sheetName val="RES_MET1"/>
      <sheetName val="1000_A_REPL1"/>
      <sheetName val="1000_B_REPL1"/>
      <sheetName val="1000_C_REPL1"/>
      <sheetName val="1000_A_PROY1"/>
      <sheetName val="1000_B_PROY1"/>
      <sheetName val="1000_C_PROY1"/>
      <sheetName val="MFT_TOC2"/>
      <sheetName val="Plan_de_Fases-Subfases2"/>
      <sheetName val="Datos_-_F1,F22"/>
      <sheetName val="Minuta_0291"/>
      <sheetName val="2_-_Información_gral_contrato1"/>
      <sheetName val="EQ_INGR-EGR1"/>
      <sheetName val="MOD_INGR-EGR1"/>
      <sheetName val="Procurement_Data1"/>
      <sheetName val="Mat_prod1"/>
      <sheetName val="Eq_Producción1"/>
      <sheetName val="GG_Obreros1"/>
      <sheetName val="Mat_apoyo1"/>
      <sheetName val="Eq_Apoyo1"/>
      <sheetName val="Mod_Directo1"/>
      <sheetName val="Modelo_Ind1"/>
      <sheetName val="COS_11"/>
      <sheetName val="3W__FORESCAST1"/>
      <sheetName val="3W_1"/>
      <sheetName val="CURVA_S1"/>
      <sheetName val="%_lc21"/>
      <sheetName val="HIST__PERS1"/>
      <sheetName val="HIST__EQUIP1"/>
      <sheetName val="2__CURVAS1"/>
      <sheetName val="Cierre_(20%)1"/>
      <sheetName val="Resumen_GG1"/>
      <sheetName val="GG_Totales1"/>
      <sheetName val="Equip_Seguridad1"/>
      <sheetName val="Flujo_(20%)1"/>
      <sheetName val="VALORIZACION_101"/>
      <sheetName val="1_-Flash_Report1"/>
      <sheetName val="3_-_Dotación_de_personal1"/>
      <sheetName val="4_-_Histograma_M_O__Dir_1"/>
      <sheetName val="5_-_Histograma_M_O__Indirec_1"/>
      <sheetName val="6_-_Distribucion_Equipos_y_Maq1"/>
      <sheetName val="7_-_Itemizado_Forecast_11"/>
      <sheetName val="6_-_Itemizado_Control_de_Avanc1"/>
      <sheetName val="Contractor_ANNEX_121"/>
      <sheetName val="8_-_Curva_S_Forecast_021"/>
      <sheetName val="Modifica_Curva_S1"/>
      <sheetName val="9-_Reporte_de_Materiales1"/>
      <sheetName val="10_-Cuadro_Procura1"/>
      <sheetName val="11_-_Control_de_Ingenieria1"/>
      <sheetName val="12_-_Control_Procura_1"/>
      <sheetName val="13_-_Commodities_22_9kV1"/>
      <sheetName val="13_-_Commodities_60_kV1"/>
      <sheetName val="DIFERENCIA_LB0-FC011"/>
      <sheetName val="Producción (Marz-20) (2)"/>
      <sheetName val="Separador"/>
      <sheetName val="Explanaciones"/>
      <sheetName val="WBS"/>
      <sheetName val="Liebman_1341"/>
      <sheetName val="Val_Nº111"/>
      <sheetName val="Tipo_de_Cambio1"/>
      <sheetName val="Precios_Adicionales-Argos"/>
      <sheetName val="MASTER_MH"/>
      <sheetName val="MASTER_EQUIPOS"/>
      <sheetName val="HM_500-VALIDAR_CON_EQ"/>
      <sheetName val="C_V__OMYA"/>
      <sheetName val="PROD_ANEXO_1"/>
      <sheetName val="PROD_ANEXO_2"/>
      <sheetName val="PROD_ANEXO_3"/>
      <sheetName val="Mov__Tierras"/>
      <sheetName val="CONTROL_VOLQUETES2"/>
      <sheetName val="FORMATO_CONTROL_OK"/>
      <sheetName val="HOJA_DE_DATOS"/>
      <sheetName val="CNC"/>
      <sheetName val="U.S ILD"/>
      <sheetName val="Panel de Control"/>
      <sheetName val="ANALISIS ALQUILER FERREYROS"/>
      <sheetName val="CPV_MGMG"/>
      <sheetName val="Explanaciones TRAMO 5"/>
      <sheetName val="Explanaciones TRAMO 6"/>
      <sheetName val="Explanaciones EJE 1 - 3"/>
      <sheetName val="Explanaciones EJE 1 - 4"/>
      <sheetName val="Explanaciones EJE 2 - 5"/>
      <sheetName val="Explanaciones EJE 2 - 6.1"/>
      <sheetName val="Explanaciones EJE 3 - 7"/>
      <sheetName val="Explanaciones EJE 3 - 8"/>
      <sheetName val="2019"/>
      <sheetName val="2020"/>
      <sheetName val="50+360"/>
      <sheetName val="AD.05 7+300-52+920"/>
      <sheetName val="contraseccion"/>
      <sheetName val="EXP 0-52+920"/>
      <sheetName val="MejorAM"/>
      <sheetName val="Exp. Técnico 7+300-52+920"/>
      <sheetName val="Resumen derrumbes"/>
      <sheetName val="Graph39_10"/>
      <sheetName val="GG-Ofertado-P4_Maz10"/>
      <sheetName val="9_Capex10"/>
      <sheetName val="datos_base10"/>
      <sheetName val="DATOS_UNOE10"/>
      <sheetName val="Metrados__Val_10"/>
      <sheetName val="GyP_total10"/>
      <sheetName val="IRR_sponsor10"/>
      <sheetName val="Restricciones_y_Compromisos10"/>
      <sheetName val="Resumen_anual8"/>
      <sheetName val="PER,COM_PRO_ADI19"/>
      <sheetName val="Planilla_Base_y_Subbase9"/>
      <sheetName val="Sust_205ABC-VE10"/>
      <sheetName val="Sust_205ABC-VP10"/>
      <sheetName val="Resum_205ABC_700FG_907_A_2_210"/>
      <sheetName val="Deduccion_Reajuste10"/>
      <sheetName val="Piso_Tecnico5"/>
      <sheetName val="MFT_TOC5"/>
      <sheetName val="EXPLAN__DESVIOS5"/>
      <sheetName val="CLASIF__MAT__DESVIOS5"/>
      <sheetName val="CLASIF__MATERIAL5"/>
      <sheetName val="EXPLAN__VIA_PRINCIPAL5"/>
      <sheetName val="RES_MET4"/>
      <sheetName val="1000_A_REPL4"/>
      <sheetName val="1000_B_REPL4"/>
      <sheetName val="1000_C_REPL4"/>
      <sheetName val="1000_A_PROY4"/>
      <sheetName val="1000_B_PROY4"/>
      <sheetName val="1000_C_PROY4"/>
      <sheetName val="Avance_Resumen5"/>
      <sheetName val="Datos_-_F1,F25"/>
      <sheetName val="Minuta_0294"/>
      <sheetName val="2_-_Información_gral_contrato4"/>
      <sheetName val="EQ_INGR-EGR4"/>
      <sheetName val="MOD_INGR-EGR4"/>
      <sheetName val="Plan_de_Fases-Subfases5"/>
      <sheetName val="Mat_prod4"/>
      <sheetName val="Eq_Producción4"/>
      <sheetName val="GG_Obreros4"/>
      <sheetName val="Mat_apoyo4"/>
      <sheetName val="Eq_Apoyo4"/>
      <sheetName val="Mod_Directo4"/>
      <sheetName val="Modelo_Ind4"/>
      <sheetName val="COS_14"/>
      <sheetName val="Procurement_Data4"/>
      <sheetName val="3W__FORESCAST4"/>
      <sheetName val="3W_4"/>
      <sheetName val="CURVA_S4"/>
      <sheetName val="%_lc24"/>
      <sheetName val="HIST__PERS4"/>
      <sheetName val="HIST__EQUIP4"/>
      <sheetName val="Cierre_(20%)4"/>
      <sheetName val="Resumen_GG4"/>
      <sheetName val="GG_Totales4"/>
      <sheetName val="Equip_Seguridad4"/>
      <sheetName val="Flujo_(20%)4"/>
      <sheetName val="1_-Flash_Report4"/>
      <sheetName val="3_-_Dotación_de_personal4"/>
      <sheetName val="4_-_Histograma_M_O__Dir_4"/>
      <sheetName val="5_-_Histograma_M_O__Indirec_4"/>
      <sheetName val="6_-_Distribucion_Equipos_y_Maq4"/>
      <sheetName val="7_-_Itemizado_Forecast_14"/>
      <sheetName val="6_-_Itemizado_Control_de_Avanc4"/>
      <sheetName val="Contractor_ANNEX_124"/>
      <sheetName val="8_-_Curva_S_Forecast_024"/>
      <sheetName val="Modifica_Curva_S4"/>
      <sheetName val="9-_Reporte_de_Materiales4"/>
      <sheetName val="10_-Cuadro_Procura4"/>
      <sheetName val="11_-_Control_de_Ingenieria4"/>
      <sheetName val="12_-_Control_Procura_4"/>
      <sheetName val="13_-_Commodities_22_9kV4"/>
      <sheetName val="13_-_Commodities_60_kV4"/>
      <sheetName val="DIFERENCIA_LB0-FC014"/>
      <sheetName val="2__CURVAS4"/>
      <sheetName val="Graph39_8"/>
      <sheetName val="GG-Ofertado-P4_Maz8"/>
      <sheetName val="9_Capex8"/>
      <sheetName val="datos_base8"/>
      <sheetName val="DATOS_UNOE8"/>
      <sheetName val="Metrados__Val_8"/>
      <sheetName val="GyP_total8"/>
      <sheetName val="IRR_sponsor8"/>
      <sheetName val="Restricciones_y_Compromisos8"/>
      <sheetName val="Resumen_anual6"/>
      <sheetName val="PER,COM_PRO_ADI17"/>
      <sheetName val="Planilla_Base_y_Subbase7"/>
      <sheetName val="Sust_205ABC-VE8"/>
      <sheetName val="Sust_205ABC-VP8"/>
      <sheetName val="Resum_205ABC_700FG_907_A_2_28"/>
      <sheetName val="Deduccion_Reajuste8"/>
      <sheetName val="Piso_Tecnico3"/>
      <sheetName val="MFT_TOC3"/>
      <sheetName val="EXPLAN__DESVIOS3"/>
      <sheetName val="CLASIF__MAT__DESVIOS3"/>
      <sheetName val="CLASIF__MATERIAL3"/>
      <sheetName val="EXPLAN__VIA_PRINCIPAL3"/>
      <sheetName val="RES_MET2"/>
      <sheetName val="1000_A_REPL2"/>
      <sheetName val="1000_B_REPL2"/>
      <sheetName val="1000_C_REPL2"/>
      <sheetName val="1000_A_PROY2"/>
      <sheetName val="1000_B_PROY2"/>
      <sheetName val="1000_C_PROY2"/>
      <sheetName val="Avance_Resumen3"/>
      <sheetName val="Datos_-_F1,F23"/>
      <sheetName val="Minuta_0292"/>
      <sheetName val="2_-_Información_gral_contrato2"/>
      <sheetName val="EQ_INGR-EGR2"/>
      <sheetName val="MOD_INGR-EGR2"/>
      <sheetName val="Plan_de_Fases-Subfases3"/>
      <sheetName val="Mat_prod2"/>
      <sheetName val="Eq_Producción2"/>
      <sheetName val="GG_Obreros2"/>
      <sheetName val="Mat_apoyo2"/>
      <sheetName val="Eq_Apoyo2"/>
      <sheetName val="Mod_Directo2"/>
      <sheetName val="Modelo_Ind2"/>
      <sheetName val="COS_12"/>
      <sheetName val="Procurement_Data2"/>
      <sheetName val="3W__FORESCAST2"/>
      <sheetName val="3W_2"/>
      <sheetName val="CURVA_S2"/>
      <sheetName val="%_lc22"/>
      <sheetName val="HIST__PERS2"/>
      <sheetName val="HIST__EQUIP2"/>
      <sheetName val="Cierre_(20%)2"/>
      <sheetName val="Resumen_GG2"/>
      <sheetName val="GG_Totales2"/>
      <sheetName val="Equip_Seguridad2"/>
      <sheetName val="Flujo_(20%)2"/>
      <sheetName val="1_-Flash_Report2"/>
      <sheetName val="3_-_Dotación_de_personal2"/>
      <sheetName val="4_-_Histograma_M_O__Dir_2"/>
      <sheetName val="5_-_Histograma_M_O__Indirec_2"/>
      <sheetName val="6_-_Distribucion_Equipos_y_Maq2"/>
      <sheetName val="7_-_Itemizado_Forecast_12"/>
      <sheetName val="6_-_Itemizado_Control_de_Avanc2"/>
      <sheetName val="Contractor_ANNEX_122"/>
      <sheetName val="8_-_Curva_S_Forecast_022"/>
      <sheetName val="Modifica_Curva_S2"/>
      <sheetName val="9-_Reporte_de_Materiales2"/>
      <sheetName val="10_-Cuadro_Procura2"/>
      <sheetName val="11_-_Control_de_Ingenieria2"/>
      <sheetName val="12_-_Control_Procura_2"/>
      <sheetName val="13_-_Commodities_22_9kV2"/>
      <sheetName val="13_-_Commodities_60_kV2"/>
      <sheetName val="DIFERENCIA_LB0-FC012"/>
      <sheetName val="2__CURVAS2"/>
      <sheetName val="Graph39_9"/>
      <sheetName val="GG-Ofertado-P4_Maz9"/>
      <sheetName val="9_Capex9"/>
      <sheetName val="datos_base9"/>
      <sheetName val="DATOS_UNOE9"/>
      <sheetName val="Metrados__Val_9"/>
      <sheetName val="GyP_total9"/>
      <sheetName val="IRR_sponsor9"/>
      <sheetName val="Restricciones_y_Compromisos9"/>
      <sheetName val="Resumen_anual7"/>
      <sheetName val="PER,COM_PRO_ADI18"/>
      <sheetName val="Planilla_Base_y_Subbase8"/>
      <sheetName val="Sust_205ABC-VE9"/>
      <sheetName val="Sust_205ABC-VP9"/>
      <sheetName val="Resum_205ABC_700FG_907_A_2_29"/>
      <sheetName val="Deduccion_Reajuste9"/>
      <sheetName val="Piso_Tecnico4"/>
      <sheetName val="MFT_TOC4"/>
      <sheetName val="EXPLAN__DESVIOS4"/>
      <sheetName val="CLASIF__MAT__DESVIOS4"/>
      <sheetName val="CLASIF__MATERIAL4"/>
      <sheetName val="EXPLAN__VIA_PRINCIPAL4"/>
      <sheetName val="RES_MET3"/>
      <sheetName val="1000_A_REPL3"/>
      <sheetName val="1000_B_REPL3"/>
      <sheetName val="1000_C_REPL3"/>
      <sheetName val="1000_A_PROY3"/>
      <sheetName val="1000_B_PROY3"/>
      <sheetName val="1000_C_PROY3"/>
      <sheetName val="Avance_Resumen4"/>
      <sheetName val="Datos_-_F1,F24"/>
      <sheetName val="Minuta_0293"/>
      <sheetName val="2_-_Información_gral_contrato3"/>
      <sheetName val="EQ_INGR-EGR3"/>
      <sheetName val="MOD_INGR-EGR3"/>
      <sheetName val="Plan_de_Fases-Subfases4"/>
      <sheetName val="Mat_prod3"/>
      <sheetName val="Eq_Producción3"/>
      <sheetName val="GG_Obreros3"/>
      <sheetName val="Mat_apoyo3"/>
      <sheetName val="Eq_Apoyo3"/>
      <sheetName val="Mod_Directo3"/>
      <sheetName val="Modelo_Ind3"/>
      <sheetName val="COS_13"/>
      <sheetName val="Procurement_Data3"/>
      <sheetName val="3W__FORESCAST3"/>
      <sheetName val="3W_3"/>
      <sheetName val="CURVA_S3"/>
      <sheetName val="%_lc23"/>
      <sheetName val="HIST__PERS3"/>
      <sheetName val="HIST__EQUIP3"/>
      <sheetName val="Cierre_(20%)3"/>
      <sheetName val="Resumen_GG3"/>
      <sheetName val="GG_Totales3"/>
      <sheetName val="Equip_Seguridad3"/>
      <sheetName val="Flujo_(20%)3"/>
      <sheetName val="1_-Flash_Report3"/>
      <sheetName val="3_-_Dotación_de_personal3"/>
      <sheetName val="4_-_Histograma_M_O__Dir_3"/>
      <sheetName val="5_-_Histograma_M_O__Indirec_3"/>
      <sheetName val="6_-_Distribucion_Equipos_y_Maq3"/>
      <sheetName val="7_-_Itemizado_Forecast_13"/>
      <sheetName val="6_-_Itemizado_Control_de_Avanc3"/>
      <sheetName val="Contractor_ANNEX_123"/>
      <sheetName val="8_-_Curva_S_Forecast_023"/>
      <sheetName val="Modifica_Curva_S3"/>
      <sheetName val="9-_Reporte_de_Materiales3"/>
      <sheetName val="10_-Cuadro_Procura3"/>
      <sheetName val="11_-_Control_de_Ingenieria3"/>
      <sheetName val="12_-_Control_Procura_3"/>
      <sheetName val="13_-_Commodities_22_9kV3"/>
      <sheetName val="13_-_Commodities_60_kV3"/>
      <sheetName val="DIFERENCIA_LB0-FC013"/>
      <sheetName val="2__CURVAS3"/>
      <sheetName val="Graph39_11"/>
      <sheetName val="GG-Ofertado-P4_Maz11"/>
      <sheetName val="9_Capex11"/>
      <sheetName val="datos_base11"/>
      <sheetName val="DATOS_UNOE11"/>
      <sheetName val="Metrados__Val_11"/>
      <sheetName val="GyP_total11"/>
      <sheetName val="IRR_sponsor11"/>
      <sheetName val="Restricciones_y_Compromisos11"/>
      <sheetName val="Resumen_anual9"/>
      <sheetName val="PER,COM_PRO_ADI110"/>
      <sheetName val="Planilla_Base_y_Subbase10"/>
      <sheetName val="Sust_205ABC-VE11"/>
      <sheetName val="Sust_205ABC-VP11"/>
      <sheetName val="Resum_205ABC_700FG_907_A_2_211"/>
      <sheetName val="Deduccion_Reajuste11"/>
      <sheetName val="Piso_Tecnico6"/>
      <sheetName val="MFT_TOC6"/>
      <sheetName val="EXPLAN__DESVIOS6"/>
      <sheetName val="CLASIF__MAT__DESVIOS6"/>
      <sheetName val="CLASIF__MATERIAL6"/>
      <sheetName val="EXPLAN__VIA_PRINCIPAL6"/>
      <sheetName val="RES_MET5"/>
      <sheetName val="1000_A_REPL5"/>
      <sheetName val="1000_B_REPL5"/>
      <sheetName val="1000_C_REPL5"/>
      <sheetName val="1000_A_PROY5"/>
      <sheetName val="1000_B_PROY5"/>
      <sheetName val="1000_C_PROY5"/>
      <sheetName val="Avance_Resumen6"/>
      <sheetName val="Datos_-_F1,F26"/>
      <sheetName val="Minuta_0295"/>
      <sheetName val="2_-_Información_gral_contrato5"/>
      <sheetName val="EQ_INGR-EGR5"/>
      <sheetName val="MOD_INGR-EGR5"/>
      <sheetName val="Plan_de_Fases-Subfases6"/>
      <sheetName val="Mat_prod5"/>
      <sheetName val="Eq_Producción5"/>
      <sheetName val="GG_Obreros5"/>
      <sheetName val="Mat_apoyo5"/>
      <sheetName val="Eq_Apoyo5"/>
      <sheetName val="Mod_Directo5"/>
      <sheetName val="Modelo_Ind5"/>
      <sheetName val="COS_15"/>
      <sheetName val="Procurement_Data5"/>
      <sheetName val="3W__FORESCAST5"/>
      <sheetName val="3W_5"/>
      <sheetName val="CURVA_S5"/>
      <sheetName val="%_lc25"/>
      <sheetName val="HIST__PERS5"/>
      <sheetName val="HIST__EQUIP5"/>
      <sheetName val="Cierre_(20%)5"/>
      <sheetName val="Resumen_GG5"/>
      <sheetName val="GG_Totales5"/>
      <sheetName val="Equip_Seguridad5"/>
      <sheetName val="Flujo_(20%)5"/>
      <sheetName val="1_-Flash_Report5"/>
      <sheetName val="3_-_Dotación_de_personal5"/>
      <sheetName val="4_-_Histograma_M_O__Dir_5"/>
      <sheetName val="5_-_Histograma_M_O__Indirec_5"/>
      <sheetName val="6_-_Distribucion_Equipos_y_Maq5"/>
      <sheetName val="7_-_Itemizado_Forecast_15"/>
      <sheetName val="6_-_Itemizado_Control_de_Avanc5"/>
      <sheetName val="Contractor_ANNEX_125"/>
      <sheetName val="8_-_Curva_S_Forecast_025"/>
      <sheetName val="Modifica_Curva_S5"/>
      <sheetName val="9-_Reporte_de_Materiales5"/>
      <sheetName val="10_-Cuadro_Procura5"/>
      <sheetName val="11_-_Control_de_Ingenieria5"/>
      <sheetName val="12_-_Control_Procura_5"/>
      <sheetName val="13_-_Commodities_22_9kV5"/>
      <sheetName val="13_-_Commodities_60_kV5"/>
      <sheetName val="DIFERENCIA_LB0-FC015"/>
      <sheetName val="2__CURVAS5"/>
      <sheetName val="Graph39_12"/>
      <sheetName val="GG-Ofertado-P4_Maz12"/>
      <sheetName val="9_Capex12"/>
      <sheetName val="datos_base12"/>
      <sheetName val="DATOS_UNOE12"/>
      <sheetName val="Metrados__Val_12"/>
      <sheetName val="GyP_total12"/>
      <sheetName val="IRR_sponsor12"/>
      <sheetName val="Restricciones_y_Compromisos12"/>
      <sheetName val="Resumen_anual10"/>
      <sheetName val="PER,COM_PRO_ADI111"/>
      <sheetName val="Planilla_Base_y_Subbase11"/>
      <sheetName val="Sust_205ABC-VE12"/>
      <sheetName val="Sust_205ABC-VP12"/>
      <sheetName val="Resum_205ABC_700FG_907_A_2_212"/>
      <sheetName val="Deduccion_Reajuste12"/>
      <sheetName val="Piso_Tecnico7"/>
      <sheetName val="MFT_TOC7"/>
      <sheetName val="EXPLAN__DESVIOS7"/>
      <sheetName val="CLASIF__MAT__DESVIOS7"/>
      <sheetName val="CLASIF__MATERIAL7"/>
      <sheetName val="EXPLAN__VIA_PRINCIPAL7"/>
      <sheetName val="RES_MET6"/>
      <sheetName val="1000_A_REPL6"/>
      <sheetName val="1000_B_REPL6"/>
      <sheetName val="1000_C_REPL6"/>
      <sheetName val="1000_A_PROY6"/>
      <sheetName val="1000_B_PROY6"/>
      <sheetName val="1000_C_PROY6"/>
      <sheetName val="Avance_Resumen7"/>
      <sheetName val="Datos_-_F1,F27"/>
      <sheetName val="Minuta_0296"/>
      <sheetName val="2_-_Información_gral_contrato6"/>
      <sheetName val="EQ_INGR-EGR6"/>
      <sheetName val="MOD_INGR-EGR6"/>
      <sheetName val="Plan_de_Fases-Subfases7"/>
      <sheetName val="Mat_prod6"/>
      <sheetName val="Eq_Producción6"/>
      <sheetName val="GG_Obreros6"/>
      <sheetName val="Mat_apoyo6"/>
      <sheetName val="Eq_Apoyo6"/>
      <sheetName val="Mod_Directo6"/>
      <sheetName val="Modelo_Ind6"/>
      <sheetName val="COS_16"/>
      <sheetName val="Procurement_Data6"/>
      <sheetName val="3W__FORESCAST6"/>
      <sheetName val="3W_6"/>
      <sheetName val="CURVA_S6"/>
      <sheetName val="%_lc26"/>
      <sheetName val="HIST__PERS6"/>
      <sheetName val="HIST__EQUIP6"/>
      <sheetName val="Cierre_(20%)6"/>
      <sheetName val="Resumen_GG6"/>
      <sheetName val="GG_Totales6"/>
      <sheetName val="Equip_Seguridad6"/>
      <sheetName val="Flujo_(20%)6"/>
      <sheetName val="1_-Flash_Report6"/>
      <sheetName val="3_-_Dotación_de_personal6"/>
      <sheetName val="4_-_Histograma_M_O__Dir_6"/>
      <sheetName val="5_-_Histograma_M_O__Indirec_6"/>
      <sheetName val="6_-_Distribucion_Equipos_y_Maq6"/>
      <sheetName val="7_-_Itemizado_Forecast_16"/>
      <sheetName val="6_-_Itemizado_Control_de_Avanc6"/>
      <sheetName val="Contractor_ANNEX_126"/>
      <sheetName val="8_-_Curva_S_Forecast_026"/>
      <sheetName val="Modifica_Curva_S6"/>
      <sheetName val="9-_Reporte_de_Materiales6"/>
      <sheetName val="10_-Cuadro_Procura6"/>
      <sheetName val="11_-_Control_de_Ingenieria6"/>
      <sheetName val="12_-_Control_Procura_6"/>
      <sheetName val="13_-_Commodities_22_9kV6"/>
      <sheetName val="13_-_Commodities_60_kV6"/>
      <sheetName val="DIFERENCIA_LB0-FC016"/>
      <sheetName val="2__CURVAS6"/>
      <sheetName val="Graph39_13"/>
      <sheetName val="GG-Ofertado-P4_Maz13"/>
      <sheetName val="9_Capex13"/>
      <sheetName val="datos_base13"/>
      <sheetName val="DATOS_UNOE13"/>
      <sheetName val="Metrados__Val_13"/>
      <sheetName val="GyP_total13"/>
      <sheetName val="IRR_sponsor13"/>
      <sheetName val="Restricciones_y_Compromisos13"/>
      <sheetName val="Resumen_anual11"/>
      <sheetName val="PER,COM_PRO_ADI112"/>
      <sheetName val="Planilla_Base_y_Subbase12"/>
      <sheetName val="Sust_205ABC-VE13"/>
      <sheetName val="Sust_205ABC-VP13"/>
      <sheetName val="Resum_205ABC_700FG_907_A_2_213"/>
      <sheetName val="Deduccion_Reajuste13"/>
      <sheetName val="Piso_Tecnico8"/>
      <sheetName val="MFT_TOC8"/>
      <sheetName val="EXPLAN__DESVIOS8"/>
      <sheetName val="CLASIF__MAT__DESVIOS8"/>
      <sheetName val="CLASIF__MATERIAL8"/>
      <sheetName val="EXPLAN__VIA_PRINCIPAL8"/>
      <sheetName val="RES_MET7"/>
      <sheetName val="1000_A_REPL7"/>
      <sheetName val="1000_B_REPL7"/>
      <sheetName val="1000_C_REPL7"/>
      <sheetName val="1000_A_PROY7"/>
      <sheetName val="1000_B_PROY7"/>
      <sheetName val="1000_C_PROY7"/>
      <sheetName val="Avance_Resumen8"/>
      <sheetName val="Datos_-_F1,F28"/>
      <sheetName val="Minuta_0297"/>
      <sheetName val="2_-_Información_gral_contrato7"/>
      <sheetName val="EQ_INGR-EGR7"/>
      <sheetName val="MOD_INGR-EGR7"/>
      <sheetName val="Plan_de_Fases-Subfases8"/>
      <sheetName val="Mat_prod7"/>
      <sheetName val="Eq_Producción7"/>
      <sheetName val="GG_Obreros7"/>
      <sheetName val="Mat_apoyo7"/>
      <sheetName val="Eq_Apoyo7"/>
      <sheetName val="Mod_Directo7"/>
      <sheetName val="Modelo_Ind7"/>
      <sheetName val="COS_17"/>
      <sheetName val="Procurement_Data7"/>
      <sheetName val="3W__FORESCAST7"/>
      <sheetName val="3W_7"/>
      <sheetName val="CURVA_S7"/>
      <sheetName val="%_lc27"/>
      <sheetName val="HIST__PERS7"/>
      <sheetName val="HIST__EQUIP7"/>
      <sheetName val="Cierre_(20%)7"/>
      <sheetName val="Resumen_GG7"/>
      <sheetName val="GG_Totales7"/>
      <sheetName val="Equip_Seguridad7"/>
      <sheetName val="Flujo_(20%)7"/>
      <sheetName val="1_-Flash_Report7"/>
      <sheetName val="3_-_Dotación_de_personal7"/>
      <sheetName val="4_-_Histograma_M_O__Dir_7"/>
      <sheetName val="5_-_Histograma_M_O__Indirec_7"/>
      <sheetName val="6_-_Distribucion_Equipos_y_Maq7"/>
      <sheetName val="7_-_Itemizado_Forecast_17"/>
      <sheetName val="6_-_Itemizado_Control_de_Avanc7"/>
      <sheetName val="Contractor_ANNEX_127"/>
      <sheetName val="8_-_Curva_S_Forecast_027"/>
      <sheetName val="Modifica_Curva_S7"/>
      <sheetName val="9-_Reporte_de_Materiales7"/>
      <sheetName val="10_-Cuadro_Procura7"/>
      <sheetName val="11_-_Control_de_Ingenieria7"/>
      <sheetName val="12_-_Control_Procura_7"/>
      <sheetName val="13_-_Commodities_22_9kV7"/>
      <sheetName val="13_-_Commodities_60_kV7"/>
      <sheetName val="DIFERENCIA_LB0-FC017"/>
      <sheetName val="2__CURVAS7"/>
      <sheetName val="Graph39_14"/>
      <sheetName val="GG-Ofertado-P4_Maz14"/>
      <sheetName val="9_Capex14"/>
      <sheetName val="datos_base14"/>
      <sheetName val="DATOS_UNOE14"/>
      <sheetName val="Metrados__Val_14"/>
      <sheetName val="GyP_total14"/>
      <sheetName val="IRR_sponsor14"/>
      <sheetName val="Restricciones_y_Compromisos14"/>
      <sheetName val="Resumen_anual12"/>
      <sheetName val="PER,COM_PRO_ADI113"/>
      <sheetName val="Planilla_Base_y_Subbase13"/>
      <sheetName val="Sust_205ABC-VE14"/>
      <sheetName val="Sust_205ABC-VP14"/>
      <sheetName val="Resum_205ABC_700FG_907_A_2_214"/>
      <sheetName val="Deduccion_Reajuste14"/>
      <sheetName val="Piso_Tecnico9"/>
      <sheetName val="MFT_TOC9"/>
      <sheetName val="EXPLAN__DESVIOS9"/>
      <sheetName val="CLASIF__MAT__DESVIOS9"/>
      <sheetName val="CLASIF__MATERIAL9"/>
      <sheetName val="EXPLAN__VIA_PRINCIPAL9"/>
      <sheetName val="RES_MET8"/>
      <sheetName val="1000_A_REPL8"/>
      <sheetName val="1000_B_REPL8"/>
      <sheetName val="1000_C_REPL8"/>
      <sheetName val="1000_A_PROY8"/>
      <sheetName val="1000_B_PROY8"/>
      <sheetName val="1000_C_PROY8"/>
      <sheetName val="Avance_Resumen9"/>
      <sheetName val="Datos_-_F1,F29"/>
      <sheetName val="Minuta_0298"/>
      <sheetName val="2_-_Información_gral_contrato8"/>
      <sheetName val="EQ_INGR-EGR8"/>
      <sheetName val="MOD_INGR-EGR8"/>
      <sheetName val="Plan_de_Fases-Subfases9"/>
      <sheetName val="Mat_prod8"/>
      <sheetName val="Eq_Producción8"/>
      <sheetName val="GG_Obreros8"/>
      <sheetName val="Mat_apoyo8"/>
      <sheetName val="Eq_Apoyo8"/>
      <sheetName val="Mod_Directo8"/>
      <sheetName val="Modelo_Ind8"/>
      <sheetName val="COS_18"/>
      <sheetName val="Procurement_Data8"/>
      <sheetName val="3W__FORESCAST8"/>
      <sheetName val="3W_8"/>
      <sheetName val="CURVA_S8"/>
      <sheetName val="%_lc28"/>
      <sheetName val="HIST__PERS8"/>
      <sheetName val="HIST__EQUIP8"/>
      <sheetName val="Cierre_(20%)8"/>
      <sheetName val="Resumen_GG8"/>
      <sheetName val="GG_Totales8"/>
      <sheetName val="Equip_Seguridad8"/>
      <sheetName val="Flujo_(20%)8"/>
      <sheetName val="1_-Flash_Report8"/>
      <sheetName val="3_-_Dotación_de_personal8"/>
      <sheetName val="4_-_Histograma_M_O__Dir_8"/>
      <sheetName val="5_-_Histograma_M_O__Indirec_8"/>
      <sheetName val="6_-_Distribucion_Equipos_y_Maq8"/>
      <sheetName val="7_-_Itemizado_Forecast_18"/>
      <sheetName val="6_-_Itemizado_Control_de_Avanc8"/>
      <sheetName val="Contractor_ANNEX_128"/>
      <sheetName val="8_-_Curva_S_Forecast_028"/>
      <sheetName val="Modifica_Curva_S8"/>
      <sheetName val="9-_Reporte_de_Materiales8"/>
      <sheetName val="10_-Cuadro_Procura8"/>
      <sheetName val="11_-_Control_de_Ingenieria8"/>
      <sheetName val="12_-_Control_Procura_8"/>
      <sheetName val="13_-_Commodities_22_9kV8"/>
      <sheetName val="13_-_Commodities_60_kV8"/>
      <sheetName val="DIFERENCIA_LB0-FC018"/>
      <sheetName val="2__CURVAS8"/>
      <sheetName val="Nudo 1"/>
      <sheetName val="EXP-EXPEDIENTE"/>
      <sheetName val="PUNIT"/>
      <sheetName val="Apus"/>
      <sheetName val="MATER_CONCENTR_CBV99"/>
      <sheetName val="COSTO-MANO-OBRA-_CBV99"/>
      <sheetName val="MATER_CBV2000"/>
      <sheetName val="DISTR.MANT.ELECTRICA"/>
      <sheetName val="DOTACION_CBV99"/>
      <sheetName val="BD CONFIABILIDAD"/>
      <sheetName val="encofrado y concreto muros"/>
      <sheetName val="Acero muros"/>
      <sheetName val="Muros metrados"/>
      <sheetName val="encofrado y concreto cimentacio"/>
      <sheetName val="Acero cimentaciones"/>
      <sheetName val="metrado cimentaciones"/>
      <sheetName val="encofrado y concreto columnas"/>
      <sheetName val="columnas"/>
      <sheetName val="VALORIZACION_104"/>
      <sheetName val="VALORIZACION_102"/>
      <sheetName val="VALORIZACION_103"/>
      <sheetName val="VALORIZACION_105"/>
      <sheetName val="VALORIZACION_106"/>
      <sheetName val="VALORIZACION_107"/>
      <sheetName val="VALORIZACION_108"/>
      <sheetName val="3_INPUT_ACT1"/>
      <sheetName val="509-509A_TMC36&quot;"/>
      <sheetName val="510_TMC36&quot;"/>
      <sheetName val="Anx_1_Nota_41"/>
      <sheetName val="MONTAJE_TUBERIA_Y_SOPORTES1"/>
      <sheetName val="SERVICIOS_A_OBRA_195"/>
      <sheetName val="AD_05_7+300-52+920"/>
      <sheetName val="EXP_0-52+920"/>
      <sheetName val="Exp__Técnico_7+300-52+920"/>
      <sheetName val="Resumen_derrumbes"/>
      <sheetName val="NO_IMPRIMIR"/>
      <sheetName val="Parametros"/>
      <sheetName val="BASE_CONEX_"/>
      <sheetName val="INST__BANDEJA"/>
      <sheetName val="RES__TENDIDO"/>
      <sheetName val="RES__PEINADO"/>
      <sheetName val="RES_RETIRO"/>
      <sheetName val="RES_CONEX_"/>
      <sheetName val="Sem_"/>
      <sheetName val="RES__CONEXIONADO"/>
      <sheetName val="MONTAJE_DE_SOMBRILLA"/>
      <sheetName val="Desv_P_Puentes"/>
      <sheetName val="O__Preliminares"/>
      <sheetName val="Mivimiento_de_Tierras"/>
      <sheetName val="Estribos_Acero_(Proy)"/>
      <sheetName val="Fe°_C__Estribo"/>
      <sheetName val="Losa_de_Concreto_Armado"/>
      <sheetName val="Losa_de_Concreto_Armado_Acero"/>
      <sheetName val="Fe°_C__Losa"/>
      <sheetName val="Vereda_de_Concreto_Armado"/>
      <sheetName val="Losa_de_Aproximacion"/>
      <sheetName val="O__de_Protección_y_Encauzamient"/>
      <sheetName val="Explanaciones_TRAMO_5"/>
      <sheetName val="Explanaciones_TRAMO_6"/>
      <sheetName val="Explanaciones_EJE_1_-_3"/>
      <sheetName val="Explanaciones_EJE_1_-_4"/>
      <sheetName val="Explanaciones_EJE_2_-_5"/>
      <sheetName val="Explanaciones_EJE_2_-_6_1"/>
      <sheetName val="Explanaciones_EJE_3_-_7"/>
      <sheetName val="Explanaciones_EJE_3_-_8"/>
      <sheetName val="consolid-dossier (IAS)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ow r="9">
          <cell r="H9">
            <v>0.90469999999999995</v>
          </cell>
        </row>
      </sheetData>
      <sheetData sheetId="136">
        <row r="9">
          <cell r="H9">
            <v>0.90469999999999995</v>
          </cell>
        </row>
      </sheetData>
      <sheetData sheetId="137">
        <row r="9">
          <cell r="H9">
            <v>0.90469999999999995</v>
          </cell>
        </row>
      </sheetData>
      <sheetData sheetId="138">
        <row r="9">
          <cell r="H9">
            <v>0.90469999999999995</v>
          </cell>
        </row>
      </sheetData>
      <sheetData sheetId="139">
        <row r="9">
          <cell r="H9">
            <v>0.90469999999999995</v>
          </cell>
        </row>
      </sheetData>
      <sheetData sheetId="140">
        <row r="9">
          <cell r="H9">
            <v>0.90469999999999995</v>
          </cell>
        </row>
      </sheetData>
      <sheetData sheetId="141">
        <row r="9">
          <cell r="H9">
            <v>0.90469999999999995</v>
          </cell>
        </row>
      </sheetData>
      <sheetData sheetId="142">
        <row r="9">
          <cell r="H9">
            <v>0.90469999999999995</v>
          </cell>
        </row>
      </sheetData>
      <sheetData sheetId="143">
        <row r="9">
          <cell r="H9">
            <v>0.90469999999999995</v>
          </cell>
        </row>
      </sheetData>
      <sheetData sheetId="144">
        <row r="9">
          <cell r="H9">
            <v>0.90469999999999995</v>
          </cell>
        </row>
      </sheetData>
      <sheetData sheetId="145">
        <row r="9">
          <cell r="H9">
            <v>0.90469999999999995</v>
          </cell>
        </row>
      </sheetData>
      <sheetData sheetId="146">
        <row r="9">
          <cell r="H9">
            <v>0.90469999999999995</v>
          </cell>
        </row>
      </sheetData>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ow r="9">
          <cell r="H9">
            <v>0.90469999999999995</v>
          </cell>
        </row>
      </sheetData>
      <sheetData sheetId="156">
        <row r="9">
          <cell r="H9">
            <v>0.90469999999999995</v>
          </cell>
        </row>
      </sheetData>
      <sheetData sheetId="157" refreshError="1"/>
      <sheetData sheetId="158" refreshError="1"/>
      <sheetData sheetId="159">
        <row r="9">
          <cell r="H9">
            <v>0.90469999999999995</v>
          </cell>
        </row>
      </sheetData>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ow r="9">
          <cell r="H9">
            <v>0.90469999999999995</v>
          </cell>
        </row>
      </sheetData>
      <sheetData sheetId="179">
        <row r="9">
          <cell r="H9">
            <v>0.90469999999999995</v>
          </cell>
        </row>
      </sheetData>
      <sheetData sheetId="180" refreshError="1"/>
      <sheetData sheetId="181" refreshError="1"/>
      <sheetData sheetId="182" refreshError="1"/>
      <sheetData sheetId="183">
        <row r="9">
          <cell r="H9">
            <v>0.90469999999999995</v>
          </cell>
        </row>
      </sheetData>
      <sheetData sheetId="184">
        <row r="9">
          <cell r="H9">
            <v>0.90469999999999995</v>
          </cell>
        </row>
      </sheetData>
      <sheetData sheetId="185">
        <row r="9">
          <cell r="H9">
            <v>0.90469999999999995</v>
          </cell>
        </row>
      </sheetData>
      <sheetData sheetId="186">
        <row r="9">
          <cell r="H9">
            <v>0.90469999999999995</v>
          </cell>
        </row>
      </sheetData>
      <sheetData sheetId="187">
        <row r="9">
          <cell r="H9">
            <v>0.90469999999999995</v>
          </cell>
        </row>
      </sheetData>
      <sheetData sheetId="188">
        <row r="9">
          <cell r="H9">
            <v>0.90469999999999995</v>
          </cell>
        </row>
      </sheetData>
      <sheetData sheetId="189">
        <row r="9">
          <cell r="H9">
            <v>0.90469999999999995</v>
          </cell>
        </row>
      </sheetData>
      <sheetData sheetId="190">
        <row r="9">
          <cell r="H9">
            <v>0.90469999999999995</v>
          </cell>
        </row>
      </sheetData>
      <sheetData sheetId="191">
        <row r="9">
          <cell r="H9">
            <v>0.90469999999999995</v>
          </cell>
        </row>
      </sheetData>
      <sheetData sheetId="192">
        <row r="9">
          <cell r="H9">
            <v>0.90469999999999995</v>
          </cell>
        </row>
      </sheetData>
      <sheetData sheetId="193">
        <row r="9">
          <cell r="H9">
            <v>0.90469999999999995</v>
          </cell>
        </row>
      </sheetData>
      <sheetData sheetId="194">
        <row r="9">
          <cell r="H9">
            <v>0.90469999999999995</v>
          </cell>
        </row>
      </sheetData>
      <sheetData sheetId="195">
        <row r="9">
          <cell r="H9">
            <v>0.90469999999999995</v>
          </cell>
        </row>
      </sheetData>
      <sheetData sheetId="196">
        <row r="9">
          <cell r="H9">
            <v>0.90469999999999995</v>
          </cell>
        </row>
      </sheetData>
      <sheetData sheetId="197" refreshError="1"/>
      <sheetData sheetId="198" refreshError="1"/>
      <sheetData sheetId="199" refreshError="1"/>
      <sheetData sheetId="200" refreshError="1"/>
      <sheetData sheetId="201" refreshError="1"/>
      <sheetData sheetId="202">
        <row r="9">
          <cell r="H9">
            <v>0.90469999999999995</v>
          </cell>
        </row>
      </sheetData>
      <sheetData sheetId="203">
        <row r="9">
          <cell r="H9">
            <v>0.90469999999999995</v>
          </cell>
        </row>
      </sheetData>
      <sheetData sheetId="204">
        <row r="9">
          <cell r="H9">
            <v>0.90469999999999995</v>
          </cell>
        </row>
      </sheetData>
      <sheetData sheetId="205">
        <row r="9">
          <cell r="H9">
            <v>0.90469999999999995</v>
          </cell>
        </row>
      </sheetData>
      <sheetData sheetId="206">
        <row r="9">
          <cell r="H9">
            <v>0.90469999999999995</v>
          </cell>
        </row>
      </sheetData>
      <sheetData sheetId="207">
        <row r="9">
          <cell r="H9">
            <v>0.90469999999999995</v>
          </cell>
        </row>
      </sheetData>
      <sheetData sheetId="208">
        <row r="9">
          <cell r="H9">
            <v>0.90469999999999995</v>
          </cell>
        </row>
      </sheetData>
      <sheetData sheetId="209">
        <row r="9">
          <cell r="H9">
            <v>0.90469999999999995</v>
          </cell>
        </row>
      </sheetData>
      <sheetData sheetId="210">
        <row r="9">
          <cell r="H9">
            <v>0.90469999999999995</v>
          </cell>
        </row>
      </sheetData>
      <sheetData sheetId="211">
        <row r="9">
          <cell r="H9">
            <v>0.90469999999999995</v>
          </cell>
        </row>
      </sheetData>
      <sheetData sheetId="212">
        <row r="9">
          <cell r="H9">
            <v>0.90469999999999995</v>
          </cell>
        </row>
      </sheetData>
      <sheetData sheetId="213">
        <row r="9">
          <cell r="H9">
            <v>0.90469999999999995</v>
          </cell>
        </row>
      </sheetData>
      <sheetData sheetId="214">
        <row r="9">
          <cell r="H9">
            <v>0.90469999999999995</v>
          </cell>
        </row>
      </sheetData>
      <sheetData sheetId="215">
        <row r="9">
          <cell r="H9">
            <v>0.90469999999999995</v>
          </cell>
        </row>
      </sheetData>
      <sheetData sheetId="216">
        <row r="9">
          <cell r="H9">
            <v>0.90469999999999995</v>
          </cell>
        </row>
      </sheetData>
      <sheetData sheetId="217">
        <row r="9">
          <cell r="H9">
            <v>0.90469999999999995</v>
          </cell>
        </row>
      </sheetData>
      <sheetData sheetId="218">
        <row r="9">
          <cell r="H9">
            <v>0.90469999999999995</v>
          </cell>
        </row>
      </sheetData>
      <sheetData sheetId="219">
        <row r="9">
          <cell r="H9">
            <v>0.90469999999999995</v>
          </cell>
        </row>
      </sheetData>
      <sheetData sheetId="220">
        <row r="9">
          <cell r="H9">
            <v>0.90469999999999995</v>
          </cell>
        </row>
      </sheetData>
      <sheetData sheetId="221">
        <row r="9">
          <cell r="H9">
            <v>0.90469999999999995</v>
          </cell>
        </row>
      </sheetData>
      <sheetData sheetId="222">
        <row r="9">
          <cell r="H9">
            <v>0.90469999999999995</v>
          </cell>
        </row>
      </sheetData>
      <sheetData sheetId="223">
        <row r="9">
          <cell r="H9">
            <v>0.90469999999999995</v>
          </cell>
        </row>
      </sheetData>
      <sheetData sheetId="224">
        <row r="9">
          <cell r="H9">
            <v>0.90469999999999995</v>
          </cell>
        </row>
      </sheetData>
      <sheetData sheetId="225">
        <row r="9">
          <cell r="H9">
            <v>0.90469999999999995</v>
          </cell>
        </row>
      </sheetData>
      <sheetData sheetId="226">
        <row r="9">
          <cell r="H9">
            <v>0.90469999999999995</v>
          </cell>
        </row>
      </sheetData>
      <sheetData sheetId="227">
        <row r="9">
          <cell r="H9">
            <v>0.90469999999999995</v>
          </cell>
        </row>
      </sheetData>
      <sheetData sheetId="228">
        <row r="9">
          <cell r="H9">
            <v>0.90469999999999995</v>
          </cell>
        </row>
      </sheetData>
      <sheetData sheetId="229">
        <row r="9">
          <cell r="H9">
            <v>0.90469999999999995</v>
          </cell>
        </row>
      </sheetData>
      <sheetData sheetId="230">
        <row r="9">
          <cell r="H9">
            <v>0.90469999999999995</v>
          </cell>
        </row>
      </sheetData>
      <sheetData sheetId="231" refreshError="1"/>
      <sheetData sheetId="232"/>
      <sheetData sheetId="233">
        <row r="9">
          <cell r="H9">
            <v>0.90469999999999995</v>
          </cell>
        </row>
      </sheetData>
      <sheetData sheetId="234">
        <row r="9">
          <cell r="H9">
            <v>0.90469999999999995</v>
          </cell>
        </row>
      </sheetData>
      <sheetData sheetId="235">
        <row r="9">
          <cell r="H9">
            <v>0.90469999999999995</v>
          </cell>
        </row>
      </sheetData>
      <sheetData sheetId="236">
        <row r="9">
          <cell r="H9">
            <v>0.90469999999999995</v>
          </cell>
        </row>
      </sheetData>
      <sheetData sheetId="237">
        <row r="9">
          <cell r="H9">
            <v>0.90469999999999995</v>
          </cell>
        </row>
      </sheetData>
      <sheetData sheetId="238">
        <row r="9">
          <cell r="H9">
            <v>0.90469999999999995</v>
          </cell>
        </row>
      </sheetData>
      <sheetData sheetId="239">
        <row r="9">
          <cell r="H9">
            <v>0.90469999999999995</v>
          </cell>
        </row>
      </sheetData>
      <sheetData sheetId="240">
        <row r="9">
          <cell r="H9">
            <v>0.90469999999999995</v>
          </cell>
        </row>
      </sheetData>
      <sheetData sheetId="241">
        <row r="9">
          <cell r="H9">
            <v>0.90469999999999995</v>
          </cell>
        </row>
      </sheetData>
      <sheetData sheetId="242">
        <row r="9">
          <cell r="H9">
            <v>0.90469999999999995</v>
          </cell>
        </row>
      </sheetData>
      <sheetData sheetId="243">
        <row r="9">
          <cell r="H9">
            <v>0.90469999999999995</v>
          </cell>
        </row>
      </sheetData>
      <sheetData sheetId="244">
        <row r="9">
          <cell r="H9">
            <v>0.90469999999999995</v>
          </cell>
        </row>
      </sheetData>
      <sheetData sheetId="245">
        <row r="9">
          <cell r="H9">
            <v>0.90469999999999995</v>
          </cell>
        </row>
      </sheetData>
      <sheetData sheetId="246">
        <row r="9">
          <cell r="H9">
            <v>0.90469999999999995</v>
          </cell>
        </row>
      </sheetData>
      <sheetData sheetId="247">
        <row r="9">
          <cell r="H9">
            <v>0.90469999999999995</v>
          </cell>
        </row>
      </sheetData>
      <sheetData sheetId="248">
        <row r="9">
          <cell r="H9">
            <v>0.90469999999999995</v>
          </cell>
        </row>
      </sheetData>
      <sheetData sheetId="249">
        <row r="9">
          <cell r="H9">
            <v>0.90469999999999995</v>
          </cell>
        </row>
      </sheetData>
      <sheetData sheetId="250">
        <row r="9">
          <cell r="H9">
            <v>0.90469999999999995</v>
          </cell>
        </row>
      </sheetData>
      <sheetData sheetId="251">
        <row r="9">
          <cell r="H9">
            <v>0.90469999999999995</v>
          </cell>
        </row>
      </sheetData>
      <sheetData sheetId="252">
        <row r="9">
          <cell r="H9">
            <v>0.90469999999999995</v>
          </cell>
        </row>
      </sheetData>
      <sheetData sheetId="253">
        <row r="9">
          <cell r="H9">
            <v>0.90469999999999995</v>
          </cell>
        </row>
      </sheetData>
      <sheetData sheetId="254">
        <row r="9">
          <cell r="H9">
            <v>0.90469999999999995</v>
          </cell>
        </row>
      </sheetData>
      <sheetData sheetId="255">
        <row r="9">
          <cell r="H9">
            <v>0.90469999999999995</v>
          </cell>
        </row>
      </sheetData>
      <sheetData sheetId="256">
        <row r="9">
          <cell r="H9">
            <v>0.90469999999999995</v>
          </cell>
        </row>
      </sheetData>
      <sheetData sheetId="257">
        <row r="9">
          <cell r="H9">
            <v>0.90469999999999995</v>
          </cell>
        </row>
      </sheetData>
      <sheetData sheetId="258">
        <row r="9">
          <cell r="H9">
            <v>0.90469999999999995</v>
          </cell>
        </row>
      </sheetData>
      <sheetData sheetId="259">
        <row r="9">
          <cell r="H9">
            <v>0.90469999999999995</v>
          </cell>
        </row>
      </sheetData>
      <sheetData sheetId="260">
        <row r="9">
          <cell r="H9">
            <v>0.90469999999999995</v>
          </cell>
        </row>
      </sheetData>
      <sheetData sheetId="261">
        <row r="9">
          <cell r="H9">
            <v>0.90469999999999995</v>
          </cell>
        </row>
      </sheetData>
      <sheetData sheetId="262">
        <row r="9">
          <cell r="H9">
            <v>0.90469999999999995</v>
          </cell>
        </row>
      </sheetData>
      <sheetData sheetId="263">
        <row r="9">
          <cell r="H9">
            <v>0.90469999999999995</v>
          </cell>
        </row>
      </sheetData>
      <sheetData sheetId="264">
        <row r="9">
          <cell r="H9">
            <v>0.90469999999999995</v>
          </cell>
        </row>
      </sheetData>
      <sheetData sheetId="265">
        <row r="9">
          <cell r="H9">
            <v>0.90469999999999995</v>
          </cell>
        </row>
      </sheetData>
      <sheetData sheetId="266">
        <row r="9">
          <cell r="H9">
            <v>0.90469999999999995</v>
          </cell>
        </row>
      </sheetData>
      <sheetData sheetId="267">
        <row r="9">
          <cell r="H9">
            <v>0.90469999999999995</v>
          </cell>
        </row>
      </sheetData>
      <sheetData sheetId="268">
        <row r="9">
          <cell r="H9">
            <v>0.90469999999999995</v>
          </cell>
        </row>
      </sheetData>
      <sheetData sheetId="269">
        <row r="9">
          <cell r="H9">
            <v>0.90469999999999995</v>
          </cell>
        </row>
      </sheetData>
      <sheetData sheetId="270">
        <row r="9">
          <cell r="H9">
            <v>0.90469999999999995</v>
          </cell>
        </row>
      </sheetData>
      <sheetData sheetId="271">
        <row r="9">
          <cell r="H9">
            <v>0.90469999999999995</v>
          </cell>
        </row>
      </sheetData>
      <sheetData sheetId="272">
        <row r="9">
          <cell r="H9">
            <v>0.90469999999999995</v>
          </cell>
        </row>
      </sheetData>
      <sheetData sheetId="273">
        <row r="9">
          <cell r="H9">
            <v>0.90469999999999995</v>
          </cell>
        </row>
      </sheetData>
      <sheetData sheetId="274">
        <row r="9">
          <cell r="H9">
            <v>0.90469999999999995</v>
          </cell>
        </row>
      </sheetData>
      <sheetData sheetId="275">
        <row r="9">
          <cell r="H9">
            <v>0.90469999999999995</v>
          </cell>
        </row>
      </sheetData>
      <sheetData sheetId="276">
        <row r="9">
          <cell r="H9">
            <v>0.90469999999999995</v>
          </cell>
        </row>
      </sheetData>
      <sheetData sheetId="277">
        <row r="9">
          <cell r="H9">
            <v>0.90469999999999995</v>
          </cell>
        </row>
      </sheetData>
      <sheetData sheetId="278">
        <row r="9">
          <cell r="H9">
            <v>0.90469999999999995</v>
          </cell>
        </row>
      </sheetData>
      <sheetData sheetId="279">
        <row r="9">
          <cell r="H9">
            <v>0.90469999999999995</v>
          </cell>
        </row>
      </sheetData>
      <sheetData sheetId="280">
        <row r="9">
          <cell r="H9">
            <v>0.90469999999999995</v>
          </cell>
        </row>
      </sheetData>
      <sheetData sheetId="281">
        <row r="9">
          <cell r="H9">
            <v>0.90469999999999995</v>
          </cell>
        </row>
      </sheetData>
      <sheetData sheetId="282">
        <row r="9">
          <cell r="H9">
            <v>0.90469999999999995</v>
          </cell>
        </row>
      </sheetData>
      <sheetData sheetId="283">
        <row r="9">
          <cell r="H9">
            <v>0.90469999999999995</v>
          </cell>
        </row>
      </sheetData>
      <sheetData sheetId="284">
        <row r="9">
          <cell r="H9">
            <v>0.90469999999999995</v>
          </cell>
        </row>
      </sheetData>
      <sheetData sheetId="285">
        <row r="9">
          <cell r="H9">
            <v>0.90469999999999995</v>
          </cell>
        </row>
      </sheetData>
      <sheetData sheetId="286">
        <row r="9">
          <cell r="H9">
            <v>0.90469999999999995</v>
          </cell>
        </row>
      </sheetData>
      <sheetData sheetId="287">
        <row r="9">
          <cell r="H9">
            <v>0.90469999999999995</v>
          </cell>
        </row>
      </sheetData>
      <sheetData sheetId="288">
        <row r="9">
          <cell r="H9">
            <v>0.90469999999999995</v>
          </cell>
        </row>
      </sheetData>
      <sheetData sheetId="289">
        <row r="9">
          <cell r="H9">
            <v>0.90469999999999995</v>
          </cell>
        </row>
      </sheetData>
      <sheetData sheetId="290" refreshError="1"/>
      <sheetData sheetId="291" refreshError="1"/>
      <sheetData sheetId="292" refreshError="1"/>
      <sheetData sheetId="293" refreshError="1"/>
      <sheetData sheetId="294" refreshError="1"/>
      <sheetData sheetId="295">
        <row r="9">
          <cell r="H9">
            <v>0.90469999999999995</v>
          </cell>
        </row>
      </sheetData>
      <sheetData sheetId="296">
        <row r="9">
          <cell r="H9">
            <v>0.90469999999999995</v>
          </cell>
        </row>
      </sheetData>
      <sheetData sheetId="297">
        <row r="9">
          <cell r="H9">
            <v>0.90469999999999995</v>
          </cell>
        </row>
      </sheetData>
      <sheetData sheetId="298">
        <row r="9">
          <cell r="H9">
            <v>0.90469999999999995</v>
          </cell>
        </row>
      </sheetData>
      <sheetData sheetId="299">
        <row r="9">
          <cell r="H9">
            <v>0.90469999999999995</v>
          </cell>
        </row>
      </sheetData>
      <sheetData sheetId="300">
        <row r="9">
          <cell r="H9">
            <v>0.90469999999999995</v>
          </cell>
        </row>
      </sheetData>
      <sheetData sheetId="301">
        <row r="9">
          <cell r="H9">
            <v>0.90469999999999995</v>
          </cell>
        </row>
      </sheetData>
      <sheetData sheetId="302">
        <row r="9">
          <cell r="H9">
            <v>0.90469999999999995</v>
          </cell>
        </row>
      </sheetData>
      <sheetData sheetId="303">
        <row r="9">
          <cell r="H9">
            <v>0.90469999999999995</v>
          </cell>
        </row>
      </sheetData>
      <sheetData sheetId="304" refreshError="1"/>
      <sheetData sheetId="305">
        <row r="9">
          <cell r="H9">
            <v>0.90469999999999995</v>
          </cell>
        </row>
      </sheetData>
      <sheetData sheetId="306">
        <row r="9">
          <cell r="H9">
            <v>0.90469999999999995</v>
          </cell>
        </row>
      </sheetData>
      <sheetData sheetId="307">
        <row r="9">
          <cell r="H9">
            <v>0.90469999999999995</v>
          </cell>
        </row>
      </sheetData>
      <sheetData sheetId="308">
        <row r="9">
          <cell r="H9">
            <v>0.90469999999999995</v>
          </cell>
        </row>
      </sheetData>
      <sheetData sheetId="309">
        <row r="9">
          <cell r="H9">
            <v>0.90469999999999995</v>
          </cell>
        </row>
      </sheetData>
      <sheetData sheetId="310">
        <row r="9">
          <cell r="H9">
            <v>0.90469999999999995</v>
          </cell>
        </row>
      </sheetData>
      <sheetData sheetId="311">
        <row r="9">
          <cell r="H9">
            <v>0.90469999999999995</v>
          </cell>
        </row>
      </sheetData>
      <sheetData sheetId="312">
        <row r="9">
          <cell r="H9">
            <v>0.90469999999999995</v>
          </cell>
        </row>
      </sheetData>
      <sheetData sheetId="313">
        <row r="9">
          <cell r="H9">
            <v>0.90469999999999995</v>
          </cell>
        </row>
      </sheetData>
      <sheetData sheetId="314">
        <row r="9">
          <cell r="H9">
            <v>0.90469999999999995</v>
          </cell>
        </row>
      </sheetData>
      <sheetData sheetId="315">
        <row r="9">
          <cell r="H9">
            <v>0.90469999999999995</v>
          </cell>
        </row>
      </sheetData>
      <sheetData sheetId="316">
        <row r="9">
          <cell r="H9">
            <v>0.90469999999999995</v>
          </cell>
        </row>
      </sheetData>
      <sheetData sheetId="317">
        <row r="9">
          <cell r="H9">
            <v>0.90469999999999995</v>
          </cell>
        </row>
      </sheetData>
      <sheetData sheetId="318">
        <row r="9">
          <cell r="H9">
            <v>0.90469999999999995</v>
          </cell>
        </row>
      </sheetData>
      <sheetData sheetId="319"/>
      <sheetData sheetId="320">
        <row r="9">
          <cell r="H9">
            <v>0.90469999999999995</v>
          </cell>
        </row>
      </sheetData>
      <sheetData sheetId="321">
        <row r="9">
          <cell r="H9">
            <v>0.90469999999999995</v>
          </cell>
        </row>
      </sheetData>
      <sheetData sheetId="322">
        <row r="9">
          <cell r="H9">
            <v>0.90469999999999995</v>
          </cell>
        </row>
      </sheetData>
      <sheetData sheetId="323"/>
      <sheetData sheetId="324"/>
      <sheetData sheetId="325">
        <row r="9">
          <cell r="H9">
            <v>0.90469999999999995</v>
          </cell>
        </row>
      </sheetData>
      <sheetData sheetId="326">
        <row r="9">
          <cell r="H9">
            <v>0.90469999999999995</v>
          </cell>
        </row>
      </sheetData>
      <sheetData sheetId="327">
        <row r="9">
          <cell r="H9">
            <v>0.90469999999999995</v>
          </cell>
        </row>
      </sheetData>
      <sheetData sheetId="328">
        <row r="9">
          <cell r="H9">
            <v>0.90469999999999995</v>
          </cell>
        </row>
      </sheetData>
      <sheetData sheetId="329">
        <row r="9">
          <cell r="H9">
            <v>0.90469999999999995</v>
          </cell>
        </row>
      </sheetData>
      <sheetData sheetId="330"/>
      <sheetData sheetId="331">
        <row r="9">
          <cell r="H9">
            <v>0.90469999999999995</v>
          </cell>
        </row>
      </sheetData>
      <sheetData sheetId="332">
        <row r="9">
          <cell r="H9">
            <v>0.90469999999999995</v>
          </cell>
        </row>
      </sheetData>
      <sheetData sheetId="333">
        <row r="9">
          <cell r="H9">
            <v>0.90469999999999995</v>
          </cell>
        </row>
      </sheetData>
      <sheetData sheetId="334"/>
      <sheetData sheetId="335"/>
      <sheetData sheetId="336" refreshError="1"/>
      <sheetData sheetId="337" refreshError="1"/>
      <sheetData sheetId="338">
        <row r="9">
          <cell r="H9">
            <v>0.90469999999999995</v>
          </cell>
        </row>
      </sheetData>
      <sheetData sheetId="339">
        <row r="9">
          <cell r="H9">
            <v>0.90469999999999995</v>
          </cell>
        </row>
      </sheetData>
      <sheetData sheetId="340">
        <row r="9">
          <cell r="H9">
            <v>0.90469999999999995</v>
          </cell>
        </row>
      </sheetData>
      <sheetData sheetId="341">
        <row r="9">
          <cell r="H9">
            <v>0.90469999999999995</v>
          </cell>
        </row>
      </sheetData>
      <sheetData sheetId="342">
        <row r="9">
          <cell r="H9">
            <v>0.90469999999999995</v>
          </cell>
        </row>
      </sheetData>
      <sheetData sheetId="343">
        <row r="9">
          <cell r="H9">
            <v>0.90469999999999995</v>
          </cell>
        </row>
      </sheetData>
      <sheetData sheetId="344">
        <row r="9">
          <cell r="H9">
            <v>0.90469999999999995</v>
          </cell>
        </row>
      </sheetData>
      <sheetData sheetId="345" refreshError="1"/>
      <sheetData sheetId="346"/>
      <sheetData sheetId="347">
        <row r="9">
          <cell r="H9">
            <v>0.90469999999999995</v>
          </cell>
        </row>
      </sheetData>
      <sheetData sheetId="348">
        <row r="9">
          <cell r="H9">
            <v>0.90469999999999995</v>
          </cell>
        </row>
      </sheetData>
      <sheetData sheetId="349"/>
      <sheetData sheetId="350">
        <row r="9">
          <cell r="H9">
            <v>0.90469999999999995</v>
          </cell>
        </row>
      </sheetData>
      <sheetData sheetId="351">
        <row r="9">
          <cell r="H9">
            <v>0.90469999999999995</v>
          </cell>
        </row>
      </sheetData>
      <sheetData sheetId="352">
        <row r="9">
          <cell r="H9">
            <v>0.90469999999999995</v>
          </cell>
        </row>
      </sheetData>
      <sheetData sheetId="353">
        <row r="9">
          <cell r="H9">
            <v>0.90469999999999995</v>
          </cell>
        </row>
      </sheetData>
      <sheetData sheetId="354">
        <row r="9">
          <cell r="H9">
            <v>0.90469999999999995</v>
          </cell>
        </row>
      </sheetData>
      <sheetData sheetId="355"/>
      <sheetData sheetId="356">
        <row r="9">
          <cell r="H9">
            <v>0.90469999999999995</v>
          </cell>
        </row>
      </sheetData>
      <sheetData sheetId="357">
        <row r="9">
          <cell r="H9">
            <v>0.90469999999999995</v>
          </cell>
        </row>
      </sheetData>
      <sheetData sheetId="358">
        <row r="9">
          <cell r="H9">
            <v>0.90469999999999995</v>
          </cell>
        </row>
      </sheetData>
      <sheetData sheetId="359">
        <row r="9">
          <cell r="H9">
            <v>0.90469999999999995</v>
          </cell>
        </row>
      </sheetData>
      <sheetData sheetId="360">
        <row r="9">
          <cell r="H9">
            <v>0.90469999999999995</v>
          </cell>
        </row>
      </sheetData>
      <sheetData sheetId="361"/>
      <sheetData sheetId="362">
        <row r="9">
          <cell r="H9">
            <v>0.90469999999999995</v>
          </cell>
        </row>
      </sheetData>
      <sheetData sheetId="363">
        <row r="9">
          <cell r="H9">
            <v>0.90469999999999995</v>
          </cell>
        </row>
      </sheetData>
      <sheetData sheetId="364">
        <row r="9">
          <cell r="H9">
            <v>0.90469999999999995</v>
          </cell>
        </row>
      </sheetData>
      <sheetData sheetId="365"/>
      <sheetData sheetId="366">
        <row r="9">
          <cell r="H9">
            <v>0.90469999999999995</v>
          </cell>
        </row>
      </sheetData>
      <sheetData sheetId="367">
        <row r="9">
          <cell r="H9">
            <v>0.90469999999999995</v>
          </cell>
        </row>
      </sheetData>
      <sheetData sheetId="368">
        <row r="9">
          <cell r="H9">
            <v>0.90469999999999995</v>
          </cell>
        </row>
      </sheetData>
      <sheetData sheetId="369"/>
      <sheetData sheetId="370"/>
      <sheetData sheetId="371">
        <row r="9">
          <cell r="H9">
            <v>0.90469999999999995</v>
          </cell>
        </row>
      </sheetData>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sheetData sheetId="385">
        <row r="9">
          <cell r="H9">
            <v>0.90469999999999995</v>
          </cell>
        </row>
      </sheetData>
      <sheetData sheetId="386">
        <row r="9">
          <cell r="H9">
            <v>0.90469999999999995</v>
          </cell>
        </row>
      </sheetData>
      <sheetData sheetId="387">
        <row r="9">
          <cell r="H9">
            <v>0.90469999999999995</v>
          </cell>
        </row>
      </sheetData>
      <sheetData sheetId="388">
        <row r="9">
          <cell r="H9">
            <v>0.90469999999999995</v>
          </cell>
        </row>
      </sheetData>
      <sheetData sheetId="389">
        <row r="9">
          <cell r="H9">
            <v>0.90469999999999995</v>
          </cell>
        </row>
      </sheetData>
      <sheetData sheetId="390"/>
      <sheetData sheetId="391">
        <row r="9">
          <cell r="H9">
            <v>0.90469999999999995</v>
          </cell>
        </row>
      </sheetData>
      <sheetData sheetId="392">
        <row r="9">
          <cell r="H9">
            <v>0.90469999999999995</v>
          </cell>
        </row>
      </sheetData>
      <sheetData sheetId="393">
        <row r="9">
          <cell r="H9">
            <v>0.90469999999999995</v>
          </cell>
        </row>
      </sheetData>
      <sheetData sheetId="394">
        <row r="9">
          <cell r="H9">
            <v>0.90469999999999995</v>
          </cell>
        </row>
      </sheetData>
      <sheetData sheetId="395">
        <row r="9">
          <cell r="H9">
            <v>0.90469999999999995</v>
          </cell>
        </row>
      </sheetData>
      <sheetData sheetId="396"/>
      <sheetData sheetId="397"/>
      <sheetData sheetId="398">
        <row r="9">
          <cell r="H9">
            <v>0.90469999999999995</v>
          </cell>
        </row>
      </sheetData>
      <sheetData sheetId="399">
        <row r="9">
          <cell r="H9">
            <v>0.90469999999999995</v>
          </cell>
        </row>
      </sheetData>
      <sheetData sheetId="400">
        <row r="9">
          <cell r="H9">
            <v>0.90469999999999995</v>
          </cell>
        </row>
      </sheetData>
      <sheetData sheetId="401">
        <row r="9">
          <cell r="H9">
            <v>0.90469999999999995</v>
          </cell>
        </row>
      </sheetData>
      <sheetData sheetId="402">
        <row r="9">
          <cell r="H9">
            <v>0.90469999999999995</v>
          </cell>
        </row>
      </sheetData>
      <sheetData sheetId="403">
        <row r="9">
          <cell r="H9">
            <v>0.90469999999999995</v>
          </cell>
        </row>
      </sheetData>
      <sheetData sheetId="404">
        <row r="9">
          <cell r="H9">
            <v>0.90469999999999995</v>
          </cell>
        </row>
      </sheetData>
      <sheetData sheetId="405"/>
      <sheetData sheetId="406">
        <row r="9">
          <cell r="H9">
            <v>0.90469999999999995</v>
          </cell>
        </row>
      </sheetData>
      <sheetData sheetId="407">
        <row r="9">
          <cell r="H9">
            <v>0.90469999999999995</v>
          </cell>
        </row>
      </sheetData>
      <sheetData sheetId="408">
        <row r="9">
          <cell r="H9">
            <v>0.90469999999999995</v>
          </cell>
        </row>
      </sheetData>
      <sheetData sheetId="409">
        <row r="9">
          <cell r="H9">
            <v>0.90469999999999995</v>
          </cell>
        </row>
      </sheetData>
      <sheetData sheetId="410"/>
      <sheetData sheetId="411"/>
      <sheetData sheetId="412"/>
      <sheetData sheetId="413"/>
      <sheetData sheetId="414">
        <row r="9">
          <cell r="H9">
            <v>0.90469999999999995</v>
          </cell>
        </row>
      </sheetData>
      <sheetData sheetId="415"/>
      <sheetData sheetId="416"/>
      <sheetData sheetId="417">
        <row r="9">
          <cell r="H9">
            <v>0.90469999999999995</v>
          </cell>
        </row>
      </sheetData>
      <sheetData sheetId="418">
        <row r="9">
          <cell r="H9">
            <v>0.90469999999999995</v>
          </cell>
        </row>
      </sheetData>
      <sheetData sheetId="419">
        <row r="9">
          <cell r="H9">
            <v>0.90469999999999995</v>
          </cell>
        </row>
      </sheetData>
      <sheetData sheetId="420">
        <row r="9">
          <cell r="H9">
            <v>0.90469999999999995</v>
          </cell>
        </row>
      </sheetData>
      <sheetData sheetId="421">
        <row r="9">
          <cell r="H9">
            <v>0.90469999999999995</v>
          </cell>
        </row>
      </sheetData>
      <sheetData sheetId="422"/>
      <sheetData sheetId="423"/>
      <sheetData sheetId="424">
        <row r="9">
          <cell r="H9">
            <v>0.90469999999999995</v>
          </cell>
        </row>
      </sheetData>
      <sheetData sheetId="425">
        <row r="9">
          <cell r="H9">
            <v>0.90469999999999995</v>
          </cell>
        </row>
      </sheetData>
      <sheetData sheetId="426"/>
      <sheetData sheetId="427">
        <row r="9">
          <cell r="H9">
            <v>0.90469999999999995</v>
          </cell>
        </row>
      </sheetData>
      <sheetData sheetId="428">
        <row r="9">
          <cell r="H9">
            <v>0.90469999999999995</v>
          </cell>
        </row>
      </sheetData>
      <sheetData sheetId="429">
        <row r="9">
          <cell r="H9">
            <v>0.90469999999999995</v>
          </cell>
        </row>
      </sheetData>
      <sheetData sheetId="430"/>
      <sheetData sheetId="431"/>
      <sheetData sheetId="432">
        <row r="9">
          <cell r="H9">
            <v>0.90469999999999995</v>
          </cell>
        </row>
      </sheetData>
      <sheetData sheetId="433">
        <row r="9">
          <cell r="H9">
            <v>0.90469999999999995</v>
          </cell>
        </row>
      </sheetData>
      <sheetData sheetId="434"/>
      <sheetData sheetId="435"/>
      <sheetData sheetId="436"/>
      <sheetData sheetId="437"/>
      <sheetData sheetId="438"/>
      <sheetData sheetId="439">
        <row r="9">
          <cell r="H9">
            <v>0.90469999999999995</v>
          </cell>
        </row>
      </sheetData>
      <sheetData sheetId="440">
        <row r="9">
          <cell r="H9">
            <v>0.90469999999999995</v>
          </cell>
        </row>
      </sheetData>
      <sheetData sheetId="441"/>
      <sheetData sheetId="442"/>
      <sheetData sheetId="443"/>
      <sheetData sheetId="444"/>
      <sheetData sheetId="445">
        <row r="9">
          <cell r="H9">
            <v>0.90469999999999995</v>
          </cell>
        </row>
      </sheetData>
      <sheetData sheetId="446"/>
      <sheetData sheetId="447"/>
      <sheetData sheetId="448">
        <row r="9">
          <cell r="H9">
            <v>0.90469999999999995</v>
          </cell>
        </row>
      </sheetData>
      <sheetData sheetId="449">
        <row r="9">
          <cell r="H9">
            <v>0.90469999999999995</v>
          </cell>
        </row>
      </sheetData>
      <sheetData sheetId="450"/>
      <sheetData sheetId="451">
        <row r="9">
          <cell r="H9">
            <v>0.90469999999999995</v>
          </cell>
        </row>
      </sheetData>
      <sheetData sheetId="452"/>
      <sheetData sheetId="453"/>
      <sheetData sheetId="454">
        <row r="9">
          <cell r="H9">
            <v>0.90469999999999995</v>
          </cell>
        </row>
      </sheetData>
      <sheetData sheetId="455">
        <row r="9">
          <cell r="H9">
            <v>0.90469999999999995</v>
          </cell>
        </row>
      </sheetData>
      <sheetData sheetId="456">
        <row r="9">
          <cell r="H9">
            <v>0.90469999999999995</v>
          </cell>
        </row>
      </sheetData>
      <sheetData sheetId="457">
        <row r="9">
          <cell r="H9">
            <v>0.90469999999999995</v>
          </cell>
        </row>
      </sheetData>
      <sheetData sheetId="458"/>
      <sheetData sheetId="459"/>
      <sheetData sheetId="460"/>
      <sheetData sheetId="46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sheetData sheetId="471">
        <row r="9">
          <cell r="H9">
            <v>0.90469999999999995</v>
          </cell>
        </row>
      </sheetData>
      <sheetData sheetId="472"/>
      <sheetData sheetId="473" refreshError="1"/>
      <sheetData sheetId="474"/>
      <sheetData sheetId="475"/>
      <sheetData sheetId="476" refreshError="1"/>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refreshError="1"/>
      <sheetData sheetId="496" refreshError="1"/>
      <sheetData sheetId="497"/>
      <sheetData sheetId="498" refreshError="1"/>
      <sheetData sheetId="499"/>
      <sheetData sheetId="500" refreshError="1"/>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row r="9">
          <cell r="H9">
            <v>0.90469999999999995</v>
          </cell>
        </row>
      </sheetData>
      <sheetData sheetId="551"/>
      <sheetData sheetId="552"/>
      <sheetData sheetId="553"/>
      <sheetData sheetId="554"/>
      <sheetData sheetId="555"/>
      <sheetData sheetId="556"/>
      <sheetData sheetId="557"/>
      <sheetData sheetId="558"/>
      <sheetData sheetId="559"/>
      <sheetData sheetId="560"/>
      <sheetData sheetId="561">
        <row r="9">
          <cell r="H9">
            <v>0.90469999999999995</v>
          </cell>
        </row>
      </sheetData>
      <sheetData sheetId="562">
        <row r="9">
          <cell r="H9">
            <v>0.90469999999999995</v>
          </cell>
        </row>
      </sheetData>
      <sheetData sheetId="563"/>
      <sheetData sheetId="564"/>
      <sheetData sheetId="565"/>
      <sheetData sheetId="566"/>
      <sheetData sheetId="567"/>
      <sheetData sheetId="568"/>
      <sheetData sheetId="569"/>
      <sheetData sheetId="570">
        <row r="9">
          <cell r="H9">
            <v>0.90469999999999995</v>
          </cell>
        </row>
      </sheetData>
      <sheetData sheetId="571">
        <row r="9">
          <cell r="H9">
            <v>0.90469999999999995</v>
          </cell>
        </row>
      </sheetData>
      <sheetData sheetId="572"/>
      <sheetData sheetId="573">
        <row r="9">
          <cell r="H9">
            <v>0.90469999999999995</v>
          </cell>
        </row>
      </sheetData>
      <sheetData sheetId="574"/>
      <sheetData sheetId="575"/>
      <sheetData sheetId="576"/>
      <sheetData sheetId="577"/>
      <sheetData sheetId="578"/>
      <sheetData sheetId="579"/>
      <sheetData sheetId="580"/>
      <sheetData sheetId="581">
        <row r="9">
          <cell r="H9">
            <v>0.90469999999999995</v>
          </cell>
        </row>
      </sheetData>
      <sheetData sheetId="582">
        <row r="9">
          <cell r="H9">
            <v>0.90469999999999995</v>
          </cell>
        </row>
      </sheetData>
      <sheetData sheetId="583">
        <row r="9">
          <cell r="H9">
            <v>0.90469999999999995</v>
          </cell>
        </row>
      </sheetData>
      <sheetData sheetId="584"/>
      <sheetData sheetId="585">
        <row r="9">
          <cell r="H9">
            <v>0.90469999999999995</v>
          </cell>
        </row>
      </sheetData>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refreshError="1"/>
      <sheetData sheetId="605"/>
      <sheetData sheetId="606"/>
      <sheetData sheetId="607" refreshError="1"/>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refreshError="1"/>
      <sheetData sheetId="624" refreshError="1"/>
      <sheetData sheetId="625" refreshError="1"/>
      <sheetData sheetId="626" refreshError="1"/>
      <sheetData sheetId="627" refreshError="1"/>
      <sheetData sheetId="628"/>
      <sheetData sheetId="629"/>
      <sheetData sheetId="630"/>
      <sheetData sheetId="631"/>
      <sheetData sheetId="632"/>
      <sheetData sheetId="633"/>
      <sheetData sheetId="634"/>
      <sheetData sheetId="635"/>
      <sheetData sheetId="636"/>
      <sheetData sheetId="637"/>
      <sheetData sheetId="638" refreshError="1"/>
      <sheetData sheetId="639" refreshError="1"/>
      <sheetData sheetId="640" refreshError="1"/>
      <sheetData sheetId="641" refreshError="1"/>
      <sheetData sheetId="642" refreshError="1"/>
      <sheetData sheetId="643" refreshError="1"/>
      <sheetData sheetId="644" refreshError="1"/>
      <sheetData sheetId="645">
        <row r="9">
          <cell r="H9">
            <v>0.90469999999999995</v>
          </cell>
        </row>
      </sheetData>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row r="9">
          <cell r="H9">
            <v>0.90469999999999995</v>
          </cell>
        </row>
      </sheetData>
      <sheetData sheetId="687"/>
      <sheetData sheetId="688"/>
      <sheetData sheetId="689">
        <row r="9">
          <cell r="H9">
            <v>0.90469999999999995</v>
          </cell>
        </row>
      </sheetData>
      <sheetData sheetId="690">
        <row r="9">
          <cell r="H9">
            <v>0.90469999999999995</v>
          </cell>
        </row>
      </sheetData>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row r="9">
          <cell r="H9">
            <v>0.90469999999999995</v>
          </cell>
        </row>
      </sheetData>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row r="9">
          <cell r="H9">
            <v>0.90469999999999995</v>
          </cell>
        </row>
      </sheetData>
      <sheetData sheetId="1123">
        <row r="9">
          <cell r="H9">
            <v>0.90469999999999995</v>
          </cell>
        </row>
      </sheetData>
      <sheetData sheetId="1124"/>
      <sheetData sheetId="1125"/>
      <sheetData sheetId="1126"/>
      <sheetData sheetId="1127"/>
      <sheetData sheetId="1128"/>
      <sheetData sheetId="1129"/>
      <sheetData sheetId="1130"/>
      <sheetData sheetId="1131">
        <row r="9">
          <cell r="H9">
            <v>0.90469999999999995</v>
          </cell>
        </row>
      </sheetData>
      <sheetData sheetId="1132">
        <row r="9">
          <cell r="H9">
            <v>0.90469999999999995</v>
          </cell>
        </row>
      </sheetData>
      <sheetData sheetId="1133">
        <row r="9">
          <cell r="H9">
            <v>0.90469999999999995</v>
          </cell>
        </row>
      </sheetData>
      <sheetData sheetId="1134">
        <row r="9">
          <cell r="H9">
            <v>0.90469999999999995</v>
          </cell>
        </row>
      </sheetData>
      <sheetData sheetId="1135">
        <row r="9">
          <cell r="H9">
            <v>0.90469999999999995</v>
          </cell>
        </row>
      </sheetData>
      <sheetData sheetId="1136"/>
      <sheetData sheetId="1137">
        <row r="9">
          <cell r="H9">
            <v>0.90469999999999995</v>
          </cell>
        </row>
      </sheetData>
      <sheetData sheetId="1138">
        <row r="9">
          <cell r="H9">
            <v>0.90469999999999995</v>
          </cell>
        </row>
      </sheetData>
      <sheetData sheetId="1139">
        <row r="9">
          <cell r="H9">
            <v>0.90469999999999995</v>
          </cell>
        </row>
      </sheetData>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refreshError="1"/>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PH_DATA"/>
      <sheetName val="SheetB1"/>
      <sheetName val="Attach 4-18"/>
      <sheetName val="Pumps"/>
      <sheetName val="MOV"/>
      <sheetName val="AOV"/>
      <sheetName val="Instr Cali"/>
      <sheetName val="Loops"/>
      <sheetName val="Blow_Flush"/>
      <sheetName val="Elect"/>
      <sheetName val="Tracking"/>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lujoTJ"/>
    </sheetNames>
    <sheetDataSet>
      <sheetData sheetId="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ister"/>
      <sheetName val="GraphData"/>
      <sheetName val="CONTROL"/>
      <sheetName val="Basis"/>
      <sheetName val="D34jul00A"/>
      <sheetName val="FTE"/>
      <sheetName val="Project Cashflow data"/>
      <sheetName val="Jobsite"/>
      <sheetName val="NDEU"/>
      <sheetName val="Santiago"/>
      <sheetName val="Los Tortolas"/>
      <sheetName val="Confluencia"/>
      <sheetName val="Offshore"/>
      <sheetName val="Office 5"/>
      <sheetName val="Info_Rates"/>
      <sheetName val="hours"/>
      <sheetName val="DATOS"/>
      <sheetName val="Plant EQ"/>
      <sheetName val="Personnel"/>
      <sheetName val="data-FS"/>
      <sheetName val="PARAMETROS"/>
      <sheetName val="FX-PRA_rates"/>
      <sheetName val="Lookup_Tables"/>
      <sheetName val="Project_Info"/>
      <sheetName val="D_Mes"/>
      <sheetName val="Denver"/>
      <sheetName val="expats"/>
      <sheetName val="locals"/>
      <sheetName val="office4"/>
      <sheetName val="c-expats"/>
      <sheetName val="c-nationals"/>
      <sheetName val="Office7"/>
      <sheetName val="Summary-OLD"/>
      <sheetName val="Functional_(Brisbane)_Office"/>
      <sheetName val="Montreal_Office"/>
      <sheetName val="Fig_6-7"/>
      <sheetName val="Misc"/>
      <sheetName val="Salary_Data"/>
      <sheetName val="Summary"/>
      <sheetName val="Link_In"/>
      <sheetName val="GRAPH_DATA"/>
      <sheetName val="Week Ending"/>
      <sheetName val="#¡REF"/>
      <sheetName val="Project COA Rev0"/>
      <sheetName val="MR Package Rev2"/>
      <sheetName val="data"/>
      <sheetName val="List 2 Comm Code"/>
      <sheetName val="List 3 Quantity Basis"/>
      <sheetName val="List 4 PO MR SR"/>
      <sheetName val="Plant_EQ"/>
      <sheetName val="Ranking 99"/>
      <sheetName val="DISCIPLINAS"/>
      <sheetName val="Listados"/>
      <sheetName val="Hoja1"/>
      <sheetName val="List 1 Fac Codes "/>
      <sheetName val="List 2 Comm Code "/>
      <sheetName val="Index"/>
      <sheetName val="Master Optimizado"/>
      <sheetName val="Master Optimizado Estr"/>
      <sheetName val="Project_Cashflow_data"/>
      <sheetName val="Los_Tortolas"/>
      <sheetName val="Office_5"/>
      <sheetName val="Sheet1"/>
      <sheetName val="List"/>
      <sheetName val="Lists"/>
      <sheetName val="Validations"/>
      <sheetName val="2.- Data"/>
      <sheetName val="criterio"/>
      <sheetName val="Fig 4-14"/>
      <sheetName val="Fig 5-17"/>
      <sheetName val="FlujoTJ"/>
      <sheetName val="REPORTES"/>
      <sheetName val="ENTREGABLES"/>
      <sheetName val="Optimiza 27-02-20"/>
      <sheetName val="NOTA TECNICA"/>
      <sheetName val="INFORMES DE AVANCE"/>
      <sheetName val="ESTADOS"/>
      <sheetName val="REVISORES"/>
      <sheetName val="ANULADOS"/>
      <sheetName val="-"/>
      <sheetName val="Listado"/>
      <sheetName val="Optimiza-04-02-20"/>
      <sheetName val="Optimiza-13-02-20"/>
      <sheetName val="Codificacion"/>
      <sheetName val="WBS"/>
      <sheetName val="Project_Cashflow_data1"/>
      <sheetName val="Los_Tortolas1"/>
      <sheetName val="Office_51"/>
      <sheetName val="Plant_EQ1"/>
      <sheetName val="Week_Ending"/>
      <sheetName val="Project_COA_Rev0"/>
      <sheetName val="MR_Package_Rev2"/>
      <sheetName val="List_2_Comm_Code"/>
      <sheetName val="List_3_Quantity_Basis"/>
      <sheetName val="List_4_PO_MR_SR"/>
      <sheetName val="Ranking_99"/>
      <sheetName val="List_1_Fac_Codes_"/>
      <sheetName val="List_2_Comm_Code_"/>
      <sheetName val="Master_Optimizado"/>
      <sheetName val="Master_Optimizado_Estr"/>
      <sheetName val="FIN CLP$"/>
      <sheetName val="LOG Notas y tendencias "/>
      <sheetName val="TENDENCIAS"/>
      <sheetName val="Hoja6"/>
      <sheetName val="Hoja5"/>
      <sheetName val="Hoja2"/>
      <sheetName val="Ventas chamblas "/>
      <sheetName val="&gt;Forecast 023-06"/>
      <sheetName val="SGCE Montec "/>
      <sheetName val="SGCE "/>
      <sheetName val="NDC"/>
      <sheetName val="MODIFICADO"/>
      <sheetName val="Hoja4"/>
      <sheetName val="Hoja3"/>
      <sheetName val="BC"/>
      <sheetName val="Detail"/>
      <sheetName val="Resumen ICSK"/>
      <sheetName val="Trabajo"/>
      <sheetName val="Resumen Contratos Ed "/>
      <sheetName val="Termino"/>
      <sheetName val="Sheet3"/>
      <sheetName val="Assumption Sheet"/>
      <sheetName val="WBS Codes"/>
      <sheetName val="Data List"/>
      <sheetName val="Sheet2"/>
      <sheetName val="Bench MO"/>
      <sheetName val="Cuadrilla"/>
      <sheetName val="Big Summ"/>
      <sheetName val="Detalle Indirectos"/>
      <sheetName val="SUM comm"/>
      <sheetName val="Contingencia Det"/>
      <sheetName val="Provisiones"/>
      <sheetName val="sum partidas"/>
      <sheetName val="sum p3"/>
      <sheetName val="POs"/>
      <sheetName val="CAPEX "/>
      <sheetName val="APU"/>
      <sheetName val="% Cotizado"/>
      <sheetName val="APU Horm"/>
      <sheetName val="Sum rend"/>
      <sheetName val="FC"/>
      <sheetName val="Disc"/>
      <sheetName val="PF"/>
      <sheetName val="Flete"/>
      <sheetName val="SUM WBS"/>
      <sheetName val="ECO-01"/>
      <sheetName val="R1 - EXE Clase 3"/>
      <sheetName val="% PLAN COMPLETADO"/>
      <sheetName val="7. Mano de Obra "/>
      <sheetName val="9. Equipos y Maquinarias"/>
      <sheetName val="16. Fotos"/>
      <sheetName val="21. Resumen Semanal HH Tronadur"/>
      <sheetName val="SCC"/>
      <sheetName val="SNC "/>
      <sheetName val="Resumen"/>
      <sheetName val="APU Estudio"/>
      <sheetName val="1 (no aplica)"/>
      <sheetName val="2 (no aplica)"/>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59"/>
      <sheetName val="60"/>
      <sheetName val="61"/>
      <sheetName val="62"/>
      <sheetName val="63"/>
      <sheetName val="64"/>
      <sheetName val="65"/>
      <sheetName val="66"/>
      <sheetName val="67"/>
      <sheetName val="68"/>
      <sheetName val="69"/>
      <sheetName val="70"/>
      <sheetName val="71"/>
      <sheetName val="72"/>
      <sheetName val="73"/>
      <sheetName val="74"/>
      <sheetName val="75"/>
      <sheetName val="76"/>
      <sheetName val="77"/>
      <sheetName val="78"/>
      <sheetName val="79"/>
      <sheetName val="80"/>
      <sheetName val="81"/>
      <sheetName val="82"/>
      <sheetName val="83"/>
      <sheetName val="84"/>
      <sheetName val="85"/>
      <sheetName val="86"/>
      <sheetName val="87"/>
      <sheetName val="88"/>
      <sheetName val="89"/>
      <sheetName val="90"/>
      <sheetName val="91"/>
      <sheetName val="92"/>
      <sheetName val="93"/>
      <sheetName val="94"/>
      <sheetName val="95"/>
      <sheetName val="96"/>
      <sheetName val="97"/>
      <sheetName val="98"/>
      <sheetName val="99"/>
      <sheetName val="100"/>
      <sheetName val="101"/>
      <sheetName val="102"/>
      <sheetName val="103"/>
      <sheetName val="104"/>
      <sheetName val="105"/>
      <sheetName val="106"/>
      <sheetName val="107"/>
      <sheetName val="108"/>
      <sheetName val="109"/>
      <sheetName val="110"/>
      <sheetName val="111"/>
      <sheetName val="112"/>
      <sheetName val="113"/>
      <sheetName val="114"/>
      <sheetName val="115"/>
      <sheetName val="116"/>
      <sheetName val="117"/>
      <sheetName val="118"/>
      <sheetName val="119"/>
      <sheetName val="120"/>
      <sheetName val="121"/>
      <sheetName val="122"/>
      <sheetName val="123"/>
      <sheetName val="124"/>
      <sheetName val="125"/>
      <sheetName val="126"/>
      <sheetName val="127"/>
      <sheetName val="128"/>
      <sheetName val="129"/>
      <sheetName val="130"/>
      <sheetName val="131"/>
      <sheetName val="132"/>
      <sheetName val="133"/>
      <sheetName val="134"/>
      <sheetName val="135"/>
      <sheetName val="136"/>
      <sheetName val="137"/>
      <sheetName val="138"/>
      <sheetName val="139"/>
      <sheetName val="140"/>
      <sheetName val="141"/>
      <sheetName val="142"/>
      <sheetName val="143"/>
      <sheetName val="144"/>
      <sheetName val="145"/>
      <sheetName val="146"/>
      <sheetName val="147"/>
      <sheetName val="148"/>
      <sheetName val="149"/>
      <sheetName val="150"/>
      <sheetName val="151"/>
      <sheetName val="152"/>
      <sheetName val="153"/>
      <sheetName val="154"/>
      <sheetName val="155"/>
      <sheetName val="156"/>
      <sheetName val="157"/>
      <sheetName val="158"/>
      <sheetName val="159"/>
      <sheetName val="160"/>
      <sheetName val="161"/>
      <sheetName val="162"/>
      <sheetName val="163"/>
      <sheetName val="164"/>
      <sheetName val="165"/>
      <sheetName val="166"/>
      <sheetName val="167"/>
      <sheetName val="168"/>
      <sheetName val="169"/>
      <sheetName val="170"/>
      <sheetName val="171"/>
      <sheetName val="172"/>
      <sheetName val="173"/>
      <sheetName val="174"/>
      <sheetName val="175"/>
      <sheetName val="176"/>
      <sheetName val="177"/>
      <sheetName val="178"/>
      <sheetName val="179"/>
      <sheetName val="180"/>
      <sheetName val="181"/>
      <sheetName val="182"/>
      <sheetName val="183"/>
      <sheetName val="184"/>
      <sheetName val="185"/>
      <sheetName val="186"/>
      <sheetName val="187"/>
      <sheetName val="188"/>
      <sheetName val="189"/>
      <sheetName val="190"/>
      <sheetName val="191"/>
      <sheetName val="192"/>
      <sheetName val="193"/>
      <sheetName val="194"/>
      <sheetName val="195"/>
      <sheetName val="196"/>
      <sheetName val="197"/>
      <sheetName val="198"/>
      <sheetName val="199"/>
      <sheetName val="200"/>
      <sheetName val="201"/>
      <sheetName val="202"/>
      <sheetName val="203"/>
      <sheetName val="204"/>
      <sheetName val="205"/>
      <sheetName val="206"/>
      <sheetName val="207"/>
      <sheetName val="208"/>
      <sheetName val="209"/>
      <sheetName val="210"/>
      <sheetName val="211"/>
      <sheetName val="212"/>
      <sheetName val="214"/>
      <sheetName val="213"/>
      <sheetName val="215"/>
      <sheetName val="216"/>
      <sheetName val="217"/>
      <sheetName val="218"/>
      <sheetName val="219"/>
      <sheetName val="220"/>
      <sheetName val="221"/>
      <sheetName val="222"/>
      <sheetName val="223"/>
      <sheetName val="224"/>
      <sheetName val="225"/>
      <sheetName val="226"/>
      <sheetName val="227"/>
      <sheetName val="231"/>
      <sheetName val="245"/>
      <sheetName val="246"/>
      <sheetName val="247"/>
      <sheetName val="248"/>
      <sheetName val="249"/>
      <sheetName val="250"/>
      <sheetName val="251"/>
      <sheetName val="252"/>
      <sheetName val="253"/>
      <sheetName val="254"/>
      <sheetName val="255"/>
      <sheetName val="256"/>
      <sheetName val="257"/>
      <sheetName val="258"/>
      <sheetName val="259"/>
      <sheetName val="260"/>
      <sheetName val="261"/>
      <sheetName val="262"/>
      <sheetName val="263"/>
      <sheetName val="264"/>
      <sheetName val="265"/>
      <sheetName val="266"/>
      <sheetName val="267"/>
      <sheetName val="268"/>
      <sheetName val="269"/>
      <sheetName val="270"/>
      <sheetName val="271"/>
      <sheetName val="272"/>
      <sheetName val="273"/>
      <sheetName val="274"/>
      <sheetName val="275"/>
      <sheetName val="276"/>
      <sheetName val="277"/>
      <sheetName val="278"/>
      <sheetName val="279"/>
      <sheetName val="280"/>
      <sheetName val="281"/>
      <sheetName val="282"/>
      <sheetName val="283"/>
      <sheetName val="284"/>
      <sheetName val="285"/>
      <sheetName val="286"/>
      <sheetName val="287"/>
      <sheetName val="288"/>
      <sheetName val="289"/>
      <sheetName val="290"/>
      <sheetName val="291"/>
      <sheetName val="292"/>
      <sheetName val="293"/>
      <sheetName val="294"/>
      <sheetName val="295"/>
      <sheetName val="296"/>
      <sheetName val="297"/>
      <sheetName val="298"/>
      <sheetName val="299"/>
      <sheetName val="300"/>
      <sheetName val="301"/>
      <sheetName val="302"/>
      <sheetName val="303"/>
      <sheetName val="304"/>
      <sheetName val="305"/>
      <sheetName val="306"/>
      <sheetName val="307"/>
      <sheetName val="308"/>
      <sheetName val="309"/>
      <sheetName val="310"/>
      <sheetName val="311"/>
      <sheetName val="312"/>
      <sheetName val="313"/>
      <sheetName val="314"/>
      <sheetName val="315"/>
      <sheetName val="316"/>
      <sheetName val="317"/>
      <sheetName val="318"/>
      <sheetName val="319"/>
      <sheetName val="320"/>
      <sheetName val="321"/>
      <sheetName val="322"/>
      <sheetName val="323"/>
      <sheetName val="324"/>
      <sheetName val="325"/>
      <sheetName val="326"/>
      <sheetName val="327"/>
      <sheetName val="328"/>
      <sheetName val="329"/>
      <sheetName val="330"/>
      <sheetName val="331"/>
      <sheetName val="332"/>
      <sheetName val="333"/>
      <sheetName val="334"/>
      <sheetName val="335"/>
      <sheetName val="336"/>
      <sheetName val="337"/>
      <sheetName val="338"/>
      <sheetName val="339"/>
      <sheetName val="340"/>
      <sheetName val="341"/>
      <sheetName val="342"/>
      <sheetName val="343"/>
      <sheetName val="344"/>
      <sheetName val="345"/>
      <sheetName val="346"/>
      <sheetName val="347"/>
      <sheetName val="348"/>
      <sheetName val="349"/>
      <sheetName val="350"/>
      <sheetName val="351"/>
      <sheetName val="352"/>
      <sheetName val="353"/>
      <sheetName val="354"/>
      <sheetName val="355"/>
      <sheetName val="356"/>
      <sheetName val="357"/>
      <sheetName val="358"/>
      <sheetName val="359"/>
      <sheetName val="360"/>
      <sheetName val="361"/>
      <sheetName val="362"/>
      <sheetName val="363"/>
      <sheetName val="364"/>
      <sheetName val="365"/>
      <sheetName val="366"/>
      <sheetName val="367"/>
      <sheetName val="368"/>
      <sheetName val="369"/>
      <sheetName val="370"/>
      <sheetName val="371"/>
      <sheetName val="372"/>
      <sheetName val="373"/>
      <sheetName val="374"/>
      <sheetName val="375"/>
      <sheetName val="376"/>
      <sheetName val="377"/>
      <sheetName val="378"/>
      <sheetName val="379"/>
      <sheetName val="380"/>
      <sheetName val="381"/>
      <sheetName val="382"/>
      <sheetName val="383"/>
      <sheetName val="384"/>
      <sheetName val="385"/>
      <sheetName val="386"/>
      <sheetName val="387"/>
      <sheetName val="388"/>
      <sheetName val="389"/>
      <sheetName val="390"/>
      <sheetName val="391"/>
      <sheetName val="392"/>
      <sheetName val="393"/>
      <sheetName val="394"/>
      <sheetName val="395"/>
      <sheetName val="396"/>
      <sheetName val="397"/>
      <sheetName val="398"/>
      <sheetName val="399"/>
      <sheetName val="400"/>
      <sheetName val="401"/>
      <sheetName val="402"/>
      <sheetName val="403"/>
      <sheetName val="404"/>
      <sheetName val="405"/>
      <sheetName val="406"/>
      <sheetName val="407"/>
      <sheetName val="408"/>
      <sheetName val="409"/>
      <sheetName val="410"/>
      <sheetName val="411"/>
      <sheetName val="412"/>
      <sheetName val="413"/>
      <sheetName val="414"/>
      <sheetName val="415"/>
      <sheetName val="416"/>
      <sheetName val="417"/>
      <sheetName val="418"/>
      <sheetName val="419"/>
      <sheetName val="420"/>
      <sheetName val="421"/>
      <sheetName val="422"/>
      <sheetName val="423"/>
      <sheetName val="424"/>
      <sheetName val="425"/>
      <sheetName val="426"/>
      <sheetName val="427"/>
      <sheetName val="428"/>
      <sheetName val="429"/>
      <sheetName val="Cubicaciones"/>
      <sheetName val="1.1.A. Cátodos ER y SXEW"/>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refreshError="1"/>
      <sheetData sheetId="37"/>
      <sheetData sheetId="38" refreshError="1"/>
      <sheetData sheetId="39"/>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sheetData sheetId="6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refreshError="1"/>
      <sheetData sheetId="146" refreshError="1"/>
      <sheetData sheetId="147" refreshError="1"/>
      <sheetData sheetId="148"/>
      <sheetData sheetId="149"/>
      <sheetData sheetId="150"/>
      <sheetData sheetId="151"/>
      <sheetData sheetId="152"/>
      <sheetData sheetId="153"/>
      <sheetData sheetId="154">
        <row r="18">
          <cell r="T18">
            <v>35644.388403447207</v>
          </cell>
        </row>
      </sheetData>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ister"/>
      <sheetName val="GraphData"/>
    </sheetNames>
    <sheetDataSet>
      <sheetData sheetId="0"/>
      <sheetData sheetId="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COS99"/>
      <sheetName val="HS23B_EstadoProy"/>
      <sheetName val="GRAFICO A"/>
      <sheetName val="Datos"/>
      <sheetName val="GRAFICO_A"/>
      <sheetName val="Long Term Prices"/>
      <sheetName val="Compara"/>
      <sheetName val="GRAFICO_A1"/>
      <sheetName val="EstadoCAPEX"/>
      <sheetName val="ProyGANTT"/>
      <sheetName val="ProyCURVAS"/>
      <sheetName val="Long_Term_Prices"/>
      <sheetName val="REFERENTIEL"/>
      <sheetName val="base"/>
      <sheetName val="Parameters"/>
      <sheetName val="GENERAL"/>
      <sheetName val="attach 4-18"/>
      <sheetName val="TABLA"/>
      <sheetName val="Formulario Estado de Pago"/>
      <sheetName val="NOC 020"/>
      <sheetName val="NOC 024"/>
      <sheetName val="NOC 026"/>
      <sheetName val="NOC 027"/>
      <sheetName val="NOC 028"/>
      <sheetName val="NOC 029"/>
      <sheetName val="NOC 030"/>
      <sheetName val="NOC 031"/>
      <sheetName val="NOC 025"/>
      <sheetName val="caratula"/>
      <sheetName val="LLEGADA"/>
      <sheetName val="MFT TOC"/>
      <sheetName val="Sheet1"/>
      <sheetName val="GRAFICO_A2"/>
      <sheetName val="部門2"/>
      <sheetName val="cal(1)."/>
      <sheetName val="Input Data"/>
      <sheetName val="REC. SALV."/>
      <sheetName val="WORK INDEX"/>
      <sheetName val="Riesgos y Oportunidades"/>
      <sheetName val="Personnel"/>
      <sheetName val="MHR REPORTS"/>
      <sheetName val="Long_Term_Prices1"/>
      <sheetName val="KWHCEC"/>
      <sheetName val="desbaste"/>
      <sheetName val="Dren Basal"/>
      <sheetName val="DQI-1"/>
      <sheetName val="DQI-2"/>
      <sheetName val="DQI-3"/>
      <sheetName val="DQI-3A"/>
      <sheetName val="DQI-4"/>
      <sheetName val="DQD-2"/>
      <sheetName val="DQD-3"/>
      <sheetName val="DLD-102"/>
      <sheetName val="DDI-104"/>
      <sheetName val="DDI-105"/>
      <sheetName val="DLD-103(ADI)"/>
      <sheetName val="BYPASS-F1"/>
      <sheetName val="BYPASS-F2"/>
      <sheetName val="ECO-01 Itemizado"/>
      <sheetName val="Ensayos"/>
      <sheetName val="Directo"/>
      <sheetName val="Unypre"/>
      <sheetName val="Precios"/>
      <sheetName val="BdCostos"/>
      <sheetName val="Categ_Analisis"/>
      <sheetName val="Revisión C1"/>
      <sheetName val="C2"/>
      <sheetName val="Register"/>
      <sheetName val="hed99"/>
      <sheetName val="inc"/>
      <sheetName val="cmon"/>
      <sheetName val="Gantt"/>
      <sheetName val="attach_4-18"/>
      <sheetName val="MFT_TOC"/>
      <sheetName val="Dren_Basal"/>
      <sheetName val="ECO-01_Itemizado"/>
      <sheetName val="Coversheet"/>
      <sheetName val="SE Cerro Navia , Mod.Conexión T"/>
      <sheetName val="INFO VENDOR"/>
      <sheetName val="Summary"/>
      <sheetName val="PL"/>
      <sheetName val="Data"/>
      <sheetName val="RefG"/>
    </sheetNames>
    <sheetDataSet>
      <sheetData sheetId="0" refreshError="1">
        <row r="75">
          <cell r="C75" t="str">
            <v>Mina</v>
          </cell>
          <cell r="D75">
            <v>2108876</v>
          </cell>
        </row>
        <row r="76">
          <cell r="C76" t="str">
            <v>Planta</v>
          </cell>
          <cell r="D76">
            <v>2928050</v>
          </cell>
        </row>
        <row r="77">
          <cell r="C77" t="str">
            <v>Administración</v>
          </cell>
          <cell r="D77">
            <v>463793</v>
          </cell>
        </row>
        <row r="78">
          <cell r="C78" t="str">
            <v>Gastos de Venta</v>
          </cell>
          <cell r="D78">
            <v>313974</v>
          </cell>
        </row>
        <row r="79">
          <cell r="C79" t="str">
            <v>Serv. Admin.</v>
          </cell>
          <cell r="D79">
            <v>155155</v>
          </cell>
        </row>
        <row r="80">
          <cell r="C80" t="str">
            <v>Maquila y C. x Plata</v>
          </cell>
          <cell r="D80">
            <v>58308</v>
          </cell>
        </row>
        <row r="85">
          <cell r="C85" t="str">
            <v>Mina</v>
          </cell>
          <cell r="D85">
            <v>2108876</v>
          </cell>
        </row>
        <row r="86">
          <cell r="C86" t="str">
            <v>Planta</v>
          </cell>
          <cell r="D86">
            <v>2928050</v>
          </cell>
        </row>
        <row r="87">
          <cell r="C87" t="str">
            <v>Administración</v>
          </cell>
          <cell r="D87">
            <v>463793</v>
          </cell>
        </row>
        <row r="88">
          <cell r="C88" t="str">
            <v>Gastos de Venta</v>
          </cell>
          <cell r="D88">
            <v>313974</v>
          </cell>
        </row>
        <row r="89">
          <cell r="C89" t="str">
            <v>Serv. Admin.</v>
          </cell>
          <cell r="D89">
            <v>155155</v>
          </cell>
        </row>
        <row r="90">
          <cell r="C90" t="str">
            <v>Otros no Caja</v>
          </cell>
          <cell r="D90">
            <v>1483930.94</v>
          </cell>
        </row>
        <row r="91">
          <cell r="C91" t="str">
            <v>Maquila y C. x Plata</v>
          </cell>
          <cell r="D91">
            <v>58308</v>
          </cell>
        </row>
      </sheetData>
      <sheetData sheetId="1" refreshError="1"/>
      <sheetData sheetId="2" refreshError="1"/>
      <sheetData sheetId="3"/>
      <sheetData sheetId="4"/>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refreshError="1"/>
      <sheetData sheetId="43" refreshError="1"/>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sheetData sheetId="63"/>
      <sheetData sheetId="64"/>
      <sheetData sheetId="65"/>
      <sheetData sheetId="66"/>
      <sheetData sheetId="67" refreshError="1"/>
      <sheetData sheetId="68" refreshError="1"/>
      <sheetData sheetId="69" refreshError="1"/>
      <sheetData sheetId="70" refreshError="1"/>
      <sheetData sheetId="71" refreshError="1"/>
      <sheetData sheetId="72"/>
      <sheetData sheetId="73"/>
      <sheetData sheetId="74"/>
      <sheetData sheetId="75"/>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COS99"/>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TEC-02"/>
    </sheetNames>
    <sheetDataSet>
      <sheetData sheetId="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inc"/>
      <sheetName val="Treas"/>
      <sheetName val="Exps"/>
      <sheetName val="Eqinv"/>
      <sheetName val="Tax"/>
      <sheetName val="Minint"/>
      <sheetName val="Netearnanal"/>
      <sheetName val="CFNetass"/>
      <sheetName val="CFLTdebt"/>
      <sheetName val="CFSTdebt"/>
      <sheetName val="CFWorkcap"/>
      <sheetName val="Macro"/>
      <sheetName val="A"/>
      <sheetName val="B"/>
      <sheetName val="C"/>
      <sheetName val="Reminders"/>
      <sheetName val="Dec"/>
      <sheetName val="Working Days"/>
      <sheetName val="Regional Check Sheet"/>
      <sheetName val="Appendicies"/>
      <sheetName val="INPUT"/>
      <sheetName val="INPUT_var"/>
      <sheetName val="InpEskom"/>
      <sheetName val="ZARreview"/>
      <sheetName val="ZARsummary"/>
      <sheetName val="ZARvariance"/>
      <sheetName val="cost reconZAR"/>
      <sheetName val="GraphsZAR"/>
      <sheetName val="graphdataZAR"/>
      <sheetName val="zarsavings"/>
      <sheetName val="continuous"/>
      <sheetName val="value added"/>
      <sheetName val="otherR"/>
      <sheetName val="definitions"/>
      <sheetName val="CHECK"/>
      <sheetName val="Working capital"/>
      <sheetName val="Presentation"/>
      <sheetName val="Financial Highlights"/>
      <sheetName val="Central Finance - NEW"/>
      <sheetName val="Assumptions"/>
      <sheetName val="CDPI-2011_SP"/>
      <sheetName val="Op ANOVA Outlook vs Bud &amp; Prior"/>
      <sheetName val="Divisional Model"/>
      <sheetName val="N-detail"/>
      <sheetName val="FACSUM"/>
      <sheetName val="p_unit"/>
      <sheetName val="Soldado 06"/>
      <sheetName val="arsenico-rango_LOM 1 20051"/>
      <sheetName val="#REF"/>
      <sheetName val="Opex YTD "/>
      <sheetName val="NETEARN"/>
      <sheetName val="L&amp;C References"/>
      <sheetName val="Sheet2"/>
      <sheetName val="Sheet1"/>
      <sheetName val="Setup Centro de Custos"/>
      <sheetName val="Data"/>
      <sheetName val="Lists"/>
      <sheetName val="MENU"/>
      <sheetName val="Data Inputs"/>
      <sheetName val="Dashboard Data"/>
      <sheetName val="PMA Assays"/>
      <sheetName val="Production Profile"/>
      <sheetName val="Assays"/>
      <sheetName val="Production Report (4E)"/>
      <sheetName val="JV Report - Daily"/>
      <sheetName val="Production Report"/>
      <sheetName val="WData"/>
      <sheetName val="Chemical Analysis"/>
      <sheetName val="Calcs"/>
      <sheetName val="Forecast"/>
      <sheetName val="JV - Weekly"/>
      <sheetName val="DailyReport"/>
      <sheetName val="JV Report Rebecca"/>
      <sheetName val="Conc Dispatched PLK"/>
      <sheetName val="PMA Inputs"/>
      <sheetName val="BP vs LE"/>
      <sheetName val="Silo measurements"/>
      <sheetName val="Planned Maintenance Schedule"/>
      <sheetName val="10 Principles Data"/>
      <sheetName val="10 Principles Manual"/>
      <sheetName val="Range"/>
      <sheetName val="Conc Inputs AP "/>
      <sheetName val="Master AP "/>
      <sheetName val="LE"/>
      <sheetName val="TOTAL AP BP2012-2014"/>
      <sheetName val="LEBOWA AP  BP2008-2010"/>
      <sheetName val="BORWA AP BP2008-2010"/>
      <sheetName val="Conc Inputs JV BP2008-2010"/>
      <sheetName val="Master JV BP2008-2010"/>
      <sheetName val="TOTAL JV BP2008-2010"/>
      <sheetName val="LEBOWA JV BP2008-2010"/>
      <sheetName val="BORWA JV BP2008-2010"/>
      <sheetName val="CActividad"/>
      <sheetName val="#¡REF"/>
      <sheetName val="Nva Base"/>
    </sheetNames>
    <sheetDataSet>
      <sheetData sheetId="0" refreshError="1"/>
      <sheetData sheetId="1" refreshError="1"/>
      <sheetData sheetId="2" refreshError="1"/>
      <sheetData sheetId="3" refreshError="1"/>
      <sheetData sheetId="4" refreshError="1"/>
      <sheetData sheetId="5" refreshError="1"/>
      <sheetData sheetId="6" refreshError="1">
        <row r="1">
          <cell r="A1" t="str">
            <v>NET EARNINGS ANALYSIS</v>
          </cell>
        </row>
        <row r="61">
          <cell r="A61" t="str">
            <v>Operating earnings</v>
          </cell>
          <cell r="B61">
            <v>0</v>
          </cell>
        </row>
        <row r="62">
          <cell r="A62" t="str">
            <v>Financial income</v>
          </cell>
          <cell r="B62">
            <v>0</v>
          </cell>
        </row>
        <row r="63">
          <cell r="A63" t="str">
            <v>Central costs</v>
          </cell>
          <cell r="B63">
            <v>0</v>
          </cell>
        </row>
        <row r="64">
          <cell r="A64" t="str">
            <v>Interest expense</v>
          </cell>
          <cell r="B64">
            <v>0</v>
          </cell>
        </row>
        <row r="65">
          <cell r="A65" t="str">
            <v>Exploration costs</v>
          </cell>
          <cell r="B65">
            <v>0</v>
          </cell>
        </row>
        <row r="66">
          <cell r="A66" t="str">
            <v>Equity earnings</v>
          </cell>
          <cell r="B66">
            <v>0</v>
          </cell>
        </row>
        <row r="67">
          <cell r="A67" t="str">
            <v>Taxation</v>
          </cell>
          <cell r="B67">
            <v>0</v>
          </cell>
        </row>
        <row r="68">
          <cell r="A68" t="str">
            <v>Minorities</v>
          </cell>
          <cell r="B68">
            <v>0</v>
          </cell>
        </row>
        <row r="137">
          <cell r="B137">
            <v>58</v>
          </cell>
        </row>
        <row r="138">
          <cell r="B138">
            <v>-52</v>
          </cell>
        </row>
        <row r="139">
          <cell r="B139">
            <v>-7</v>
          </cell>
        </row>
        <row r="140">
          <cell r="B140">
            <v>-13</v>
          </cell>
        </row>
        <row r="141">
          <cell r="B141">
            <v>-1</v>
          </cell>
        </row>
        <row r="142">
          <cell r="B142">
            <v>-21</v>
          </cell>
        </row>
        <row r="143">
          <cell r="B143">
            <v>-31</v>
          </cell>
        </row>
        <row r="144">
          <cell r="B144">
            <v>-72</v>
          </cell>
        </row>
      </sheetData>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A"/>
      <sheetName val="GRAFICO M"/>
      <sheetName val="Prod Mes (3)"/>
      <sheetName val="Dotación p"/>
      <sheetName val="Costos US$"/>
      <sheetName val="Itemes costo"/>
      <sheetName val="Stock"/>
      <sheetName val="Contr-Vtas"/>
      <sheetName val="Hedge"/>
      <sheetName val="BCE"/>
      <sheetName val="E.Rstdo."/>
      <sheetName val="RSTDO"/>
      <sheetName val="Long Term Pric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TEC-02"/>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tach 4-18"/>
      <sheetName val="Attach 5-20 (2)"/>
      <sheetName val="Attach 1-5"/>
      <sheetName val="Attach 1-6"/>
      <sheetName val="Attach 2-1"/>
      <sheetName val="Attach 3-1"/>
      <sheetName val="Attch 3-4"/>
      <sheetName val="Attach 3-5"/>
      <sheetName val="Attach 3-8"/>
      <sheetName val="Attach 3-9"/>
      <sheetName val="Attach 3-10B"/>
      <sheetName val="PDS_TRN"/>
      <sheetName val="Attach 3-23"/>
      <sheetName val="Attch 3-26"/>
      <sheetName val="Attach 4-4"/>
      <sheetName val="Attach 4-10"/>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A"/>
      <sheetName val="GRAFICO M"/>
      <sheetName val="Prod Mes (3)"/>
      <sheetName val="Dotación p"/>
      <sheetName val="Costos US$"/>
      <sheetName val="Itemes costo"/>
      <sheetName val="Stock"/>
      <sheetName val="Contr-Vtas"/>
      <sheetName val="Hedge"/>
      <sheetName val="BCE"/>
      <sheetName val="E.Rstdo."/>
      <sheetName val="RSTD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lides"/>
      <sheetName val="IP and Price Charts"/>
      <sheetName val="Very Long Term"/>
      <sheetName val="Charts"/>
      <sheetName val="Long Term Prices"/>
      <sheetName val="Equitchart"/>
      <sheetName val="Sheet2"/>
      <sheetName val="Daily"/>
      <sheetName val="Derivative"/>
    </sheetNames>
    <sheetDataSet>
      <sheetData sheetId="0"/>
      <sheetData sheetId="1"/>
      <sheetData sheetId="2"/>
      <sheetData sheetId="3"/>
      <sheetData sheetId="4" refreshError="1">
        <row r="270">
          <cell r="U270">
            <v>131.5</v>
          </cell>
        </row>
        <row r="486">
          <cell r="BZ486">
            <v>500</v>
          </cell>
        </row>
        <row r="487">
          <cell r="BZ487">
            <v>490</v>
          </cell>
        </row>
        <row r="488">
          <cell r="BZ488">
            <v>490</v>
          </cell>
        </row>
        <row r="489">
          <cell r="BZ489">
            <v>480</v>
          </cell>
        </row>
        <row r="490">
          <cell r="BZ490">
            <v>440</v>
          </cell>
        </row>
        <row r="491">
          <cell r="BZ491">
            <v>420</v>
          </cell>
        </row>
        <row r="492">
          <cell r="BZ492">
            <v>420</v>
          </cell>
        </row>
        <row r="493">
          <cell r="BZ493">
            <v>420</v>
          </cell>
        </row>
        <row r="494">
          <cell r="BZ494">
            <v>420</v>
          </cell>
        </row>
        <row r="495">
          <cell r="BZ495">
            <v>420</v>
          </cell>
        </row>
        <row r="496">
          <cell r="BZ496">
            <v>420</v>
          </cell>
        </row>
        <row r="497">
          <cell r="BZ497">
            <v>420</v>
          </cell>
        </row>
        <row r="498">
          <cell r="BZ498">
            <v>420</v>
          </cell>
        </row>
        <row r="499">
          <cell r="BZ499">
            <v>430</v>
          </cell>
        </row>
        <row r="500">
          <cell r="BZ500">
            <v>445</v>
          </cell>
        </row>
        <row r="501">
          <cell r="BZ501">
            <v>450</v>
          </cell>
        </row>
        <row r="502">
          <cell r="BZ502">
            <v>440</v>
          </cell>
        </row>
        <row r="503">
          <cell r="BZ503">
            <v>440</v>
          </cell>
        </row>
        <row r="504">
          <cell r="BZ504">
            <v>428</v>
          </cell>
        </row>
        <row r="505">
          <cell r="BZ505">
            <v>428</v>
          </cell>
        </row>
        <row r="506">
          <cell r="BZ506">
            <v>405</v>
          </cell>
        </row>
        <row r="507">
          <cell r="BZ507">
            <v>400</v>
          </cell>
        </row>
        <row r="508">
          <cell r="BZ508">
            <v>393</v>
          </cell>
        </row>
        <row r="509">
          <cell r="BZ509">
            <v>393</v>
          </cell>
        </row>
        <row r="510">
          <cell r="BZ510">
            <v>410</v>
          </cell>
        </row>
        <row r="511">
          <cell r="BZ511">
            <v>410</v>
          </cell>
        </row>
        <row r="512">
          <cell r="BZ512">
            <v>410</v>
          </cell>
        </row>
        <row r="513">
          <cell r="BZ513">
            <v>390</v>
          </cell>
        </row>
        <row r="514">
          <cell r="BZ514">
            <v>385</v>
          </cell>
        </row>
        <row r="515">
          <cell r="BZ515">
            <v>385</v>
          </cell>
        </row>
        <row r="516">
          <cell r="BZ516">
            <v>385</v>
          </cell>
        </row>
        <row r="517">
          <cell r="BZ517">
            <v>385</v>
          </cell>
        </row>
        <row r="518">
          <cell r="BZ518">
            <v>385</v>
          </cell>
        </row>
        <row r="519">
          <cell r="BZ519">
            <v>385</v>
          </cell>
        </row>
        <row r="520">
          <cell r="BZ520">
            <v>380</v>
          </cell>
        </row>
        <row r="521">
          <cell r="BZ521">
            <v>370</v>
          </cell>
        </row>
        <row r="522">
          <cell r="BZ522">
            <v>350</v>
          </cell>
        </row>
        <row r="523">
          <cell r="BZ523">
            <v>350</v>
          </cell>
        </row>
        <row r="524">
          <cell r="BZ524">
            <v>365</v>
          </cell>
        </row>
        <row r="525">
          <cell r="BZ525">
            <v>365</v>
          </cell>
        </row>
        <row r="526">
          <cell r="BZ526">
            <v>375</v>
          </cell>
        </row>
        <row r="527">
          <cell r="BZ527">
            <v>375</v>
          </cell>
        </row>
        <row r="528">
          <cell r="BZ528">
            <v>383</v>
          </cell>
        </row>
        <row r="529">
          <cell r="BZ529">
            <v>365</v>
          </cell>
        </row>
        <row r="530">
          <cell r="BZ530">
            <v>365</v>
          </cell>
        </row>
        <row r="531">
          <cell r="BZ531">
            <v>365</v>
          </cell>
        </row>
        <row r="532">
          <cell r="BZ532">
            <v>365</v>
          </cell>
        </row>
        <row r="533">
          <cell r="BZ533">
            <v>350</v>
          </cell>
        </row>
        <row r="534">
          <cell r="BZ534">
            <v>345</v>
          </cell>
        </row>
        <row r="535">
          <cell r="BZ535">
            <v>345</v>
          </cell>
        </row>
        <row r="536">
          <cell r="BZ536">
            <v>358</v>
          </cell>
        </row>
        <row r="537">
          <cell r="BZ537">
            <v>358</v>
          </cell>
        </row>
        <row r="538">
          <cell r="BZ538">
            <v>405</v>
          </cell>
        </row>
        <row r="539">
          <cell r="BZ539">
            <v>425</v>
          </cell>
        </row>
        <row r="540">
          <cell r="BZ540">
            <v>435</v>
          </cell>
        </row>
        <row r="541">
          <cell r="BZ541">
            <v>435</v>
          </cell>
        </row>
        <row r="542">
          <cell r="BZ542">
            <v>435</v>
          </cell>
        </row>
        <row r="543">
          <cell r="BZ543">
            <v>435</v>
          </cell>
        </row>
        <row r="544">
          <cell r="BZ544">
            <v>490</v>
          </cell>
        </row>
        <row r="545">
          <cell r="BZ545">
            <v>515</v>
          </cell>
        </row>
        <row r="546">
          <cell r="BZ546">
            <v>510</v>
          </cell>
        </row>
        <row r="547">
          <cell r="BZ547">
            <v>530</v>
          </cell>
        </row>
        <row r="548">
          <cell r="BZ548">
            <v>580</v>
          </cell>
        </row>
        <row r="835">
          <cell r="DI835">
            <v>17.599564546856573</v>
          </cell>
        </row>
        <row r="836">
          <cell r="DI836">
            <v>18.325319785902206</v>
          </cell>
        </row>
        <row r="837">
          <cell r="DI837">
            <v>19.459312346911005</v>
          </cell>
        </row>
        <row r="838">
          <cell r="DI838">
            <v>21.818016873809309</v>
          </cell>
        </row>
        <row r="839">
          <cell r="DI839">
            <v>25.582872176358524</v>
          </cell>
        </row>
        <row r="840">
          <cell r="DI840">
            <v>32.477546947292026</v>
          </cell>
        </row>
        <row r="841">
          <cell r="DI841">
            <v>35.743445522997369</v>
          </cell>
        </row>
        <row r="842">
          <cell r="DI842">
            <v>39.735099337748345</v>
          </cell>
        </row>
        <row r="843">
          <cell r="DI843">
            <v>44.134990474462491</v>
          </cell>
        </row>
        <row r="844">
          <cell r="DI844">
            <v>48.670960718497689</v>
          </cell>
        </row>
        <row r="845">
          <cell r="DI845">
            <v>55.837793704073306</v>
          </cell>
        </row>
        <row r="846">
          <cell r="DI846">
            <v>58.060419123650547</v>
          </cell>
        </row>
        <row r="847">
          <cell r="DI847">
            <v>54.749160845504854</v>
          </cell>
        </row>
        <row r="848">
          <cell r="DI848">
            <v>52.889413045450425</v>
          </cell>
        </row>
        <row r="849">
          <cell r="DI849">
            <v>50.984305542955639</v>
          </cell>
        </row>
        <row r="850">
          <cell r="DI850">
            <v>49.12455774290121</v>
          </cell>
        </row>
        <row r="851">
          <cell r="DI851">
            <v>45.450421845232697</v>
          </cell>
        </row>
        <row r="852">
          <cell r="DI852">
            <v>45.677220357434457</v>
          </cell>
        </row>
        <row r="853">
          <cell r="DI853">
            <v>51.301823460038101</v>
          </cell>
        </row>
        <row r="854">
          <cell r="DI854">
            <v>60.6</v>
          </cell>
        </row>
        <row r="855">
          <cell r="DI855">
            <v>63.70000000000001</v>
          </cell>
        </row>
      </sheetData>
      <sheetData sheetId="5"/>
      <sheetData sheetId="6"/>
      <sheetData sheetId="7"/>
      <sheetData sheetId="8"/>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COS99"/>
      <sheetName val="GRAFICO A"/>
    </sheetNames>
    <sheetDataSet>
      <sheetData sheetId="0" refreshError="1">
        <row r="75">
          <cell r="C75" t="str">
            <v>Mina</v>
          </cell>
          <cell r="D75">
            <v>2108876</v>
          </cell>
        </row>
        <row r="76">
          <cell r="C76" t="str">
            <v>Planta</v>
          </cell>
          <cell r="D76">
            <v>2928050</v>
          </cell>
        </row>
        <row r="77">
          <cell r="C77" t="str">
            <v>Administración</v>
          </cell>
          <cell r="D77">
            <v>463793</v>
          </cell>
        </row>
        <row r="78">
          <cell r="C78" t="str">
            <v>Gastos de Venta</v>
          </cell>
          <cell r="D78">
            <v>313974</v>
          </cell>
        </row>
        <row r="79">
          <cell r="C79" t="str">
            <v>Serv. Admin.</v>
          </cell>
          <cell r="D79">
            <v>155155</v>
          </cell>
        </row>
        <row r="80">
          <cell r="C80" t="str">
            <v>Maquila y C. x Plata</v>
          </cell>
          <cell r="D80">
            <v>58308</v>
          </cell>
        </row>
        <row r="85">
          <cell r="C85" t="str">
            <v>Mina</v>
          </cell>
          <cell r="D85">
            <v>2108876</v>
          </cell>
        </row>
        <row r="86">
          <cell r="C86" t="str">
            <v>Planta</v>
          </cell>
          <cell r="D86">
            <v>2928050</v>
          </cell>
        </row>
        <row r="87">
          <cell r="C87" t="str">
            <v>Administración</v>
          </cell>
          <cell r="D87">
            <v>463793</v>
          </cell>
        </row>
        <row r="88">
          <cell r="C88" t="str">
            <v>Gastos de Venta</v>
          </cell>
          <cell r="D88">
            <v>313974</v>
          </cell>
        </row>
        <row r="89">
          <cell r="C89" t="str">
            <v>Serv. Admin.</v>
          </cell>
          <cell r="D89">
            <v>155155</v>
          </cell>
        </row>
        <row r="90">
          <cell r="C90" t="str">
            <v>Otros no Caja</v>
          </cell>
          <cell r="D90">
            <v>1483930.94</v>
          </cell>
        </row>
        <row r="91">
          <cell r="C91" t="str">
            <v>Maquila y C. x Plata</v>
          </cell>
          <cell r="D91">
            <v>58308</v>
          </cell>
        </row>
      </sheetData>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COS99"/>
    </sheetNames>
    <sheetDataSet>
      <sheetData sheetId="0" refreshError="1">
        <row r="75">
          <cell r="C75" t="str">
            <v>Mina</v>
          </cell>
          <cell r="D75">
            <v>2108876</v>
          </cell>
        </row>
        <row r="76">
          <cell r="C76" t="str">
            <v>Planta</v>
          </cell>
          <cell r="D76">
            <v>2928050</v>
          </cell>
        </row>
        <row r="77">
          <cell r="C77" t="str">
            <v>Administración</v>
          </cell>
          <cell r="D77">
            <v>463793</v>
          </cell>
        </row>
        <row r="78">
          <cell r="C78" t="str">
            <v>Gastos de Venta</v>
          </cell>
          <cell r="D78">
            <v>313974</v>
          </cell>
        </row>
        <row r="79">
          <cell r="C79" t="str">
            <v>Serv. Admin.</v>
          </cell>
          <cell r="D79">
            <v>155155</v>
          </cell>
        </row>
        <row r="80">
          <cell r="C80" t="str">
            <v>Maquila y C. x Plata</v>
          </cell>
          <cell r="D80">
            <v>58308</v>
          </cell>
        </row>
        <row r="85">
          <cell r="C85" t="str">
            <v>Mina</v>
          </cell>
          <cell r="D85">
            <v>2108876</v>
          </cell>
        </row>
        <row r="86">
          <cell r="C86" t="str">
            <v>Planta</v>
          </cell>
          <cell r="D86">
            <v>2928050</v>
          </cell>
        </row>
        <row r="87">
          <cell r="C87" t="str">
            <v>Administración</v>
          </cell>
          <cell r="D87">
            <v>463793</v>
          </cell>
        </row>
        <row r="88">
          <cell r="C88" t="str">
            <v>Gastos de Venta</v>
          </cell>
          <cell r="D88">
            <v>313974</v>
          </cell>
        </row>
        <row r="89">
          <cell r="C89" t="str">
            <v>Serv. Admin.</v>
          </cell>
          <cell r="D89">
            <v>155155</v>
          </cell>
        </row>
        <row r="90">
          <cell r="C90" t="str">
            <v>Otros no Caja</v>
          </cell>
          <cell r="D90">
            <v>1483930.94</v>
          </cell>
        </row>
        <row r="91">
          <cell r="C91" t="str">
            <v>Maquila y C. x Plata</v>
          </cell>
          <cell r="D91">
            <v>58308</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tach 4-18"/>
      <sheetName val="Attach 5-20 (2)"/>
      <sheetName val="Attach 1-5"/>
      <sheetName val="Attach 1-6"/>
      <sheetName val="Attach 2-1"/>
      <sheetName val="Attach 3-1"/>
      <sheetName val="Attch 3-4"/>
      <sheetName val="Attach 3-5"/>
      <sheetName val="Attach 3-8"/>
      <sheetName val="Attach 3-9"/>
      <sheetName val="Attach 3-10B"/>
      <sheetName val="PDS_TRN"/>
      <sheetName val="Attach 3-23"/>
      <sheetName val="Attch 3-26"/>
      <sheetName val="Attach 4-4"/>
      <sheetName val="Attach 4-10"/>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A"/>
    </sheetNames>
    <sheetDataSet>
      <sheetData sheetId="0"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COS99"/>
    </sheetNames>
    <sheetDataSet>
      <sheetData sheetId="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lides"/>
      <sheetName val="IP and Price Charts"/>
      <sheetName val="Very Long Term"/>
      <sheetName val="Charts"/>
      <sheetName val="Long Term Prices"/>
      <sheetName val="Equitchart"/>
      <sheetName val="Sheet2"/>
      <sheetName val="Daily"/>
      <sheetName val="Derivative"/>
      <sheetName val="Reporting"/>
      <sheetName val="CONSOCOS99"/>
    </sheetNames>
    <sheetDataSet>
      <sheetData sheetId="0"/>
      <sheetData sheetId="1"/>
      <sheetData sheetId="2"/>
      <sheetData sheetId="3"/>
      <sheetData sheetId="4" refreshError="1"/>
      <sheetData sheetId="5"/>
      <sheetData sheetId="6"/>
      <sheetData sheetId="7"/>
      <sheetData sheetId="8"/>
      <sheetData sheetId="9" refreshError="1"/>
      <sheetData sheetId="1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PIF1"/>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lides"/>
      <sheetName val="IP and Price Charts"/>
      <sheetName val="Very Long Term"/>
      <sheetName val="Charts"/>
      <sheetName val="Long Term Prices"/>
      <sheetName val="Equitchart"/>
      <sheetName val="Sheet2"/>
      <sheetName val="Daily"/>
      <sheetName val="Derivative"/>
    </sheetNames>
    <sheetDataSet>
      <sheetData sheetId="0"/>
      <sheetData sheetId="1"/>
      <sheetData sheetId="2"/>
      <sheetData sheetId="3"/>
      <sheetData sheetId="4">
        <row r="438">
          <cell r="S438">
            <v>29.177</v>
          </cell>
        </row>
        <row r="486">
          <cell r="BZ486">
            <v>500</v>
          </cell>
        </row>
        <row r="487">
          <cell r="BZ487">
            <v>490</v>
          </cell>
        </row>
        <row r="488">
          <cell r="BZ488">
            <v>490</v>
          </cell>
        </row>
        <row r="489">
          <cell r="BZ489">
            <v>480</v>
          </cell>
        </row>
        <row r="490">
          <cell r="BZ490">
            <v>440</v>
          </cell>
        </row>
        <row r="491">
          <cell r="BZ491">
            <v>420</v>
          </cell>
        </row>
        <row r="492">
          <cell r="BZ492">
            <v>420</v>
          </cell>
        </row>
        <row r="493">
          <cell r="BZ493">
            <v>420</v>
          </cell>
        </row>
        <row r="494">
          <cell r="BZ494">
            <v>420</v>
          </cell>
        </row>
        <row r="495">
          <cell r="BZ495">
            <v>420</v>
          </cell>
        </row>
        <row r="496">
          <cell r="BZ496">
            <v>420</v>
          </cell>
        </row>
        <row r="497">
          <cell r="BZ497">
            <v>420</v>
          </cell>
        </row>
        <row r="498">
          <cell r="BZ498">
            <v>420</v>
          </cell>
        </row>
        <row r="499">
          <cell r="BZ499">
            <v>430</v>
          </cell>
        </row>
        <row r="500">
          <cell r="BZ500">
            <v>445</v>
          </cell>
        </row>
        <row r="501">
          <cell r="BZ501">
            <v>450</v>
          </cell>
        </row>
        <row r="502">
          <cell r="BZ502">
            <v>440</v>
          </cell>
        </row>
        <row r="503">
          <cell r="BZ503">
            <v>440</v>
          </cell>
        </row>
        <row r="504">
          <cell r="BZ504">
            <v>428</v>
          </cell>
        </row>
        <row r="505">
          <cell r="BZ505">
            <v>428</v>
          </cell>
        </row>
        <row r="506">
          <cell r="BZ506">
            <v>405</v>
          </cell>
        </row>
        <row r="507">
          <cell r="BZ507">
            <v>400</v>
          </cell>
        </row>
        <row r="508">
          <cell r="BZ508">
            <v>393</v>
          </cell>
        </row>
        <row r="509">
          <cell r="BZ509">
            <v>393</v>
          </cell>
        </row>
        <row r="510">
          <cell r="BZ510">
            <v>410</v>
          </cell>
        </row>
        <row r="511">
          <cell r="BZ511">
            <v>410</v>
          </cell>
        </row>
        <row r="512">
          <cell r="BZ512">
            <v>410</v>
          </cell>
        </row>
        <row r="513">
          <cell r="BZ513">
            <v>390</v>
          </cell>
        </row>
        <row r="514">
          <cell r="BZ514">
            <v>385</v>
          </cell>
        </row>
        <row r="515">
          <cell r="BZ515">
            <v>385</v>
          </cell>
        </row>
        <row r="516">
          <cell r="BZ516">
            <v>385</v>
          </cell>
        </row>
        <row r="517">
          <cell r="BZ517">
            <v>385</v>
          </cell>
        </row>
        <row r="518">
          <cell r="BZ518">
            <v>385</v>
          </cell>
        </row>
        <row r="519">
          <cell r="BZ519">
            <v>385</v>
          </cell>
        </row>
        <row r="520">
          <cell r="BZ520">
            <v>380</v>
          </cell>
        </row>
        <row r="521">
          <cell r="BZ521">
            <v>370</v>
          </cell>
        </row>
        <row r="522">
          <cell r="BZ522">
            <v>350</v>
          </cell>
        </row>
        <row r="523">
          <cell r="BZ523">
            <v>350</v>
          </cell>
        </row>
        <row r="524">
          <cell r="BZ524">
            <v>365</v>
          </cell>
        </row>
        <row r="525">
          <cell r="BZ525">
            <v>365</v>
          </cell>
        </row>
        <row r="526">
          <cell r="BZ526">
            <v>375</v>
          </cell>
        </row>
        <row r="527">
          <cell r="BZ527">
            <v>375</v>
          </cell>
        </row>
        <row r="528">
          <cell r="BZ528">
            <v>383</v>
          </cell>
        </row>
        <row r="529">
          <cell r="BZ529">
            <v>365</v>
          </cell>
        </row>
        <row r="530">
          <cell r="BZ530">
            <v>365</v>
          </cell>
        </row>
        <row r="531">
          <cell r="BZ531">
            <v>365</v>
          </cell>
        </row>
        <row r="532">
          <cell r="BZ532">
            <v>365</v>
          </cell>
        </row>
        <row r="533">
          <cell r="BZ533">
            <v>350</v>
          </cell>
        </row>
        <row r="534">
          <cell r="BZ534">
            <v>345</v>
          </cell>
        </row>
        <row r="535">
          <cell r="BZ535">
            <v>345</v>
          </cell>
        </row>
        <row r="536">
          <cell r="BZ536">
            <v>358</v>
          </cell>
        </row>
        <row r="537">
          <cell r="BZ537">
            <v>358</v>
          </cell>
        </row>
        <row r="538">
          <cell r="BZ538">
            <v>405</v>
          </cell>
        </row>
        <row r="539">
          <cell r="BZ539">
            <v>425</v>
          </cell>
        </row>
        <row r="540">
          <cell r="BZ540">
            <v>435</v>
          </cell>
        </row>
        <row r="541">
          <cell r="BZ541">
            <v>435</v>
          </cell>
        </row>
        <row r="542">
          <cell r="BZ542">
            <v>435</v>
          </cell>
        </row>
        <row r="543">
          <cell r="BZ543">
            <v>435</v>
          </cell>
        </row>
        <row r="544">
          <cell r="BZ544">
            <v>490</v>
          </cell>
        </row>
        <row r="545">
          <cell r="BZ545">
            <v>515</v>
          </cell>
        </row>
        <row r="546">
          <cell r="BZ546">
            <v>510</v>
          </cell>
        </row>
        <row r="547">
          <cell r="BZ547">
            <v>530</v>
          </cell>
        </row>
        <row r="548">
          <cell r="BZ548">
            <v>580</v>
          </cell>
        </row>
        <row r="835">
          <cell r="DI835">
            <v>17.599564546856573</v>
          </cell>
        </row>
        <row r="836">
          <cell r="DI836">
            <v>18.325319785902206</v>
          </cell>
        </row>
        <row r="837">
          <cell r="DI837">
            <v>19.459312346911005</v>
          </cell>
        </row>
        <row r="838">
          <cell r="DI838">
            <v>21.818016873809309</v>
          </cell>
        </row>
        <row r="839">
          <cell r="DI839">
            <v>25.582872176358524</v>
          </cell>
        </row>
        <row r="840">
          <cell r="DI840">
            <v>32.477546947292026</v>
          </cell>
        </row>
        <row r="841">
          <cell r="DI841">
            <v>35.743445522997369</v>
          </cell>
        </row>
        <row r="842">
          <cell r="DI842">
            <v>39.735099337748345</v>
          </cell>
        </row>
        <row r="843">
          <cell r="DI843">
            <v>44.134990474462491</v>
          </cell>
        </row>
        <row r="844">
          <cell r="DI844">
            <v>48.670960718497689</v>
          </cell>
        </row>
        <row r="845">
          <cell r="DI845">
            <v>55.837793704073306</v>
          </cell>
        </row>
        <row r="846">
          <cell r="DI846">
            <v>58.060419123650547</v>
          </cell>
        </row>
        <row r="847">
          <cell r="DI847">
            <v>54.749160845504854</v>
          </cell>
        </row>
        <row r="848">
          <cell r="DI848">
            <v>52.889413045450425</v>
          </cell>
        </row>
        <row r="849">
          <cell r="DI849">
            <v>50.984305542955639</v>
          </cell>
        </row>
        <row r="850">
          <cell r="DI850">
            <v>49.12455774290121</v>
          </cell>
        </row>
        <row r="851">
          <cell r="DI851">
            <v>45.450421845232697</v>
          </cell>
        </row>
        <row r="852">
          <cell r="DI852">
            <v>45.677220357434457</v>
          </cell>
        </row>
        <row r="853">
          <cell r="DI853">
            <v>51.301823460038101</v>
          </cell>
        </row>
        <row r="854">
          <cell r="DI854">
            <v>60.6</v>
          </cell>
        </row>
        <row r="855">
          <cell r="DI855">
            <v>63.70000000000001</v>
          </cell>
        </row>
      </sheetData>
      <sheetData sheetId="5"/>
      <sheetData sheetId="6"/>
      <sheetData sheetId="7"/>
      <sheetData sheetId="8"/>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bs"/>
      <sheetName val="Foglio1 (2)"/>
      <sheetName val="FESTE"/>
      <sheetName val="PhaseCat"/>
      <sheetName val="ResCat"/>
      <sheetName val="FormsDet"/>
      <sheetName val="Documento di Sintesi"/>
      <sheetName val="sintec"/>
      <sheetName val="ScoSqua"/>
      <sheetName val="FOGLIO ANALISI ECONOMICA IN €"/>
      <sheetName val="SUB"/>
      <sheetName val="DATI"/>
      <sheetName val="Foglio1"/>
      <sheetName val="Foglio2"/>
      <sheetName val="Avanzamento Economico"/>
      <sheetName val="Previsione Fatturazione"/>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
    </sheetNames>
    <sheetDataSet>
      <sheetData sheetId="0"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EXO3"/>
      <sheetName val="DATOS"/>
    </sheetNames>
    <sheetDataSet>
      <sheetData sheetId="0"/>
      <sheetData sheetId="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
      <sheetName val="INST"/>
      <sheetName val="Constantes"/>
      <sheetName val="Auxs"/>
      <sheetName val="RANGOS"/>
      <sheetName val="EVALUACIÓN T"/>
      <sheetName val="Lista de Funciones"/>
      <sheetName val="EVALUACIÓN_T"/>
      <sheetName val="UOCRA"/>
      <sheetName val="abr 2007"/>
      <sheetName val="ene 2007"/>
      <sheetName val="feb 2007"/>
      <sheetName val="mar 2007"/>
      <sheetName val="TOT 100LL"/>
      <sheetName val="total Jet"/>
      <sheetName val="EVALUACIÓN_T1"/>
      <sheetName val="Lista_de_Funcion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scription"/>
      <sheetName val="Inputs"/>
      <sheetName val="AVP_Panther"/>
      <sheetName val="Panther Merger Plan"/>
      <sheetName val="GSChartLabels"/>
      <sheetName val="Estimates"/>
      <sheetName val="CY Estimates"/>
      <sheetName val="CY Estimates ($)"/>
      <sheetName val="List"/>
    </sheetNames>
    <sheetDataSet>
      <sheetData sheetId="0"/>
      <sheetData sheetId="1"/>
      <sheetData sheetId="2"/>
      <sheetData sheetId="3"/>
      <sheetData sheetId="4">
        <row r="1">
          <cell r="A1" t="e">
            <v>#REF!</v>
          </cell>
          <cell r="B1" t="e">
            <v>#REF!</v>
          </cell>
          <cell r="C1" t="e">
            <v>#REF!</v>
          </cell>
        </row>
        <row r="2">
          <cell r="A2" t="e">
            <v>#REF!</v>
          </cell>
          <cell r="B2" t="e">
            <v>#REF!</v>
          </cell>
          <cell r="C2" t="e">
            <v>#REF!</v>
          </cell>
        </row>
        <row r="3">
          <cell r="A3" t="e">
            <v>#REF!</v>
          </cell>
          <cell r="B3" t="e">
            <v>#REF!</v>
          </cell>
          <cell r="C3" t="e">
            <v>#REF!</v>
          </cell>
        </row>
        <row r="4">
          <cell r="A4" t="e">
            <v>#REF!</v>
          </cell>
          <cell r="B4" t="e">
            <v>#REF!</v>
          </cell>
          <cell r="C4" t="e">
            <v>#REF!</v>
          </cell>
        </row>
        <row r="5">
          <cell r="A5" t="e">
            <v>#REF!</v>
          </cell>
          <cell r="C5" t="e">
            <v>#REF!</v>
          </cell>
        </row>
        <row r="6">
          <cell r="A6" t="e">
            <v>#REF!</v>
          </cell>
          <cell r="C6" t="e">
            <v>#REF!</v>
          </cell>
        </row>
        <row r="7">
          <cell r="A7" t="e">
            <v>#REF!</v>
          </cell>
          <cell r="C7" t="e">
            <v>#REF!</v>
          </cell>
        </row>
        <row r="8">
          <cell r="A8" t="e">
            <v>#REF!</v>
          </cell>
        </row>
        <row r="9">
          <cell r="A9" t="e">
            <v>#REF!</v>
          </cell>
        </row>
      </sheetData>
      <sheetData sheetId="5"/>
      <sheetData sheetId="6"/>
      <sheetData sheetId="7"/>
      <sheetData sheetId="8"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rectories"/>
      <sheetName val="Directory inputs"/>
      <sheetName val="ISP multiples"/>
      <sheetName val="ISP multiples (2)"/>
      <sheetName val="Rank by"/>
      <sheetName val="Clean ISP multiples"/>
      <sheetName val="INPUT"/>
      <sheetName val="ISP inputs"/>
      <sheetName val="Prices"/>
      <sheetName val="OTHER"/>
      <sheetName val="Unadjusted"/>
      <sheetName val="o_KPIs"/>
    </sheetNames>
    <sheetDataSet>
      <sheetData sheetId="0"/>
      <sheetData sheetId="1"/>
      <sheetData sheetId="2"/>
      <sheetData sheetId="3"/>
      <sheetData sheetId="4"/>
      <sheetData sheetId="5"/>
      <sheetData sheetId="6"/>
      <sheetData sheetId="7"/>
      <sheetData sheetId="8">
        <row r="2">
          <cell r="A2" t="str">
            <v>Company</v>
          </cell>
          <cell r="D2" t="str">
            <v>Exchange Rate</v>
          </cell>
        </row>
        <row r="3">
          <cell r="A3" t="str">
            <v>Freenet.de</v>
          </cell>
          <cell r="D3">
            <v>1</v>
          </cell>
        </row>
        <row r="4">
          <cell r="A4" t="str">
            <v>Seat PG</v>
          </cell>
          <cell r="D4">
            <v>1</v>
          </cell>
        </row>
        <row r="5">
          <cell r="A5" t="str">
            <v>Terra Lycos</v>
          </cell>
          <cell r="D5">
            <v>1</v>
          </cell>
        </row>
        <row r="6">
          <cell r="A6" t="str">
            <v>Tiscali</v>
          </cell>
          <cell r="D6">
            <v>1</v>
          </cell>
        </row>
        <row r="7">
          <cell r="A7" t="str">
            <v>T-Online</v>
          </cell>
          <cell r="D7">
            <v>1</v>
          </cell>
        </row>
        <row r="8">
          <cell r="A8" t="str">
            <v>Wanadoo</v>
          </cell>
          <cell r="D8">
            <v>1</v>
          </cell>
        </row>
        <row r="11">
          <cell r="A11" t="str">
            <v>Company</v>
          </cell>
          <cell r="D11" t="str">
            <v>Exchange Rate</v>
          </cell>
          <cell r="E11" t="str">
            <v>Share Price (local)</v>
          </cell>
          <cell r="F11" t="str">
            <v>NOSH (DS)</v>
          </cell>
        </row>
        <row r="12">
          <cell r="A12" t="str">
            <v>VNU</v>
          </cell>
          <cell r="R12" t="str">
            <v>Tax</v>
          </cell>
        </row>
        <row r="13">
          <cell r="A13" t="str">
            <v>TPI</v>
          </cell>
          <cell r="B13">
            <v>37636</v>
          </cell>
          <cell r="C13" t="str">
            <v>EUR</v>
          </cell>
          <cell r="D13">
            <v>1</v>
          </cell>
          <cell r="H13">
            <v>1152.57242</v>
          </cell>
          <cell r="J13" t="str">
            <v>Date</v>
          </cell>
          <cell r="K13">
            <v>37636</v>
          </cell>
          <cell r="M13" t="str">
            <v>TPI SM Equity</v>
          </cell>
          <cell r="N13">
            <v>1.28</v>
          </cell>
        </row>
      </sheetData>
      <sheetData sheetId="9"/>
      <sheetData sheetId="10">
        <row r="2">
          <cell r="C2" t="str">
            <v xml:space="preserve"> End</v>
          </cell>
          <cell r="D2" t="str">
            <v>lc</v>
          </cell>
          <cell r="E2" t="str">
            <v>€m</v>
          </cell>
          <cell r="F2" t="str">
            <v>lc</v>
          </cell>
          <cell r="I2" t="str">
            <v>lc</v>
          </cell>
          <cell r="J2" t="str">
            <v>€m</v>
          </cell>
          <cell r="K2" t="str">
            <v>Source:</v>
          </cell>
        </row>
        <row r="3">
          <cell r="B3" t="str">
            <v>EUR</v>
          </cell>
          <cell r="D3">
            <v>105.87737620000001</v>
          </cell>
          <cell r="E3">
            <v>105.87737620000001</v>
          </cell>
          <cell r="F3">
            <v>47.1</v>
          </cell>
          <cell r="I3">
            <v>152.97737620000001</v>
          </cell>
          <cell r="J3">
            <v>152.97737620000001</v>
          </cell>
          <cell r="K3" t="str">
            <v>DKWR, 17/07/02</v>
          </cell>
        </row>
        <row r="4">
          <cell r="B4" t="str">
            <v>EUR</v>
          </cell>
          <cell r="D4">
            <v>7338.7667000000001</v>
          </cell>
          <cell r="E4">
            <v>7338.7667000000001</v>
          </cell>
          <cell r="F4">
            <v>673.4</v>
          </cell>
          <cell r="I4">
            <v>8012.1666999999998</v>
          </cell>
          <cell r="J4">
            <v>8012.1666999999998</v>
          </cell>
          <cell r="K4" t="str">
            <v>MS 26/09/02</v>
          </cell>
        </row>
        <row r="5">
          <cell r="B5" t="str">
            <v>EUR</v>
          </cell>
          <cell r="D5">
            <v>2685.2740000000003</v>
          </cell>
          <cell r="E5">
            <v>2685.2740000000003</v>
          </cell>
          <cell r="F5">
            <v>-1925.9</v>
          </cell>
          <cell r="I5">
            <v>759.37400000000025</v>
          </cell>
          <cell r="J5">
            <v>759.37400000000025</v>
          </cell>
          <cell r="K5" t="str">
            <v>MS 06/09/02</v>
          </cell>
        </row>
        <row r="6">
          <cell r="B6" t="str">
            <v>EUR</v>
          </cell>
          <cell r="D6">
            <v>1759.8307007800001</v>
          </cell>
          <cell r="E6">
            <v>1759.8307007800001</v>
          </cell>
          <cell r="F6">
            <v>-44.7</v>
          </cell>
          <cell r="I6">
            <v>1715.1307007800001</v>
          </cell>
          <cell r="J6">
            <v>1715.1307007800001</v>
          </cell>
          <cell r="K6" t="str">
            <v>MS 06/09/02</v>
          </cell>
        </row>
        <row r="7">
          <cell r="B7" t="str">
            <v>EUR</v>
          </cell>
          <cell r="D7">
            <v>7159.57098512621</v>
          </cell>
          <cell r="E7">
            <v>7159.57098512621</v>
          </cell>
          <cell r="F7">
            <v>-3473.5</v>
          </cell>
          <cell r="I7">
            <v>3686.07098512621</v>
          </cell>
          <cell r="J7">
            <v>3686.07098512621</v>
          </cell>
          <cell r="K7" t="str">
            <v>MS 06/09/02</v>
          </cell>
        </row>
        <row r="8">
          <cell r="B8" t="str">
            <v>EUR</v>
          </cell>
          <cell r="D8">
            <v>7446.4147199999998</v>
          </cell>
          <cell r="E8">
            <v>7446.4147199999998</v>
          </cell>
          <cell r="F8">
            <v>-1457</v>
          </cell>
          <cell r="I8">
            <v>5989.4147199999998</v>
          </cell>
          <cell r="J8">
            <v>5989.4147199999998</v>
          </cell>
          <cell r="K8" t="str">
            <v>MS 26/09/02</v>
          </cell>
        </row>
        <row r="12">
          <cell r="B12" t="str">
            <v>EUR</v>
          </cell>
        </row>
        <row r="13">
          <cell r="B13" t="str">
            <v>EUR</v>
          </cell>
        </row>
        <row r="14">
          <cell r="B14" t="str">
            <v>EUR</v>
          </cell>
        </row>
        <row r="15">
          <cell r="B15" t="str">
            <v>EUR</v>
          </cell>
        </row>
        <row r="16">
          <cell r="B16" t="str">
            <v>EUR</v>
          </cell>
        </row>
        <row r="17">
          <cell r="B17" t="str">
            <v>EUR</v>
          </cell>
        </row>
      </sheetData>
      <sheetData sheetId="1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MA-CANTA"/>
      <sheetName val="RESUMEN-EXPLANACION"/>
      <sheetName val="Graph1"/>
      <sheetName val="Graph2"/>
      <sheetName val="Graph3"/>
      <sheetName val="Graph4"/>
      <sheetName val="Graph5"/>
      <sheetName val="Graph6"/>
      <sheetName val="Graph7"/>
      <sheetName val="Graph8"/>
      <sheetName val="Graph9"/>
      <sheetName val="Graph10"/>
      <sheetName val="Graph11"/>
      <sheetName val="Graph12"/>
      <sheetName val="Graph13"/>
      <sheetName val="Graph14"/>
      <sheetName val="Graph15"/>
      <sheetName val="Graph16"/>
      <sheetName val="Graph17"/>
      <sheetName val="Graph18"/>
      <sheetName val="Graph19"/>
      <sheetName val="Graph20"/>
      <sheetName val="Graph21"/>
      <sheetName val="Graph22"/>
      <sheetName val="Graph23"/>
      <sheetName val="Graph24"/>
      <sheetName val="Graph25"/>
      <sheetName val="Graph26"/>
      <sheetName val="Graph27)"/>
      <sheetName val="Graph28"/>
      <sheetName val="Graph29"/>
      <sheetName val="Graph30"/>
      <sheetName val="Graph31"/>
      <sheetName val="Graph32"/>
      <sheetName val="Graph33"/>
      <sheetName val="Graph34"/>
      <sheetName val="Graph35"/>
      <sheetName val="Graph36"/>
      <sheetName val="Graph37"/>
      <sheetName val="Graph38"/>
      <sheetName val="Graph39 "/>
      <sheetName val="Graph40"/>
      <sheetName val="Graph41"/>
      <sheetName val="Graph42"/>
      <sheetName val="Graph43"/>
      <sheetName val="Graph44"/>
      <sheetName val="Graph45"/>
      <sheetName val="Graph46"/>
      <sheetName val="Graph47"/>
      <sheetName val="Graph48"/>
      <sheetName val="Graph49"/>
      <sheetName val="Graph50"/>
      <sheetName val="Graph51"/>
      <sheetName val="Graph52"/>
      <sheetName val="Graph53"/>
      <sheetName val="Graph54"/>
      <sheetName val="Graph55"/>
      <sheetName val="Graph56"/>
      <sheetName val="Graph57"/>
      <sheetName val="Graph58"/>
      <sheetName val="Graph59"/>
      <sheetName val="Graph60"/>
      <sheetName val="Graph61"/>
      <sheetName val="Graph62"/>
      <sheetName val="Graph63"/>
      <sheetName val="Graph64"/>
      <sheetName val="Graph65"/>
      <sheetName val="Graph66"/>
      <sheetName val="Graph67"/>
      <sheetName val="Graph68"/>
      <sheetName val="Graph69"/>
      <sheetName val="Graph70"/>
      <sheetName val="Graph71"/>
      <sheetName val="Graph72"/>
      <sheetName val="Graph73"/>
      <sheetName val="Graph74"/>
      <sheetName val="Graph75"/>
      <sheetName val="Graph76"/>
      <sheetName val="Graph77"/>
      <sheetName val="Graph78"/>
      <sheetName val="Graph79"/>
      <sheetName val="Graph80"/>
      <sheetName val="Graph81"/>
      <sheetName val="D"/>
      <sheetName val="E"/>
      <sheetName val="SECCIONES"/>
      <sheetName val="F"/>
      <sheetName val="F-1"/>
      <sheetName val="G"/>
      <sheetName val="G-1"/>
      <sheetName val="H"/>
      <sheetName val="H-1"/>
      <sheetName val="I"/>
      <sheetName val="I-1"/>
      <sheetName val="J"/>
      <sheetName val="K"/>
      <sheetName val="L"/>
      <sheetName val="M"/>
      <sheetName val="N"/>
      <sheetName val="O"/>
      <sheetName val="P"/>
      <sheetName val="Q"/>
      <sheetName val="R"/>
      <sheetName val="Presenta1"/>
      <sheetName val="F-05"/>
      <sheetName val="GG-Ofertado-P4 Maz"/>
      <sheetName val="Sheet2"/>
      <sheetName val="Imprimacion_Planilla"/>
      <sheetName val="9 Capex"/>
      <sheetName val="datos base"/>
      <sheetName val="DATOS UNOE"/>
      <sheetName val="Producción"/>
      <sheetName val="Tabla"/>
      <sheetName val="Datos"/>
      <sheetName val="General"/>
      <sheetName val="Fierro-C1"/>
      <sheetName val="Sust.205ABC-VE"/>
      <sheetName val="Sust.205ABC-VP"/>
      <sheetName val="Resum 205ABC 700FG 907.A.2.2"/>
      <sheetName val="GyP total"/>
      <sheetName val="RefG"/>
      <sheetName val="IRR sponsor"/>
      <sheetName val="Limit_ACC_A"/>
      <sheetName val="Deduccion Reajuste"/>
      <sheetName val="Restricciones y Compromisos"/>
      <sheetName val="RES"/>
      <sheetName val="PER,COM.PRO.ADI1"/>
      <sheetName val="RES,MET,ADI1"/>
      <sheetName val="Planilla Base y Subbase"/>
      <sheetName val="RESUMEN"/>
      <sheetName val="Resumen anual"/>
      <sheetName val="Graph39_"/>
      <sheetName val="Quantity"/>
      <sheetName val="9_Capex"/>
      <sheetName val="GG-Ofertado-P4_Maz"/>
      <sheetName val="datos_base"/>
      <sheetName val="DATOS_UNOE"/>
      <sheetName val="Sust_205ABC-VE"/>
      <sheetName val="Sust_205ABC-VP"/>
      <sheetName val="Resum_205ABC_700FG_907_A_2_2"/>
      <sheetName val="GyP_total"/>
      <sheetName val="IRR_sponsor"/>
      <sheetName val="Deduccion_Reajuste"/>
      <sheetName val="Restricciones_y_Compromisos"/>
      <sheetName val="EVAL"/>
      <sheetName val="EXP"/>
      <sheetName val="Metrados  Val."/>
      <sheetName val="Data"/>
      <sheetName val="200"/>
      <sheetName val="CIERRE"/>
      <sheetName val="PARTIDAS"/>
      <sheetName val="REFERENCIAS"/>
      <sheetName val="RES-PINTADO"/>
      <sheetName val="Model"/>
      <sheetName val="Piso Tecnico"/>
      <sheetName val="borrador"/>
      <sheetName val="EXPLAN. DESVIOS"/>
      <sheetName val="CLASIF. MAT. DESVIOS"/>
      <sheetName val="CLASIF. MATERIAL"/>
      <sheetName val="EXPLAN. VIA PRINCIPAL"/>
      <sheetName val="Macro1"/>
      <sheetName val="Hoja2"/>
      <sheetName val="AUSEN99"/>
      <sheetName val="Avance Resumen"/>
      <sheetName val="Metrados__Val_"/>
      <sheetName val="resultado"/>
      <sheetName val="MFT TOC"/>
      <sheetName val="Presupuesto"/>
      <sheetName val="Analisis"/>
      <sheetName val="Insumos"/>
      <sheetName val="Rangos"/>
      <sheetName val="FórmulaPolinómica"/>
      <sheetName val="Hoja1"/>
      <sheetName val="CAPATAZ"/>
      <sheetName val="TC"/>
      <sheetName val="Planificacion"/>
      <sheetName val="Plan de Fases-Subfases"/>
      <sheetName val="Tablas"/>
      <sheetName val="FLUOR-AAQSA"/>
      <sheetName val="Hoja3"/>
      <sheetName val="PLANEADO"/>
      <sheetName val="EQ INGR-EGR"/>
      <sheetName val="MOD INGR-EGR"/>
      <sheetName val="Datos - F1,F2"/>
      <sheetName val="Graph39_1"/>
      <sheetName val="GG-Ofertado-P4_Maz1"/>
      <sheetName val="datos_base1"/>
      <sheetName val="DATOS_UNOE1"/>
      <sheetName val="9_Capex1"/>
      <sheetName val="PER,COM_PRO_ADI1"/>
      <sheetName val="Planilla_Base_y_Subbase"/>
      <sheetName val="Sust_205ABC-VE1"/>
      <sheetName val="Sust_205ABC-VP1"/>
      <sheetName val="Resum_205ABC_700FG_907_A_2_21"/>
      <sheetName val="GyP_total1"/>
      <sheetName val="IRR_sponsor1"/>
      <sheetName val="Deduccion_Reajuste1"/>
      <sheetName val="Restricciones_y_Compromisos1"/>
      <sheetName val="Resumen_anual"/>
      <sheetName val="Metrados__Val_1"/>
      <sheetName val="Piso_Tecnico"/>
      <sheetName val="Avance_Resumen"/>
      <sheetName val="EXPLAN__DESVIOS"/>
      <sheetName val="CLASIF__MAT__DESVIOS"/>
      <sheetName val="CLASIF__MATERIAL"/>
      <sheetName val="EXPLAN__VIA_PRINCIPAL"/>
      <sheetName val="MFT_TOC"/>
      <sheetName val="Plan_de_Fases-Subfases"/>
      <sheetName val="Datos_-_F1,F2"/>
      <sheetName val="Calendario"/>
      <sheetName val="Minuta 029"/>
      <sheetName val="2.- Información gral contrato"/>
      <sheetName val="Mat prod"/>
      <sheetName val="MO"/>
      <sheetName val="Eq Producción"/>
      <sheetName val="GG Obreros"/>
      <sheetName val="Mat apoyo"/>
      <sheetName val="Eq Apoyo"/>
      <sheetName val="Emp"/>
      <sheetName val="GG"/>
      <sheetName val="ROxRUBROS"/>
      <sheetName val="Mod Directo"/>
      <sheetName val="Modelo Ind"/>
      <sheetName val="Hoja4"/>
      <sheetName val="COS"/>
      <sheetName val="COS 1"/>
      <sheetName val="PTO_ARES"/>
      <sheetName val="Pto_Itemizado_S10"/>
      <sheetName val="Engineering"/>
      <sheetName val="Procurement Data"/>
      <sheetName val="PIP"/>
      <sheetName val="Graph39_2"/>
      <sheetName val="9_Capex2"/>
      <sheetName val="GG-Ofertado-P4_Maz2"/>
      <sheetName val="datos_base2"/>
      <sheetName val="DATOS_UNOE2"/>
      <sheetName val="Sust_205ABC-VE2"/>
      <sheetName val="Sust_205ABC-VP2"/>
      <sheetName val="Resum_205ABC_700FG_907_A_2_22"/>
      <sheetName val="GyP_total2"/>
      <sheetName val="IRR_sponsor2"/>
      <sheetName val="Metrados__Val_2"/>
      <sheetName val="Restricciones_y_Compromisos2"/>
      <sheetName val="PER,COM_PRO_ADI11"/>
      <sheetName val="Planilla_Base_y_Subbase1"/>
      <sheetName val="Deduccion_Reajuste2"/>
      <sheetName val="Graph39_3"/>
      <sheetName val="9_Capex3"/>
      <sheetName val="GG-Ofertado-P4_Maz3"/>
      <sheetName val="datos_base3"/>
      <sheetName val="DATOS_UNOE3"/>
      <sheetName val="Sust_205ABC-VE3"/>
      <sheetName val="Sust_205ABC-VP3"/>
      <sheetName val="Resum_205ABC_700FG_907_A_2_23"/>
      <sheetName val="GyP_total3"/>
      <sheetName val="IRR_sponsor3"/>
      <sheetName val="Metrados__Val_3"/>
      <sheetName val="Deduccion_Reajuste3"/>
      <sheetName val="Restricciones_y_Compromisos3"/>
      <sheetName val="PER,COM_PRO_ADI12"/>
      <sheetName val="Planilla_Base_y_Subbase2"/>
      <sheetName val="Resumen_anual1"/>
      <sheetName val="Graph39_4"/>
      <sheetName val="9_Capex4"/>
      <sheetName val="GG-Ofertado-P4_Maz4"/>
      <sheetName val="datos_base4"/>
      <sheetName val="DATOS_UNOE4"/>
      <sheetName val="Sust_205ABC-VE4"/>
      <sheetName val="Sust_205ABC-VP4"/>
      <sheetName val="Resum_205ABC_700FG_907_A_2_24"/>
      <sheetName val="GyP_total4"/>
      <sheetName val="IRR_sponsor4"/>
      <sheetName val="Metrados__Val_4"/>
      <sheetName val="Deduccion_Reajuste4"/>
      <sheetName val="Restricciones_y_Compromisos4"/>
      <sheetName val="PER,COM_PRO_ADI13"/>
      <sheetName val="Planilla_Base_y_Subbase3"/>
      <sheetName val="Resumen_anual2"/>
      <sheetName val="Graph39_5"/>
      <sheetName val="9_Capex5"/>
      <sheetName val="GG-Ofertado-P4_Maz5"/>
      <sheetName val="datos_base5"/>
      <sheetName val="DATOS_UNOE5"/>
      <sheetName val="Sust_205ABC-VE5"/>
      <sheetName val="Sust_205ABC-VP5"/>
      <sheetName val="Resum_205ABC_700FG_907_A_2_25"/>
      <sheetName val="GyP_total5"/>
      <sheetName val="IRR_sponsor5"/>
      <sheetName val="Metrados__Val_5"/>
      <sheetName val="Deduccion_Reajuste5"/>
      <sheetName val="Restricciones_y_Compromisos5"/>
      <sheetName val="PER,COM_PRO_ADI14"/>
      <sheetName val="Planilla_Base_y_Subbase4"/>
      <sheetName val="Resumen_anual3"/>
      <sheetName val="A"/>
      <sheetName val="3W. FORESCAST"/>
      <sheetName val="PAC"/>
      <sheetName val="3W "/>
      <sheetName val="HITOS"/>
      <sheetName val="REPROGRACION"/>
      <sheetName val="CURVA S"/>
      <sheetName val="% lc2"/>
      <sheetName val="HIST. PERS"/>
      <sheetName val="HIST. EQUIP"/>
      <sheetName val="CANTA"/>
      <sheetName val="2. CURVAS"/>
      <sheetName val="Cierre (20%)"/>
      <sheetName val="Resumen GG"/>
      <sheetName val="GG Totales"/>
      <sheetName val="Recursos"/>
      <sheetName val="12Gar&amp;Seg"/>
      <sheetName val="Equip Seguridad"/>
      <sheetName val="Flujo"/>
      <sheetName val="Flujo (20%)"/>
      <sheetName val="Contingencias"/>
      <sheetName val="Caratula"/>
      <sheetName val="Indice"/>
      <sheetName val="1.-Flash Report"/>
      <sheetName val="3.- Dotación de personal"/>
      <sheetName val="4.- Histograma M.O. Dir."/>
      <sheetName val="5.- Histograma M.O. Indirec."/>
      <sheetName val="6.- Distribucion Equipos y Maq"/>
      <sheetName val="7.- Itemizado Forecast 1"/>
      <sheetName val="6.- Itemizado Control de Avance"/>
      <sheetName val="Contractor ANNEX_12"/>
      <sheetName val="8.- Curva S Forecast 02"/>
      <sheetName val="09-Rendimientos"/>
      <sheetName val="Modifica Curva S"/>
      <sheetName val="9- Reporte de Materiales"/>
      <sheetName val="10.-Cuadro Procura"/>
      <sheetName val="11.- Control de Ingenieria"/>
      <sheetName val="12.- Control Procura "/>
      <sheetName val="13.- Commodities 22.9kV"/>
      <sheetName val="13.- Commodities 60 kV"/>
      <sheetName val="LA"/>
      <sheetName val="MILES"/>
      <sheetName val="DIFERENCIA LB0-FC01"/>
      <sheetName val="VALORIZACION 10"/>
      <sheetName val="Pavimentos"/>
      <sheetName val="PLANILLA-MET"/>
      <sheetName val="RES.MET"/>
      <sheetName val="1000.A_REPL"/>
      <sheetName val="1000.B_REPL"/>
      <sheetName val="1000.C_REPL"/>
      <sheetName val="1000.A_PROY"/>
      <sheetName val="1000.B_PROY"/>
      <sheetName val="1000.C_PROY"/>
      <sheetName val="Liebman 134"/>
      <sheetName val="MONTAJE TUBERIA Y SOPORTES"/>
      <sheetName val="Anx 1 Nota 4"/>
      <sheetName val="Tipo de Cambio"/>
      <sheetName val="Graph39_6"/>
      <sheetName val="9_Capex6"/>
      <sheetName val="GG-Ofertado-P4_Maz6"/>
      <sheetName val="datos_base6"/>
      <sheetName val="DATOS_UNOE6"/>
      <sheetName val="Sust_205ABC-VE6"/>
      <sheetName val="Sust_205ABC-VP6"/>
      <sheetName val="Resum_205ABC_700FG_907_A_2_26"/>
      <sheetName val="GyP_total6"/>
      <sheetName val="IRR_sponsor6"/>
      <sheetName val="Deduccion_Reajuste6"/>
      <sheetName val="Restricciones_y_Compromisos6"/>
      <sheetName val="PER,COM_PRO_ADI15"/>
      <sheetName val="Planilla_Base_y_Subbase5"/>
      <sheetName val="Metrados__Val_6"/>
      <sheetName val="Resumen_anual4"/>
      <sheetName val="Piso_Tecnico1"/>
      <sheetName val="EXPLAN__DESVIOS1"/>
      <sheetName val="CLASIF__MAT__DESVIOS1"/>
      <sheetName val="CLASIF__MATERIAL1"/>
      <sheetName val="EXPLAN__VIA_PRINCIPAL1"/>
      <sheetName val="Avance_Resumen1"/>
      <sheetName val="Plan_de_Fases-Subfases1"/>
      <sheetName val="MFT_TOC1"/>
      <sheetName val="Datos_-_F1,F21"/>
      <sheetName val="EQ_INGR-EGR"/>
      <sheetName val="MOD_INGR-EGR"/>
      <sheetName val="Minuta_029"/>
      <sheetName val="2_-_Información_gral_contrato"/>
      <sheetName val="Procurement_Data"/>
      <sheetName val="Mat_prod"/>
      <sheetName val="Eq_Producción"/>
      <sheetName val="GG_Obreros"/>
      <sheetName val="Mat_apoyo"/>
      <sheetName val="Eq_Apoyo"/>
      <sheetName val="Mod_Directo"/>
      <sheetName val="Modelo_Ind"/>
      <sheetName val="COS_1"/>
      <sheetName val="3W__FORESCAST"/>
      <sheetName val="3W_"/>
      <sheetName val="CURVA_S"/>
      <sheetName val="%_lc2"/>
      <sheetName val="HIST__PERS"/>
      <sheetName val="HIST__EQUIP"/>
      <sheetName val="2__CURVAS"/>
      <sheetName val="Cierre_(20%)"/>
      <sheetName val="Resumen_GG"/>
      <sheetName val="GG_Totales"/>
      <sheetName val="Equip_Seguridad"/>
      <sheetName val="Flujo_(20%)"/>
      <sheetName val="1_-Flash_Report"/>
      <sheetName val="3_-_Dotación_de_personal"/>
      <sheetName val="4_-_Histograma_M_O__Dir_"/>
      <sheetName val="5_-_Histograma_M_O__Indirec_"/>
      <sheetName val="6_-_Distribucion_Equipos_y_Maq"/>
      <sheetName val="7_-_Itemizado_Forecast_1"/>
      <sheetName val="6_-_Itemizado_Control_de_Avance"/>
      <sheetName val="Contractor_ANNEX_12"/>
      <sheetName val="8_-_Curva_S_Forecast_02"/>
      <sheetName val="Modifica_Curva_S"/>
      <sheetName val="9-_Reporte_de_Materiales"/>
      <sheetName val="10_-Cuadro_Procura"/>
      <sheetName val="11_-_Control_de_Ingenieria"/>
      <sheetName val="12_-_Control_Procura_"/>
      <sheetName val="13_-_Commodities_22_9kV"/>
      <sheetName val="13_-_Commodities_60_kV"/>
      <sheetName val="DIFERENCIA_LB0-FC01"/>
      <sheetName val="RES_MET"/>
      <sheetName val="1000_A_REPL"/>
      <sheetName val="1000_B_REPL"/>
      <sheetName val="1000_C_REPL"/>
      <sheetName val="1000_A_PROY"/>
      <sheetName val="1000_B_PROY"/>
      <sheetName val="1000_C_PROY"/>
      <sheetName val="VALORIZACION_10"/>
      <sheetName val="Liebman_134"/>
      <sheetName val="MONTAJE_TUBERIA_Y_SOPORTES"/>
      <sheetName val="Anx_1_Nota_4"/>
      <sheetName val="Tipo_de_Cambio"/>
      <sheetName val="3.INPUT ACT"/>
      <sheetName val="Val Nº11"/>
      <sheetName val="CAOV_Met"/>
      <sheetName val="Adel-Materiales"/>
      <sheetName val="Polinom01"/>
      <sheetName val="Reajuste"/>
      <sheetName val="VARIABLES"/>
      <sheetName val="FlujoTJ"/>
      <sheetName val="08"/>
      <sheetName val="01"/>
      <sheetName val="NO IMPRIMIR"/>
      <sheetName val="F-002"/>
      <sheetName val="509-509A TMC36&quot;"/>
      <sheetName val="510 TMC36&quot;"/>
      <sheetName val="Val_Nº11"/>
      <sheetName val="07"/>
      <sheetName val="Esc"/>
      <sheetName val="054"/>
      <sheetName val="Main"/>
      <sheetName val="Mov. Tierras"/>
      <sheetName val="CONTROL VOLQUETES2"/>
      <sheetName val="FORMATO CONTROL OK"/>
      <sheetName val="HOJA DE DATOS"/>
      <sheetName val="Desv.P.Puentes"/>
      <sheetName val="O. Preliminares"/>
      <sheetName val="Mivimiento de Tierras"/>
      <sheetName val="Estribos"/>
      <sheetName val="Estribos Acero (Proy)"/>
      <sheetName val="Fe° C. Estribo"/>
      <sheetName val="Losa de Concreto Armado"/>
      <sheetName val="Losa de Concreto Armado Acero"/>
      <sheetName val="Fe° C. Losa"/>
      <sheetName val="Vereda de Concreto Armado"/>
      <sheetName val="Losa de Aproximacion"/>
      <sheetName val="O. de Protección y Encauzamient"/>
      <sheetName val="Transporte"/>
      <sheetName val="Varios"/>
      <sheetName val="Precios Adicionales-Argos"/>
      <sheetName val="ADICIONALES"/>
      <sheetName val="MASTER MH"/>
      <sheetName val="actividades"/>
      <sheetName val="MASTER EQUIPOS"/>
      <sheetName val="AUX"/>
      <sheetName val="ARCILLAS"/>
      <sheetName val="RDP"/>
      <sheetName val="HM"/>
      <sheetName val="HM_EQ"/>
      <sheetName val="HM_EQ_ENVIO"/>
      <sheetName val="DISTRIBUCION"/>
      <sheetName val="HM_500-VALIDAR CON EQ"/>
      <sheetName val="C.V. OMYA"/>
      <sheetName val="ADICIONALES_ARGOS"/>
      <sheetName val="PROD_ANEXO 1"/>
      <sheetName val="KPI_ANEXO_2_CICLO"/>
      <sheetName val="PROD_ANEXO 2"/>
      <sheetName val="PROD_ANEXO 3"/>
      <sheetName val="PROD_OMYA"/>
      <sheetName val="Help_KPI_OMYA"/>
      <sheetName val="ADICIONALES_OMYA"/>
      <sheetName val="KPI_ANEXO_1"/>
      <sheetName val="KPI_OMYA_DSC-R"/>
      <sheetName val="RESUMEN_SEMANAL"/>
      <sheetName val="Plan-Mensual"/>
      <sheetName val="10241EQLIST"/>
      <sheetName val="3_INPUT_ACT"/>
      <sheetName val="Panel de Control"/>
      <sheetName val="BASE_INST"/>
      <sheetName val="BASE_CONEX."/>
      <sheetName val="INST. BANDEJA"/>
      <sheetName val="RES. TENDIDO"/>
      <sheetName val="RES. PEINADO"/>
      <sheetName val="RES.RETIRO"/>
      <sheetName val="RES.CONEX."/>
      <sheetName val="SOMBRILLA"/>
      <sheetName val="Sem."/>
      <sheetName val="RES. CONEXIONADO"/>
      <sheetName val="MONTAJE DE SOMBRILLA"/>
      <sheetName val="Avance_Resumen2"/>
      <sheetName val="ANALISIS ALQUILER FERREYROS"/>
      <sheetName val="Cantidad"/>
      <sheetName val="Jorge1"/>
      <sheetName val="Jorge2"/>
      <sheetName val="DATOS 3"/>
      <sheetName val="Carátula"/>
      <sheetName val="Contenido"/>
      <sheetName val="Resumen Ejecutivo"/>
      <sheetName val="Proyectos PIA"/>
      <sheetName val="1. Contratos"/>
      <sheetName val="2. Gestión Cronogramas"/>
      <sheetName val="2.1 Curva S - Proyectos"/>
      <sheetName val="4. Estado Construcción"/>
      <sheetName val="3. Gestion Adquisiciones"/>
      <sheetName val="4.1 Estado de RFI´s"/>
      <sheetName val="4.2 Estado Valorizaciones"/>
      <sheetName val=" 4.3 Sol. de Cambio"/>
      <sheetName val="5. Estado Ingeniería "/>
      <sheetName val="6. Gestion Riesgos"/>
      <sheetName val="7. Gestión Comunicaciones"/>
      <sheetName val="8. Acreditaciones"/>
      <sheetName val="9.1 Panel de Control"/>
      <sheetName val="Graph39_7"/>
      <sheetName val="GG-Ofertado-P4_Maz7"/>
      <sheetName val="datos_base7"/>
      <sheetName val="DATOS_UNOE7"/>
      <sheetName val="9_Capex7"/>
      <sheetName val="GyP_total7"/>
      <sheetName val="IRR_sponsor7"/>
      <sheetName val="Sust_205ABC-VE7"/>
      <sheetName val="Sust_205ABC-VP7"/>
      <sheetName val="Resum_205ABC_700FG_907_A_2_27"/>
      <sheetName val="Deduccion_Reajuste7"/>
      <sheetName val="Restricciones_y_Compromisos7"/>
      <sheetName val="PER,COM_PRO_ADI16"/>
      <sheetName val="Planilla_Base_y_Subbase6"/>
      <sheetName val="Metrados__Val_7"/>
      <sheetName val="EXPLAN__DESVIOS2"/>
      <sheetName val="CLASIF__MAT__DESVIOS2"/>
      <sheetName val="CLASIF__MATERIAL2"/>
      <sheetName val="EXPLAN__VIA_PRINCIPAL2"/>
      <sheetName val="Resumen_anual5"/>
      <sheetName val="Piso_Tecnico2"/>
      <sheetName val="RES_MET1"/>
      <sheetName val="1000_A_REPL1"/>
      <sheetName val="1000_B_REPL1"/>
      <sheetName val="1000_C_REPL1"/>
      <sheetName val="1000_A_PROY1"/>
      <sheetName val="1000_B_PROY1"/>
      <sheetName val="1000_C_PROY1"/>
      <sheetName val="MFT_TOC2"/>
      <sheetName val="Plan_de_Fases-Subfases2"/>
      <sheetName val="Datos_-_F1,F22"/>
      <sheetName val="Minuta_0291"/>
      <sheetName val="2_-_Información_gral_contrato1"/>
      <sheetName val="EQ_INGR-EGR1"/>
      <sheetName val="MOD_INGR-EGR1"/>
      <sheetName val="Procurement_Data1"/>
      <sheetName val="Mat_prod1"/>
      <sheetName val="Eq_Producción1"/>
      <sheetName val="GG_Obreros1"/>
      <sheetName val="Mat_apoyo1"/>
      <sheetName val="Eq_Apoyo1"/>
      <sheetName val="Mod_Directo1"/>
      <sheetName val="Modelo_Ind1"/>
      <sheetName val="COS_11"/>
      <sheetName val="3W__FORESCAST1"/>
      <sheetName val="3W_1"/>
      <sheetName val="CURVA_S1"/>
      <sheetName val="%_lc21"/>
      <sheetName val="HIST__PERS1"/>
      <sheetName val="HIST__EQUIP1"/>
      <sheetName val="2__CURVAS1"/>
      <sheetName val="Cierre_(20%)1"/>
      <sheetName val="Resumen_GG1"/>
      <sheetName val="GG_Totales1"/>
      <sheetName val="Equip_Seguridad1"/>
      <sheetName val="Flujo_(20%)1"/>
      <sheetName val="VALORIZACION_101"/>
      <sheetName val="1_-Flash_Report1"/>
      <sheetName val="3_-_Dotación_de_personal1"/>
      <sheetName val="4_-_Histograma_M_O__Dir_1"/>
      <sheetName val="5_-_Histograma_M_O__Indirec_1"/>
      <sheetName val="6_-_Distribucion_Equipos_y_Maq1"/>
      <sheetName val="7_-_Itemizado_Forecast_11"/>
      <sheetName val="6_-_Itemizado_Control_de_Avanc1"/>
      <sheetName val="Contractor_ANNEX_121"/>
      <sheetName val="8_-_Curva_S_Forecast_021"/>
      <sheetName val="Modifica_Curva_S1"/>
      <sheetName val="9-_Reporte_de_Materiales1"/>
      <sheetName val="10_-Cuadro_Procura1"/>
      <sheetName val="11_-_Control_de_Ingenieria1"/>
      <sheetName val="12_-_Control_Procura_1"/>
      <sheetName val="13_-_Commodities_22_9kV1"/>
      <sheetName val="13_-_Commodities_60_kV1"/>
      <sheetName val="DIFERENCIA_LB0-FC011"/>
      <sheetName val="SERVICIOS A OBRA 195"/>
      <sheetName val="Sheet1"/>
      <sheetName val="50+360"/>
      <sheetName val="AD.05 7+300-52+920"/>
      <sheetName val="contraseccion"/>
      <sheetName val="EXP 0-52+920"/>
      <sheetName val="MejorAM"/>
      <sheetName val="Exp. Técnico 7+300-52+920"/>
      <sheetName val="Resumen derrumbes"/>
      <sheetName val="Nudo 1"/>
      <sheetName val="Graph39_8"/>
      <sheetName val="9_Capex8"/>
      <sheetName val="GG-Ofertado-P4_Maz8"/>
      <sheetName val="datos_base8"/>
      <sheetName val="DATOS_UNOE8"/>
      <sheetName val="Sust_205ABC-VE8"/>
      <sheetName val="Sust_205ABC-VP8"/>
      <sheetName val="Resum_205ABC_700FG_907_A_2_28"/>
      <sheetName val="GyP_total8"/>
      <sheetName val="IRR_sponsor8"/>
      <sheetName val="Deduccion_Reajuste8"/>
      <sheetName val="Restricciones_y_Compromisos8"/>
      <sheetName val="PER,COM_PRO_ADI17"/>
      <sheetName val="Planilla_Base_y_Subbase7"/>
      <sheetName val="Resumen_anual6"/>
      <sheetName val="Metrados__Val_8"/>
      <sheetName val="Piso_Tecnico3"/>
      <sheetName val="EXPLAN__DESVIOS3"/>
      <sheetName val="CLASIF__MAT__DESVIOS3"/>
      <sheetName val="CLASIF__MATERIAL3"/>
      <sheetName val="EXPLAN__VIA_PRINCIPAL3"/>
      <sheetName val="Avance_Resumen3"/>
      <sheetName val="MFT_TOC3"/>
      <sheetName val="EQ_INGR-EGR2"/>
      <sheetName val="MOD_INGR-EGR2"/>
      <sheetName val="Datos_-_F1,F23"/>
      <sheetName val="Plan_de_Fases-Subfases3"/>
      <sheetName val="Minuta_0292"/>
      <sheetName val="2_-_Información_gral_contrato2"/>
      <sheetName val="Procurement_Data2"/>
      <sheetName val="Mat_prod2"/>
      <sheetName val="Eq_Producción2"/>
      <sheetName val="GG_Obreros2"/>
      <sheetName val="Mat_apoyo2"/>
      <sheetName val="Eq_Apoyo2"/>
      <sheetName val="Mod_Directo2"/>
      <sheetName val="Modelo_Ind2"/>
      <sheetName val="COS_12"/>
      <sheetName val="3W__FORESCAST2"/>
      <sheetName val="3W_2"/>
      <sheetName val="CURVA_S2"/>
      <sheetName val="%_lc22"/>
      <sheetName val="HIST__PERS2"/>
      <sheetName val="HIST__EQUIP2"/>
      <sheetName val="VALORIZACION_102"/>
      <sheetName val="3_INPUT_ACT1"/>
      <sheetName val="2__CURVAS2"/>
      <sheetName val="Cierre_(20%)2"/>
      <sheetName val="Resumen_GG2"/>
      <sheetName val="GG_Totales2"/>
      <sheetName val="Equip_Seguridad2"/>
      <sheetName val="Flujo_(20%)2"/>
      <sheetName val="1_-Flash_Report2"/>
      <sheetName val="3_-_Dotación_de_personal2"/>
      <sheetName val="4_-_Histograma_M_O__Dir_2"/>
      <sheetName val="5_-_Histograma_M_O__Indirec_2"/>
      <sheetName val="6_-_Distribucion_Equipos_y_Maq2"/>
      <sheetName val="7_-_Itemizado_Forecast_12"/>
      <sheetName val="6_-_Itemizado_Control_de_Avanc2"/>
      <sheetName val="Contractor_ANNEX_122"/>
      <sheetName val="8_-_Curva_S_Forecast_022"/>
      <sheetName val="Modifica_Curva_S2"/>
      <sheetName val="9-_Reporte_de_Materiales2"/>
      <sheetName val="10_-Cuadro_Procura2"/>
      <sheetName val="11_-_Control_de_Ingenieria2"/>
      <sheetName val="12_-_Control_Procura_2"/>
      <sheetName val="13_-_Commodities_22_9kV2"/>
      <sheetName val="13_-_Commodities_60_kV2"/>
      <sheetName val="DIFERENCIA_LB0-FC012"/>
      <sheetName val="RES_MET2"/>
      <sheetName val="1000_A_REPL2"/>
      <sheetName val="1000_B_REPL2"/>
      <sheetName val="1000_C_REPL2"/>
      <sheetName val="1000_A_PROY2"/>
      <sheetName val="1000_B_PROY2"/>
      <sheetName val="1000_C_PROY2"/>
      <sheetName val="509-509A_TMC36&quot;"/>
      <sheetName val="510_TMC36&quot;"/>
      <sheetName val="Liebman_1341"/>
      <sheetName val="Anx_1_Nota_41"/>
      <sheetName val="MONTAJE_TUBERIA_Y_SOPORTES1"/>
      <sheetName val="Tipo_de_Cambio1"/>
      <sheetName val="SERVICIOS_A_OBRA_195"/>
      <sheetName val="AD_05_7+300-52+920"/>
      <sheetName val="EXP_0-52+920"/>
      <sheetName val="Exp__Técnico_7+300-52+920"/>
      <sheetName val="Resumen_derrumbes"/>
      <sheetName val="NO_IMPRIMIR"/>
      <sheetName val="CPV_MGMG"/>
      <sheetName val="MATER_CONCENTR_CBV99"/>
      <sheetName val="COSTO-MANO-OBRA-_CBV99"/>
      <sheetName val="MATER_CBV2000"/>
      <sheetName val="DISTR.MANT.ELECTRICA"/>
      <sheetName val="DOTACION_CBV99"/>
      <sheetName val="2019"/>
      <sheetName val="2020"/>
      <sheetName val="Producción (Marz-20) (2)"/>
      <sheetName val="POSESIÓN"/>
      <sheetName val="Basis"/>
      <sheetName val="Apus"/>
      <sheetName val="Graph39_10"/>
      <sheetName val="GG-Ofertado-P4_Maz10"/>
      <sheetName val="datos_base10"/>
      <sheetName val="DATOS_UNOE10"/>
      <sheetName val="9_Capex10"/>
      <sheetName val="GyP_total10"/>
      <sheetName val="IRR_sponsor10"/>
      <sheetName val="Sust_205ABC-VE10"/>
      <sheetName val="Sust_205ABC-VP10"/>
      <sheetName val="encofrado y concreto muros"/>
      <sheetName val="Acero muros"/>
      <sheetName val="Muros metrados"/>
      <sheetName val="encofrado y concreto cimentacio"/>
      <sheetName val="Acero cimentaciones"/>
      <sheetName val="metrado cimentaciones"/>
      <sheetName val="encofrado y concreto columnas"/>
      <sheetName val="columnas"/>
      <sheetName val="Resum_205ABC_700FG_907_A_2_210"/>
      <sheetName val="Deduccion_Reajuste10"/>
      <sheetName val="Restricciones_y_Compromisos10"/>
      <sheetName val="PER,COM_PRO_ADI19"/>
      <sheetName val="Planilla_Base_y_Subbase9"/>
      <sheetName val="Metrados__Val_10"/>
      <sheetName val="EXPLAN__DESVIOS5"/>
      <sheetName val="CLASIF__MAT__DESVIOS5"/>
      <sheetName val="CLASIF__MATERIAL5"/>
      <sheetName val="EXPLAN__VIA_PRINCIPAL5"/>
      <sheetName val="Resumen_anual8"/>
      <sheetName val="Piso_Tecnico5"/>
      <sheetName val="Avance_Resumen5"/>
      <sheetName val="RES_MET4"/>
      <sheetName val="1000_A_REPL4"/>
      <sheetName val="1000_B_REPL4"/>
      <sheetName val="1000_C_REPL4"/>
      <sheetName val="1000_A_PROY4"/>
      <sheetName val="1000_B_PROY4"/>
      <sheetName val="1000_C_PROY4"/>
      <sheetName val="MFT_TOC5"/>
      <sheetName val="Plan_de_Fases-Subfases5"/>
      <sheetName val="Datos_-_F1,F25"/>
      <sheetName val="Minuta_0294"/>
      <sheetName val="2_-_Información_gral_contrato4"/>
      <sheetName val="EQ_INGR-EGR4"/>
      <sheetName val="MOD_INGR-EGR4"/>
      <sheetName val="Procurement_Data4"/>
      <sheetName val="Mat_prod4"/>
      <sheetName val="Eq_Producción4"/>
      <sheetName val="GG_Obreros4"/>
      <sheetName val="Mat_apoyo4"/>
      <sheetName val="Eq_Apoyo4"/>
      <sheetName val="Mod_Directo4"/>
      <sheetName val="Modelo_Ind4"/>
      <sheetName val="COS_14"/>
      <sheetName val="3W__FORESCAST4"/>
      <sheetName val="3W_4"/>
      <sheetName val="CURVA_S4"/>
      <sheetName val="%_lc24"/>
      <sheetName val="HIST__PERS4"/>
      <sheetName val="HIST__EQUIP4"/>
      <sheetName val="2__CURVAS4"/>
      <sheetName val="Cierre_(20%)4"/>
      <sheetName val="Resumen_GG4"/>
      <sheetName val="GG_Totales4"/>
      <sheetName val="Equip_Seguridad4"/>
      <sheetName val="Flujo_(20%)4"/>
      <sheetName val="VALORIZACION_104"/>
      <sheetName val="1_-Flash_Report4"/>
      <sheetName val="3_-_Dotación_de_personal4"/>
      <sheetName val="4_-_Histograma_M_O__Dir_4"/>
      <sheetName val="5_-_Histograma_M_O__Indirec_4"/>
      <sheetName val="6_-_Distribucion_Equipos_y_Maq4"/>
      <sheetName val="7_-_Itemizado_Forecast_14"/>
      <sheetName val="6_-_Itemizado_Control_de_Avanc4"/>
      <sheetName val="Contractor_ANNEX_124"/>
      <sheetName val="8_-_Curva_S_Forecast_024"/>
      <sheetName val="Modifica_Curva_S4"/>
      <sheetName val="9-_Reporte_de_Materiales4"/>
      <sheetName val="10_-Cuadro_Procura4"/>
      <sheetName val="11_-_Control_de_Ingenieria4"/>
      <sheetName val="12_-_Control_Procura_4"/>
      <sheetName val="13_-_Commodities_22_9kV4"/>
      <sheetName val="13_-_Commodities_60_kV4"/>
      <sheetName val="DIFERENCIA_LB0-FC014"/>
      <sheetName val="Graph39_9"/>
      <sheetName val="GG-Ofertado-P4_Maz9"/>
      <sheetName val="datos_base9"/>
      <sheetName val="DATOS_UNOE9"/>
      <sheetName val="9_Capex9"/>
      <sheetName val="GyP_total9"/>
      <sheetName val="IRR_sponsor9"/>
      <sheetName val="Sust_205ABC-VE9"/>
      <sheetName val="Sust_205ABC-VP9"/>
      <sheetName val="Resum_205ABC_700FG_907_A_2_29"/>
      <sheetName val="Deduccion_Reajuste9"/>
      <sheetName val="Restricciones_y_Compromisos9"/>
      <sheetName val="PER,COM_PRO_ADI18"/>
      <sheetName val="Planilla_Base_y_Subbase8"/>
      <sheetName val="Metrados__Val_9"/>
      <sheetName val="EXPLAN__DESVIOS4"/>
      <sheetName val="CLASIF__MAT__DESVIOS4"/>
      <sheetName val="CLASIF__MATERIAL4"/>
      <sheetName val="EXPLAN__VIA_PRINCIPAL4"/>
      <sheetName val="Resumen_anual7"/>
      <sheetName val="Piso_Tecnico4"/>
      <sheetName val="Avance_Resumen4"/>
      <sheetName val="RES_MET3"/>
      <sheetName val="1000_A_REPL3"/>
      <sheetName val="1000_B_REPL3"/>
      <sheetName val="1000_C_REPL3"/>
      <sheetName val="1000_A_PROY3"/>
      <sheetName val="1000_B_PROY3"/>
      <sheetName val="1000_C_PROY3"/>
      <sheetName val="MFT_TOC4"/>
      <sheetName val="Plan_de_Fases-Subfases4"/>
      <sheetName val="Datos_-_F1,F24"/>
      <sheetName val="Minuta_0293"/>
      <sheetName val="2_-_Información_gral_contrato3"/>
      <sheetName val="EQ_INGR-EGR3"/>
      <sheetName val="MOD_INGR-EGR3"/>
      <sheetName val="Procurement_Data3"/>
      <sheetName val="Mat_prod3"/>
      <sheetName val="Eq_Producción3"/>
      <sheetName val="GG_Obreros3"/>
      <sheetName val="Mat_apoyo3"/>
      <sheetName val="Eq_Apoyo3"/>
      <sheetName val="Mod_Directo3"/>
      <sheetName val="Modelo_Ind3"/>
      <sheetName val="COS_13"/>
      <sheetName val="3W__FORESCAST3"/>
      <sheetName val="3W_3"/>
      <sheetName val="CURVA_S3"/>
      <sheetName val="%_lc23"/>
      <sheetName val="HIST__PERS3"/>
      <sheetName val="HIST__EQUIP3"/>
      <sheetName val="2__CURVAS3"/>
      <sheetName val="Cierre_(20%)3"/>
      <sheetName val="Resumen_GG3"/>
      <sheetName val="GG_Totales3"/>
      <sheetName val="Equip_Seguridad3"/>
      <sheetName val="Flujo_(20%)3"/>
      <sheetName val="VALORIZACION_103"/>
      <sheetName val="1_-Flash_Report3"/>
      <sheetName val="3_-_Dotación_de_personal3"/>
      <sheetName val="4_-_Histograma_M_O__Dir_3"/>
      <sheetName val="5_-_Histograma_M_O__Indirec_3"/>
      <sheetName val="6_-_Distribucion_Equipos_y_Maq3"/>
      <sheetName val="7_-_Itemizado_Forecast_13"/>
      <sheetName val="6_-_Itemizado_Control_de_Avanc3"/>
      <sheetName val="Contractor_ANNEX_123"/>
      <sheetName val="8_-_Curva_S_Forecast_023"/>
      <sheetName val="Modifica_Curva_S3"/>
      <sheetName val="9-_Reporte_de_Materiales3"/>
      <sheetName val="10_-Cuadro_Procura3"/>
      <sheetName val="11_-_Control_de_Ingenieria3"/>
      <sheetName val="12_-_Control_Procura_3"/>
      <sheetName val="13_-_Commodities_22_9kV3"/>
      <sheetName val="13_-_Commodities_60_kV3"/>
      <sheetName val="DIFERENCIA_LB0-FC013"/>
      <sheetName val="Graph39_11"/>
      <sheetName val="GG-Ofertado-P4_Maz11"/>
      <sheetName val="datos_base11"/>
      <sheetName val="DATOS_UNOE11"/>
      <sheetName val="9_Capex11"/>
      <sheetName val="GyP_total11"/>
      <sheetName val="IRR_sponsor11"/>
      <sheetName val="Sust_205ABC-VE11"/>
      <sheetName val="Sust_205ABC-VP11"/>
      <sheetName val="Resum_205ABC_700FG_907_A_2_211"/>
      <sheetName val="Deduccion_Reajuste11"/>
      <sheetName val="Restricciones_y_Compromisos11"/>
      <sheetName val="PER,COM_PRO_ADI110"/>
      <sheetName val="Planilla_Base_y_Subbase10"/>
      <sheetName val="Metrados__Val_11"/>
      <sheetName val="EXPLAN__DESVIOS6"/>
      <sheetName val="CLASIF__MAT__DESVIOS6"/>
      <sheetName val="CLASIF__MATERIAL6"/>
      <sheetName val="EXPLAN__VIA_PRINCIPAL6"/>
      <sheetName val="Resumen_anual9"/>
      <sheetName val="Piso_Tecnico6"/>
      <sheetName val="Avance_Resumen6"/>
      <sheetName val="RES_MET5"/>
      <sheetName val="1000_A_REPL5"/>
      <sheetName val="1000_B_REPL5"/>
      <sheetName val="1000_C_REPL5"/>
      <sheetName val="1000_A_PROY5"/>
      <sheetName val="1000_B_PROY5"/>
      <sheetName val="1000_C_PROY5"/>
      <sheetName val="MFT_TOC6"/>
      <sheetName val="Plan_de_Fases-Subfases6"/>
      <sheetName val="Datos_-_F1,F26"/>
      <sheetName val="Minuta_0295"/>
      <sheetName val="2_-_Información_gral_contrato5"/>
      <sheetName val="EQ_INGR-EGR5"/>
      <sheetName val="MOD_INGR-EGR5"/>
      <sheetName val="Procurement_Data5"/>
      <sheetName val="Mat_prod5"/>
      <sheetName val="Eq_Producción5"/>
      <sheetName val="GG_Obreros5"/>
      <sheetName val="Mat_apoyo5"/>
      <sheetName val="Eq_Apoyo5"/>
      <sheetName val="Mod_Directo5"/>
      <sheetName val="Modelo_Ind5"/>
      <sheetName val="COS_15"/>
      <sheetName val="3W__FORESCAST5"/>
      <sheetName val="3W_5"/>
      <sheetName val="CURVA_S5"/>
      <sheetName val="%_lc25"/>
      <sheetName val="HIST__PERS5"/>
      <sheetName val="HIST__EQUIP5"/>
      <sheetName val="2__CURVAS5"/>
      <sheetName val="Cierre_(20%)5"/>
      <sheetName val="Resumen_GG5"/>
      <sheetName val="GG_Totales5"/>
      <sheetName val="Equip_Seguridad5"/>
      <sheetName val="Flujo_(20%)5"/>
      <sheetName val="VALORIZACION_105"/>
      <sheetName val="1_-Flash_Report5"/>
      <sheetName val="3_-_Dotación_de_personal5"/>
      <sheetName val="4_-_Histograma_M_O__Dir_5"/>
      <sheetName val="5_-_Histograma_M_O__Indirec_5"/>
      <sheetName val="6_-_Distribucion_Equipos_y_Maq5"/>
      <sheetName val="7_-_Itemizado_Forecast_15"/>
      <sheetName val="6_-_Itemizado_Control_de_Avanc5"/>
      <sheetName val="Contractor_ANNEX_125"/>
      <sheetName val="8_-_Curva_S_Forecast_025"/>
      <sheetName val="Modifica_Curva_S5"/>
      <sheetName val="9-_Reporte_de_Materiales5"/>
      <sheetName val="10_-Cuadro_Procura5"/>
      <sheetName val="11_-_Control_de_Ingenieria5"/>
      <sheetName val="12_-_Control_Procura_5"/>
      <sheetName val="13_-_Commodities_22_9kV5"/>
      <sheetName val="13_-_Commodities_60_kV5"/>
      <sheetName val="DIFERENCIA_LB0-FC015"/>
      <sheetName val="Graph39_12"/>
      <sheetName val="GG-Ofertado-P4_Maz12"/>
      <sheetName val="datos_base12"/>
      <sheetName val="DATOS_UNOE12"/>
      <sheetName val="9_Capex12"/>
      <sheetName val="GyP_total12"/>
      <sheetName val="IRR_sponsor12"/>
      <sheetName val="Sust_205ABC-VE12"/>
      <sheetName val="Sust_205ABC-VP12"/>
      <sheetName val="Resum_205ABC_700FG_907_A_2_212"/>
      <sheetName val="Deduccion_Reajuste12"/>
      <sheetName val="Restricciones_y_Compromisos12"/>
      <sheetName val="PER,COM_PRO_ADI111"/>
      <sheetName val="Planilla_Base_y_Subbase11"/>
      <sheetName val="Metrados__Val_12"/>
      <sheetName val="EXPLAN__DESVIOS7"/>
      <sheetName val="CLASIF__MAT__DESVIOS7"/>
      <sheetName val="CLASIF__MATERIAL7"/>
      <sheetName val="EXPLAN__VIA_PRINCIPAL7"/>
      <sheetName val="Resumen_anual10"/>
      <sheetName val="Piso_Tecnico7"/>
      <sheetName val="Avance_Resumen7"/>
      <sheetName val="RES_MET6"/>
      <sheetName val="1000_A_REPL6"/>
      <sheetName val="1000_B_REPL6"/>
      <sheetName val="1000_C_REPL6"/>
      <sheetName val="1000_A_PROY6"/>
      <sheetName val="1000_B_PROY6"/>
      <sheetName val="1000_C_PROY6"/>
      <sheetName val="MFT_TOC7"/>
      <sheetName val="Plan_de_Fases-Subfases7"/>
      <sheetName val="Datos_-_F1,F27"/>
      <sheetName val="Minuta_0296"/>
      <sheetName val="2_-_Información_gral_contrato6"/>
      <sheetName val="EQ_INGR-EGR6"/>
      <sheetName val="MOD_INGR-EGR6"/>
      <sheetName val="Procurement_Data6"/>
      <sheetName val="Mat_prod6"/>
      <sheetName val="Eq_Producción6"/>
      <sheetName val="GG_Obreros6"/>
      <sheetName val="Mat_apoyo6"/>
      <sheetName val="Eq_Apoyo6"/>
      <sheetName val="Mod_Directo6"/>
      <sheetName val="Modelo_Ind6"/>
      <sheetName val="COS_16"/>
      <sheetName val="3W__FORESCAST6"/>
      <sheetName val="3W_6"/>
      <sheetName val="CURVA_S6"/>
      <sheetName val="%_lc26"/>
      <sheetName val="HIST__PERS6"/>
      <sheetName val="HIST__EQUIP6"/>
      <sheetName val="2__CURVAS6"/>
      <sheetName val="Cierre_(20%)6"/>
      <sheetName val="Resumen_GG6"/>
      <sheetName val="GG_Totales6"/>
      <sheetName val="Equip_Seguridad6"/>
      <sheetName val="Flujo_(20%)6"/>
      <sheetName val="VALORIZACION_106"/>
      <sheetName val="1_-Flash_Report6"/>
      <sheetName val="3_-_Dotación_de_personal6"/>
      <sheetName val="4_-_Histograma_M_O__Dir_6"/>
      <sheetName val="5_-_Histograma_M_O__Indirec_6"/>
      <sheetName val="6_-_Distribucion_Equipos_y_Maq6"/>
      <sheetName val="7_-_Itemizado_Forecast_16"/>
      <sheetName val="6_-_Itemizado_Control_de_Avanc6"/>
      <sheetName val="Contractor_ANNEX_126"/>
      <sheetName val="8_-_Curva_S_Forecast_026"/>
      <sheetName val="Modifica_Curva_S6"/>
      <sheetName val="9-_Reporte_de_Materiales6"/>
      <sheetName val="10_-Cuadro_Procura6"/>
      <sheetName val="11_-_Control_de_Ingenieria6"/>
      <sheetName val="12_-_Control_Procura_6"/>
      <sheetName val="13_-_Commodities_22_9kV6"/>
      <sheetName val="13_-_Commodities_60_kV6"/>
      <sheetName val="DIFERENCIA_LB0-FC016"/>
      <sheetName val="Graph39_13"/>
      <sheetName val="GG-Ofertado-P4_Maz13"/>
      <sheetName val="datos_base13"/>
      <sheetName val="DATOS_UNOE13"/>
      <sheetName val="9_Capex13"/>
      <sheetName val="GyP_total13"/>
      <sheetName val="IRR_sponsor13"/>
      <sheetName val="Sust_205ABC-VE13"/>
      <sheetName val="Sust_205ABC-VP13"/>
      <sheetName val="Resum_205ABC_700FG_907_A_2_213"/>
      <sheetName val="Deduccion_Reajuste13"/>
      <sheetName val="Restricciones_y_Compromisos13"/>
      <sheetName val="PER,COM_PRO_ADI112"/>
      <sheetName val="Planilla_Base_y_Subbase12"/>
      <sheetName val="Metrados__Val_13"/>
      <sheetName val="EXPLAN__DESVIOS8"/>
      <sheetName val="CLASIF__MAT__DESVIOS8"/>
      <sheetName val="CLASIF__MATERIAL8"/>
      <sheetName val="EXPLAN__VIA_PRINCIPAL8"/>
      <sheetName val="Resumen_anual11"/>
      <sheetName val="Piso_Tecnico8"/>
      <sheetName val="Avance_Resumen8"/>
      <sheetName val="RES_MET7"/>
      <sheetName val="1000_A_REPL7"/>
      <sheetName val="1000_B_REPL7"/>
      <sheetName val="1000_C_REPL7"/>
      <sheetName val="1000_A_PROY7"/>
      <sheetName val="1000_B_PROY7"/>
      <sheetName val="1000_C_PROY7"/>
      <sheetName val="MFT_TOC8"/>
      <sheetName val="Plan_de_Fases-Subfases8"/>
      <sheetName val="Datos_-_F1,F28"/>
      <sheetName val="Minuta_0297"/>
      <sheetName val="2_-_Información_gral_contrato7"/>
      <sheetName val="EQ_INGR-EGR7"/>
      <sheetName val="MOD_INGR-EGR7"/>
      <sheetName val="Procurement_Data7"/>
      <sheetName val="Mat_prod7"/>
      <sheetName val="Eq_Producción7"/>
      <sheetName val="GG_Obreros7"/>
      <sheetName val="Mat_apoyo7"/>
      <sheetName val="Eq_Apoyo7"/>
      <sheetName val="Mod_Directo7"/>
      <sheetName val="Modelo_Ind7"/>
      <sheetName val="COS_17"/>
      <sheetName val="3W__FORESCAST7"/>
      <sheetName val="3W_7"/>
      <sheetName val="CURVA_S7"/>
      <sheetName val="%_lc27"/>
      <sheetName val="HIST__PERS7"/>
      <sheetName val="HIST__EQUIP7"/>
      <sheetName val="2__CURVAS7"/>
      <sheetName val="Cierre_(20%)7"/>
      <sheetName val="Resumen_GG7"/>
      <sheetName val="GG_Totales7"/>
      <sheetName val="Equip_Seguridad7"/>
      <sheetName val="Flujo_(20%)7"/>
      <sheetName val="VALORIZACION_107"/>
      <sheetName val="1_-Flash_Report7"/>
      <sheetName val="3_-_Dotación_de_personal7"/>
      <sheetName val="4_-_Histograma_M_O__Dir_7"/>
      <sheetName val="5_-_Histograma_M_O__Indirec_7"/>
      <sheetName val="6_-_Distribucion_Equipos_y_Maq7"/>
      <sheetName val="7_-_Itemizado_Forecast_17"/>
      <sheetName val="6_-_Itemizado_Control_de_Avanc7"/>
      <sheetName val="Contractor_ANNEX_127"/>
      <sheetName val="8_-_Curva_S_Forecast_027"/>
      <sheetName val="Modifica_Curva_S7"/>
      <sheetName val="9-_Reporte_de_Materiales7"/>
      <sheetName val="10_-Cuadro_Procura7"/>
      <sheetName val="11_-_Control_de_Ingenieria7"/>
      <sheetName val="12_-_Control_Procura_7"/>
      <sheetName val="13_-_Commodities_22_9kV7"/>
      <sheetName val="13_-_Commodities_60_kV7"/>
      <sheetName val="DIFERENCIA_LB0-FC017"/>
      <sheetName val="Graph39_14"/>
      <sheetName val="GG-Ofertado-P4_Maz14"/>
      <sheetName val="datos_base14"/>
      <sheetName val="DATOS_UNOE14"/>
      <sheetName val="9_Capex14"/>
      <sheetName val="GyP_total14"/>
      <sheetName val="IRR_sponsor14"/>
      <sheetName val="Sust_205ABC-VE14"/>
      <sheetName val="Sust_205ABC-VP14"/>
      <sheetName val="Resum_205ABC_700FG_907_A_2_214"/>
      <sheetName val="Deduccion_Reajuste14"/>
      <sheetName val="Restricciones_y_Compromisos14"/>
      <sheetName val="PER,COM_PRO_ADI113"/>
      <sheetName val="Planilla_Base_y_Subbase13"/>
      <sheetName val="Metrados__Val_14"/>
      <sheetName val="EXPLAN__DESVIOS9"/>
      <sheetName val="CLASIF__MAT__DESVIOS9"/>
      <sheetName val="CLASIF__MATERIAL9"/>
      <sheetName val="EXPLAN__VIA_PRINCIPAL9"/>
      <sheetName val="Resumen_anual12"/>
      <sheetName val="Piso_Tecnico9"/>
      <sheetName val="Avance_Resumen9"/>
      <sheetName val="RES_MET8"/>
      <sheetName val="1000_A_REPL8"/>
      <sheetName val="1000_B_REPL8"/>
      <sheetName val="1000_C_REPL8"/>
      <sheetName val="1000_A_PROY8"/>
      <sheetName val="1000_B_PROY8"/>
      <sheetName val="1000_C_PROY8"/>
      <sheetName val="MFT_TOC9"/>
      <sheetName val="Plan_de_Fases-Subfases9"/>
      <sheetName val="Datos_-_F1,F29"/>
      <sheetName val="Minuta_0298"/>
      <sheetName val="2_-_Información_gral_contrato8"/>
      <sheetName val="EQ_INGR-EGR8"/>
      <sheetName val="MOD_INGR-EGR8"/>
      <sheetName val="Procurement_Data8"/>
      <sheetName val="Mat_prod8"/>
      <sheetName val="Eq_Producción8"/>
      <sheetName val="GG_Obreros8"/>
      <sheetName val="Mat_apoyo8"/>
      <sheetName val="Eq_Apoyo8"/>
      <sheetName val="Mod_Directo8"/>
      <sheetName val="Modelo_Ind8"/>
      <sheetName val="COS_18"/>
      <sheetName val="3W__FORESCAST8"/>
      <sheetName val="3W_8"/>
      <sheetName val="CURVA_S8"/>
      <sheetName val="%_lc28"/>
      <sheetName val="HIST__PERS8"/>
      <sheetName val="HIST__EQUIP8"/>
      <sheetName val="2__CURVAS8"/>
      <sheetName val="Cierre_(20%)8"/>
      <sheetName val="Resumen_GG8"/>
      <sheetName val="GG_Totales8"/>
      <sheetName val="Equip_Seguridad8"/>
      <sheetName val="Flujo_(20%)8"/>
      <sheetName val="VALORIZACION_108"/>
      <sheetName val="1_-Flash_Report8"/>
      <sheetName val="3_-_Dotación_de_personal8"/>
      <sheetName val="4_-_Histograma_M_O__Dir_8"/>
      <sheetName val="5_-_Histograma_M_O__Indirec_8"/>
      <sheetName val="6_-_Distribucion_Equipos_y_Maq8"/>
      <sheetName val="7_-_Itemizado_Forecast_18"/>
      <sheetName val="6_-_Itemizado_Control_de_Avanc8"/>
      <sheetName val="Contractor_ANNEX_128"/>
      <sheetName val="8_-_Curva_S_Forecast_028"/>
      <sheetName val="Modifica_Curva_S8"/>
      <sheetName val="9-_Reporte_de_Materiales8"/>
      <sheetName val="10_-Cuadro_Procura8"/>
      <sheetName val="11_-_Control_de_Ingenieria8"/>
      <sheetName val="12_-_Control_Procura_8"/>
      <sheetName val="13_-_Commodities_22_9kV8"/>
      <sheetName val="13_-_Commodities_60_kV8"/>
      <sheetName val="DIFERENCIA_LB0-FC018"/>
      <sheetName val="BD CONFIABILIDAD"/>
      <sheetName val="Explanaciones TRAMO 5"/>
      <sheetName val="Explanaciones TRAMO 6"/>
      <sheetName val="Explanaciones EJE 1 - 3"/>
      <sheetName val="Explanaciones EJE 1 - 4"/>
      <sheetName val="Explanaciones EJE 2 - 5"/>
      <sheetName val="Explanaciones EJE 2 - 6.1"/>
      <sheetName val="Explanaciones EJE 3 - 7"/>
      <sheetName val="Explanaciones EJE 3 - 8"/>
      <sheetName val="Separador"/>
      <sheetName val="Explanaciones"/>
      <sheetName val="Flujo Ingresos"/>
      <sheetName val="WBS"/>
      <sheetName val="PUNIT"/>
      <sheetName val="Plla_Pers"/>
      <sheetName val="consolid-dossier (IAS) (2)"/>
      <sheetName val="Val_Nº111"/>
      <sheetName val="Precios_Adicionales-Argos"/>
      <sheetName val="MASTER_MH"/>
      <sheetName val="MASTER_EQUIPOS"/>
      <sheetName val="HM_500-VALIDAR_CON_EQ"/>
      <sheetName val="C_V__OMYA"/>
      <sheetName val="PROD_ANEXO_1"/>
      <sheetName val="PROD_ANEXO_2"/>
      <sheetName val="PROD_ANEXO_3"/>
      <sheetName val="Mov__Tierras"/>
      <sheetName val="CONTROL_VOLQUETES2"/>
      <sheetName val="FORMATO_CONTROL_OK"/>
      <sheetName val="HOJA_DE_DATOS"/>
      <sheetName val="Inputs"/>
      <sheetName val="BC_AGO-201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ow r="9">
          <cell r="H9">
            <v>0.90469999999999995</v>
          </cell>
        </row>
      </sheetData>
      <sheetData sheetId="132" refreshError="1"/>
      <sheetData sheetId="133">
        <row r="9">
          <cell r="H9">
            <v>0.90469999999999995</v>
          </cell>
        </row>
      </sheetData>
      <sheetData sheetId="134">
        <row r="9">
          <cell r="H9">
            <v>0.90469999999999995</v>
          </cell>
        </row>
      </sheetData>
      <sheetData sheetId="135">
        <row r="9">
          <cell r="H9">
            <v>0.90469999999999995</v>
          </cell>
        </row>
      </sheetData>
      <sheetData sheetId="136">
        <row r="9">
          <cell r="H9">
            <v>0.90469999999999995</v>
          </cell>
        </row>
      </sheetData>
      <sheetData sheetId="137">
        <row r="9">
          <cell r="H9">
            <v>0.90469999999999995</v>
          </cell>
        </row>
      </sheetData>
      <sheetData sheetId="138">
        <row r="9">
          <cell r="H9">
            <v>0.90469999999999995</v>
          </cell>
        </row>
      </sheetData>
      <sheetData sheetId="139">
        <row r="9">
          <cell r="H9">
            <v>0.90469999999999995</v>
          </cell>
        </row>
      </sheetData>
      <sheetData sheetId="140">
        <row r="9">
          <cell r="H9">
            <v>0.90469999999999995</v>
          </cell>
        </row>
      </sheetData>
      <sheetData sheetId="141">
        <row r="9">
          <cell r="H9">
            <v>0.90469999999999995</v>
          </cell>
        </row>
      </sheetData>
      <sheetData sheetId="142">
        <row r="9">
          <cell r="H9">
            <v>0.90469999999999995</v>
          </cell>
        </row>
      </sheetData>
      <sheetData sheetId="143">
        <row r="9">
          <cell r="H9">
            <v>0.90469999999999995</v>
          </cell>
        </row>
      </sheetData>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sheetData sheetId="159"/>
      <sheetData sheetId="160" refreshError="1"/>
      <sheetData sheetId="161" refreshError="1"/>
      <sheetData sheetId="162" refreshError="1"/>
      <sheetData sheetId="163" refreshError="1"/>
      <sheetData sheetId="164" refreshError="1"/>
      <sheetData sheetId="165" refreshError="1"/>
      <sheetData sheetId="166" refreshError="1"/>
      <sheetData sheetId="167">
        <row r="9">
          <cell r="H9">
            <v>0.90469999999999995</v>
          </cell>
        </row>
      </sheetData>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ow r="9">
          <cell r="H9">
            <v>0.90469999999999995</v>
          </cell>
        </row>
      </sheetData>
      <sheetData sheetId="185">
        <row r="9">
          <cell r="H9">
            <v>0.90469999999999995</v>
          </cell>
        </row>
      </sheetData>
      <sheetData sheetId="186">
        <row r="9">
          <cell r="H9">
            <v>0.90469999999999995</v>
          </cell>
        </row>
      </sheetData>
      <sheetData sheetId="187">
        <row r="9">
          <cell r="H9">
            <v>0.90469999999999995</v>
          </cell>
        </row>
      </sheetData>
      <sheetData sheetId="188">
        <row r="9">
          <cell r="H9">
            <v>0.90469999999999995</v>
          </cell>
        </row>
      </sheetData>
      <sheetData sheetId="189">
        <row r="9">
          <cell r="H9">
            <v>0.90469999999999995</v>
          </cell>
        </row>
      </sheetData>
      <sheetData sheetId="190">
        <row r="9">
          <cell r="H9">
            <v>0.90469999999999995</v>
          </cell>
        </row>
      </sheetData>
      <sheetData sheetId="191">
        <row r="9">
          <cell r="H9">
            <v>0.90469999999999995</v>
          </cell>
        </row>
      </sheetData>
      <sheetData sheetId="192">
        <row r="9">
          <cell r="H9">
            <v>0.90469999999999995</v>
          </cell>
        </row>
      </sheetData>
      <sheetData sheetId="193">
        <row r="9">
          <cell r="H9">
            <v>0.90469999999999995</v>
          </cell>
        </row>
      </sheetData>
      <sheetData sheetId="194">
        <row r="9">
          <cell r="H9">
            <v>0.90469999999999995</v>
          </cell>
        </row>
      </sheetData>
      <sheetData sheetId="195">
        <row r="9">
          <cell r="H9">
            <v>0.90469999999999995</v>
          </cell>
        </row>
      </sheetData>
      <sheetData sheetId="196"/>
      <sheetData sheetId="197">
        <row r="9">
          <cell r="H9">
            <v>0.90469999999999995</v>
          </cell>
        </row>
      </sheetData>
      <sheetData sheetId="198">
        <row r="9">
          <cell r="H9">
            <v>0.90469999999999995</v>
          </cell>
        </row>
      </sheetData>
      <sheetData sheetId="199">
        <row r="9">
          <cell r="H9">
            <v>0.90469999999999995</v>
          </cell>
        </row>
      </sheetData>
      <sheetData sheetId="200">
        <row r="9">
          <cell r="H9">
            <v>0.90469999999999995</v>
          </cell>
        </row>
      </sheetData>
      <sheetData sheetId="201">
        <row r="9">
          <cell r="H9">
            <v>0.90469999999999995</v>
          </cell>
        </row>
      </sheetData>
      <sheetData sheetId="202">
        <row r="9">
          <cell r="H9">
            <v>0.90469999999999995</v>
          </cell>
        </row>
      </sheetData>
      <sheetData sheetId="203">
        <row r="9">
          <cell r="H9">
            <v>0.90469999999999995</v>
          </cell>
        </row>
      </sheetData>
      <sheetData sheetId="204">
        <row r="9">
          <cell r="H9">
            <v>0.90469999999999995</v>
          </cell>
        </row>
      </sheetData>
      <sheetData sheetId="205">
        <row r="9">
          <cell r="H9">
            <v>0.90469999999999995</v>
          </cell>
        </row>
      </sheetData>
      <sheetData sheetId="206">
        <row r="9">
          <cell r="H9">
            <v>0.90469999999999995</v>
          </cell>
        </row>
      </sheetData>
      <sheetData sheetId="207">
        <row r="9">
          <cell r="H9">
            <v>0.90469999999999995</v>
          </cell>
        </row>
      </sheetData>
      <sheetData sheetId="208">
        <row r="9">
          <cell r="H9">
            <v>0.90469999999999995</v>
          </cell>
        </row>
      </sheetData>
      <sheetData sheetId="209" refreshError="1"/>
      <sheetData sheetId="210">
        <row r="9">
          <cell r="H9">
            <v>0.90469999999999995</v>
          </cell>
        </row>
      </sheetData>
      <sheetData sheetId="211">
        <row r="9">
          <cell r="H9">
            <v>0.90469999999999995</v>
          </cell>
        </row>
      </sheetData>
      <sheetData sheetId="212">
        <row r="9">
          <cell r="H9">
            <v>0.90469999999999995</v>
          </cell>
        </row>
      </sheetData>
      <sheetData sheetId="213">
        <row r="9">
          <cell r="H9">
            <v>0.90469999999999995</v>
          </cell>
        </row>
      </sheetData>
      <sheetData sheetId="214">
        <row r="9">
          <cell r="H9">
            <v>0.90469999999999995</v>
          </cell>
        </row>
      </sheetData>
      <sheetData sheetId="215">
        <row r="9">
          <cell r="H9">
            <v>0.90469999999999995</v>
          </cell>
        </row>
      </sheetData>
      <sheetData sheetId="216">
        <row r="9">
          <cell r="H9">
            <v>0.90469999999999995</v>
          </cell>
        </row>
      </sheetData>
      <sheetData sheetId="217">
        <row r="9">
          <cell r="H9">
            <v>0.90469999999999995</v>
          </cell>
        </row>
      </sheetData>
      <sheetData sheetId="218">
        <row r="9">
          <cell r="H9">
            <v>0.90469999999999995</v>
          </cell>
        </row>
      </sheetData>
      <sheetData sheetId="219">
        <row r="9">
          <cell r="H9">
            <v>0.90469999999999995</v>
          </cell>
        </row>
      </sheetData>
      <sheetData sheetId="220">
        <row r="9">
          <cell r="H9">
            <v>0.90469999999999995</v>
          </cell>
        </row>
      </sheetData>
      <sheetData sheetId="221">
        <row r="9">
          <cell r="H9">
            <v>0.90469999999999995</v>
          </cell>
        </row>
      </sheetData>
      <sheetData sheetId="222">
        <row r="9">
          <cell r="H9">
            <v>0.90469999999999995</v>
          </cell>
        </row>
      </sheetData>
      <sheetData sheetId="223">
        <row r="9">
          <cell r="H9">
            <v>0.90469999999999995</v>
          </cell>
        </row>
      </sheetData>
      <sheetData sheetId="224">
        <row r="9">
          <cell r="H9">
            <v>0.90469999999999995</v>
          </cell>
        </row>
      </sheetData>
      <sheetData sheetId="225">
        <row r="9">
          <cell r="H9">
            <v>0.90469999999999995</v>
          </cell>
        </row>
      </sheetData>
      <sheetData sheetId="226" refreshError="1"/>
      <sheetData sheetId="227" refreshError="1"/>
      <sheetData sheetId="228" refreshError="1"/>
      <sheetData sheetId="229" refreshError="1"/>
      <sheetData sheetId="230" refreshError="1"/>
      <sheetData sheetId="231">
        <row r="9">
          <cell r="H9">
            <v>0.90469999999999995</v>
          </cell>
        </row>
      </sheetData>
      <sheetData sheetId="232">
        <row r="9">
          <cell r="H9">
            <v>0.90469999999999995</v>
          </cell>
        </row>
      </sheetData>
      <sheetData sheetId="233">
        <row r="9">
          <cell r="H9">
            <v>0.90469999999999995</v>
          </cell>
        </row>
      </sheetData>
      <sheetData sheetId="234">
        <row r="9">
          <cell r="H9">
            <v>0.90469999999999995</v>
          </cell>
        </row>
      </sheetData>
      <sheetData sheetId="235">
        <row r="9">
          <cell r="H9">
            <v>0.90469999999999995</v>
          </cell>
        </row>
      </sheetData>
      <sheetData sheetId="236">
        <row r="9">
          <cell r="H9">
            <v>0.90469999999999995</v>
          </cell>
        </row>
      </sheetData>
      <sheetData sheetId="237">
        <row r="9">
          <cell r="H9">
            <v>0.90469999999999995</v>
          </cell>
        </row>
      </sheetData>
      <sheetData sheetId="238">
        <row r="9">
          <cell r="H9">
            <v>0.90469999999999995</v>
          </cell>
        </row>
      </sheetData>
      <sheetData sheetId="239">
        <row r="9">
          <cell r="H9">
            <v>0.90469999999999995</v>
          </cell>
        </row>
      </sheetData>
      <sheetData sheetId="240">
        <row r="9">
          <cell r="H9">
            <v>0.90469999999999995</v>
          </cell>
        </row>
      </sheetData>
      <sheetData sheetId="241">
        <row r="9">
          <cell r="H9">
            <v>0.90469999999999995</v>
          </cell>
        </row>
      </sheetData>
      <sheetData sheetId="242">
        <row r="9">
          <cell r="H9">
            <v>0.90469999999999995</v>
          </cell>
        </row>
      </sheetData>
      <sheetData sheetId="243">
        <row r="9">
          <cell r="H9">
            <v>0.90469999999999995</v>
          </cell>
        </row>
      </sheetData>
      <sheetData sheetId="244">
        <row r="9">
          <cell r="H9">
            <v>0.90469999999999995</v>
          </cell>
        </row>
      </sheetData>
      <sheetData sheetId="245" refreshError="1"/>
      <sheetData sheetId="246">
        <row r="9">
          <cell r="H9">
            <v>0.90469999999999995</v>
          </cell>
        </row>
      </sheetData>
      <sheetData sheetId="247">
        <row r="9">
          <cell r="H9">
            <v>0.90469999999999995</v>
          </cell>
        </row>
      </sheetData>
      <sheetData sheetId="248">
        <row r="9">
          <cell r="H9">
            <v>0.90469999999999995</v>
          </cell>
        </row>
      </sheetData>
      <sheetData sheetId="249">
        <row r="9">
          <cell r="H9">
            <v>0.90469999999999995</v>
          </cell>
        </row>
      </sheetData>
      <sheetData sheetId="250">
        <row r="9">
          <cell r="H9">
            <v>0.90469999999999995</v>
          </cell>
        </row>
      </sheetData>
      <sheetData sheetId="251">
        <row r="9">
          <cell r="H9">
            <v>0.90469999999999995</v>
          </cell>
        </row>
      </sheetData>
      <sheetData sheetId="252">
        <row r="9">
          <cell r="H9">
            <v>0.90469999999999995</v>
          </cell>
        </row>
      </sheetData>
      <sheetData sheetId="253">
        <row r="9">
          <cell r="H9">
            <v>0.90469999999999995</v>
          </cell>
        </row>
      </sheetData>
      <sheetData sheetId="254">
        <row r="9">
          <cell r="H9">
            <v>0.90469999999999995</v>
          </cell>
        </row>
      </sheetData>
      <sheetData sheetId="255">
        <row r="9">
          <cell r="H9">
            <v>0.90469999999999995</v>
          </cell>
        </row>
      </sheetData>
      <sheetData sheetId="256">
        <row r="9">
          <cell r="H9">
            <v>0.90469999999999995</v>
          </cell>
        </row>
      </sheetData>
      <sheetData sheetId="257">
        <row r="9">
          <cell r="H9">
            <v>0.90469999999999995</v>
          </cell>
        </row>
      </sheetData>
      <sheetData sheetId="258">
        <row r="9">
          <cell r="H9">
            <v>0.90469999999999995</v>
          </cell>
        </row>
      </sheetData>
      <sheetData sheetId="259">
        <row r="9">
          <cell r="H9">
            <v>0.90469999999999995</v>
          </cell>
        </row>
      </sheetData>
      <sheetData sheetId="260">
        <row r="9">
          <cell r="H9">
            <v>0.90469999999999995</v>
          </cell>
        </row>
      </sheetData>
      <sheetData sheetId="261">
        <row r="9">
          <cell r="H9">
            <v>0.90469999999999995</v>
          </cell>
        </row>
      </sheetData>
      <sheetData sheetId="262">
        <row r="9">
          <cell r="H9">
            <v>0.90469999999999995</v>
          </cell>
        </row>
      </sheetData>
      <sheetData sheetId="263">
        <row r="9">
          <cell r="H9">
            <v>0.90469999999999995</v>
          </cell>
        </row>
      </sheetData>
      <sheetData sheetId="264">
        <row r="9">
          <cell r="H9">
            <v>0.90469999999999995</v>
          </cell>
        </row>
      </sheetData>
      <sheetData sheetId="265">
        <row r="9">
          <cell r="H9">
            <v>0.90469999999999995</v>
          </cell>
        </row>
      </sheetData>
      <sheetData sheetId="266">
        <row r="9">
          <cell r="H9">
            <v>0.90469999999999995</v>
          </cell>
        </row>
      </sheetData>
      <sheetData sheetId="267">
        <row r="9">
          <cell r="H9">
            <v>0.90469999999999995</v>
          </cell>
        </row>
      </sheetData>
      <sheetData sheetId="268">
        <row r="9">
          <cell r="H9">
            <v>0.90469999999999995</v>
          </cell>
        </row>
      </sheetData>
      <sheetData sheetId="269">
        <row r="9">
          <cell r="H9">
            <v>0.90469999999999995</v>
          </cell>
        </row>
      </sheetData>
      <sheetData sheetId="270">
        <row r="9">
          <cell r="H9">
            <v>0.90469999999999995</v>
          </cell>
        </row>
      </sheetData>
      <sheetData sheetId="271">
        <row r="9">
          <cell r="H9">
            <v>0.90469999999999995</v>
          </cell>
        </row>
      </sheetData>
      <sheetData sheetId="272">
        <row r="9">
          <cell r="H9">
            <v>0.90469999999999995</v>
          </cell>
        </row>
      </sheetData>
      <sheetData sheetId="273">
        <row r="9">
          <cell r="H9">
            <v>0.90469999999999995</v>
          </cell>
        </row>
      </sheetData>
      <sheetData sheetId="274">
        <row r="9">
          <cell r="H9">
            <v>0.90469999999999995</v>
          </cell>
        </row>
      </sheetData>
      <sheetData sheetId="275">
        <row r="9">
          <cell r="H9">
            <v>0.90469999999999995</v>
          </cell>
        </row>
      </sheetData>
      <sheetData sheetId="276">
        <row r="9">
          <cell r="H9">
            <v>0.90469999999999995</v>
          </cell>
        </row>
      </sheetData>
      <sheetData sheetId="277">
        <row r="9">
          <cell r="H9">
            <v>0.90469999999999995</v>
          </cell>
        </row>
      </sheetData>
      <sheetData sheetId="278">
        <row r="9">
          <cell r="H9">
            <v>0.90469999999999995</v>
          </cell>
        </row>
      </sheetData>
      <sheetData sheetId="279">
        <row r="9">
          <cell r="H9">
            <v>0.90469999999999995</v>
          </cell>
        </row>
      </sheetData>
      <sheetData sheetId="280">
        <row r="9">
          <cell r="H9">
            <v>0.90469999999999995</v>
          </cell>
        </row>
      </sheetData>
      <sheetData sheetId="281">
        <row r="9">
          <cell r="H9">
            <v>0.90469999999999995</v>
          </cell>
        </row>
      </sheetData>
      <sheetData sheetId="282">
        <row r="9">
          <cell r="H9">
            <v>0.90469999999999995</v>
          </cell>
        </row>
      </sheetData>
      <sheetData sheetId="283">
        <row r="9">
          <cell r="H9">
            <v>0.90469999999999995</v>
          </cell>
        </row>
      </sheetData>
      <sheetData sheetId="284">
        <row r="9">
          <cell r="H9">
            <v>0.90469999999999995</v>
          </cell>
        </row>
      </sheetData>
      <sheetData sheetId="285">
        <row r="9">
          <cell r="H9">
            <v>0.90469999999999995</v>
          </cell>
        </row>
      </sheetData>
      <sheetData sheetId="286">
        <row r="9">
          <cell r="H9">
            <v>0.90469999999999995</v>
          </cell>
        </row>
      </sheetData>
      <sheetData sheetId="287">
        <row r="9">
          <cell r="H9">
            <v>0.90469999999999995</v>
          </cell>
        </row>
      </sheetData>
      <sheetData sheetId="288">
        <row r="9">
          <cell r="H9">
            <v>0.90469999999999995</v>
          </cell>
        </row>
      </sheetData>
      <sheetData sheetId="289">
        <row r="9">
          <cell r="H9">
            <v>0.90469999999999995</v>
          </cell>
        </row>
      </sheetData>
      <sheetData sheetId="290">
        <row r="9">
          <cell r="H9">
            <v>0.90469999999999995</v>
          </cell>
        </row>
      </sheetData>
      <sheetData sheetId="291">
        <row r="9">
          <cell r="H9">
            <v>0.90469999999999995</v>
          </cell>
        </row>
      </sheetData>
      <sheetData sheetId="292">
        <row r="9">
          <cell r="H9">
            <v>0.90469999999999995</v>
          </cell>
        </row>
      </sheetData>
      <sheetData sheetId="293">
        <row r="9">
          <cell r="H9">
            <v>0.90469999999999995</v>
          </cell>
        </row>
      </sheetData>
      <sheetData sheetId="294" refreshError="1"/>
      <sheetData sheetId="295">
        <row r="9">
          <cell r="H9">
            <v>0.90469999999999995</v>
          </cell>
        </row>
      </sheetData>
      <sheetData sheetId="296">
        <row r="9">
          <cell r="H9">
            <v>0.90469999999999995</v>
          </cell>
        </row>
      </sheetData>
      <sheetData sheetId="297">
        <row r="9">
          <cell r="H9">
            <v>0.90469999999999995</v>
          </cell>
        </row>
      </sheetData>
      <sheetData sheetId="298">
        <row r="9">
          <cell r="H9">
            <v>0.90469999999999995</v>
          </cell>
        </row>
      </sheetData>
      <sheetData sheetId="299">
        <row r="9">
          <cell r="H9">
            <v>0.90469999999999995</v>
          </cell>
        </row>
      </sheetData>
      <sheetData sheetId="300">
        <row r="9">
          <cell r="H9">
            <v>0.90469999999999995</v>
          </cell>
        </row>
      </sheetData>
      <sheetData sheetId="301">
        <row r="9">
          <cell r="H9">
            <v>0.90469999999999995</v>
          </cell>
        </row>
      </sheetData>
      <sheetData sheetId="302">
        <row r="9">
          <cell r="H9">
            <v>0.90469999999999995</v>
          </cell>
        </row>
      </sheetData>
      <sheetData sheetId="303"/>
      <sheetData sheetId="304" refreshError="1"/>
      <sheetData sheetId="305" refreshError="1"/>
      <sheetData sheetId="306">
        <row r="9">
          <cell r="H9">
            <v>0.90469999999999995</v>
          </cell>
        </row>
      </sheetData>
      <sheetData sheetId="307">
        <row r="9">
          <cell r="H9">
            <v>0.90469999999999995</v>
          </cell>
        </row>
      </sheetData>
      <sheetData sheetId="308">
        <row r="9">
          <cell r="H9">
            <v>0.90469999999999995</v>
          </cell>
        </row>
      </sheetData>
      <sheetData sheetId="309">
        <row r="9">
          <cell r="H9">
            <v>0.90469999999999995</v>
          </cell>
        </row>
      </sheetData>
      <sheetData sheetId="310">
        <row r="9">
          <cell r="H9">
            <v>0.90469999999999995</v>
          </cell>
        </row>
      </sheetData>
      <sheetData sheetId="311">
        <row r="9">
          <cell r="H9">
            <v>0.90469999999999995</v>
          </cell>
        </row>
      </sheetData>
      <sheetData sheetId="312">
        <row r="9">
          <cell r="H9">
            <v>0.90469999999999995</v>
          </cell>
        </row>
      </sheetData>
      <sheetData sheetId="313">
        <row r="9">
          <cell r="H9">
            <v>0.90469999999999995</v>
          </cell>
        </row>
      </sheetData>
      <sheetData sheetId="314">
        <row r="9">
          <cell r="H9">
            <v>0.90469999999999995</v>
          </cell>
        </row>
      </sheetData>
      <sheetData sheetId="315">
        <row r="9">
          <cell r="H9">
            <v>0.90469999999999995</v>
          </cell>
        </row>
      </sheetData>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refreshError="1"/>
      <sheetData sheetId="338" refreshError="1"/>
      <sheetData sheetId="339" refreshError="1"/>
      <sheetData sheetId="340">
        <row r="9">
          <cell r="H9">
            <v>0.90469999999999995</v>
          </cell>
        </row>
      </sheetData>
      <sheetData sheetId="341">
        <row r="9">
          <cell r="H9">
            <v>0.90469999999999995</v>
          </cell>
        </row>
      </sheetData>
      <sheetData sheetId="342">
        <row r="9">
          <cell r="H9">
            <v>0.90469999999999995</v>
          </cell>
        </row>
      </sheetData>
      <sheetData sheetId="343">
        <row r="9">
          <cell r="H9">
            <v>0.90469999999999995</v>
          </cell>
        </row>
      </sheetData>
      <sheetData sheetId="344">
        <row r="9">
          <cell r="H9">
            <v>0.90469999999999995</v>
          </cell>
        </row>
      </sheetData>
      <sheetData sheetId="345">
        <row r="9">
          <cell r="H9">
            <v>0.90469999999999995</v>
          </cell>
        </row>
      </sheetData>
      <sheetData sheetId="346">
        <row r="9">
          <cell r="H9">
            <v>0.90469999999999995</v>
          </cell>
        </row>
      </sheetData>
      <sheetData sheetId="347" refreshError="1"/>
      <sheetData sheetId="348" refreshError="1"/>
      <sheetData sheetId="349" refreshError="1"/>
      <sheetData sheetId="350" refreshError="1"/>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row r="9">
          <cell r="H9">
            <v>0.90469999999999995</v>
          </cell>
        </row>
      </sheetData>
      <sheetData sheetId="381"/>
      <sheetData sheetId="382"/>
      <sheetData sheetId="383"/>
      <sheetData sheetId="384"/>
      <sheetData sheetId="385">
        <row r="9">
          <cell r="H9">
            <v>0.90469999999999995</v>
          </cell>
        </row>
      </sheetData>
      <sheetData sheetId="386">
        <row r="9">
          <cell r="H9">
            <v>0.90469999999999995</v>
          </cell>
        </row>
      </sheetData>
      <sheetData sheetId="387">
        <row r="9">
          <cell r="H9">
            <v>0.90469999999999995</v>
          </cell>
        </row>
      </sheetData>
      <sheetData sheetId="388">
        <row r="9">
          <cell r="H9">
            <v>0.90469999999999995</v>
          </cell>
        </row>
      </sheetData>
      <sheetData sheetId="389"/>
      <sheetData sheetId="390"/>
      <sheetData sheetId="391">
        <row r="9">
          <cell r="H9">
            <v>0.90469999999999995</v>
          </cell>
        </row>
      </sheetData>
      <sheetData sheetId="392">
        <row r="9">
          <cell r="H9">
            <v>0.90469999999999995</v>
          </cell>
        </row>
      </sheetData>
      <sheetData sheetId="393"/>
      <sheetData sheetId="394">
        <row r="9">
          <cell r="H9">
            <v>0.90469999999999995</v>
          </cell>
        </row>
      </sheetData>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sheetData sheetId="445" refreshError="1"/>
      <sheetData sheetId="446" refreshError="1"/>
      <sheetData sheetId="447" refreshError="1"/>
      <sheetData sheetId="448" refreshError="1"/>
      <sheetData sheetId="449"/>
      <sheetData sheetId="450"/>
      <sheetData sheetId="451"/>
      <sheetData sheetId="452" refreshError="1"/>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refreshError="1"/>
      <sheetData sheetId="494"/>
      <sheetData sheetId="495" refreshError="1"/>
      <sheetData sheetId="496"/>
      <sheetData sheetId="497"/>
      <sheetData sheetId="498"/>
      <sheetData sheetId="499"/>
      <sheetData sheetId="500"/>
      <sheetData sheetId="501"/>
      <sheetData sheetId="502"/>
      <sheetData sheetId="503"/>
      <sheetData sheetId="504"/>
      <sheetData sheetId="505"/>
      <sheetData sheetId="506"/>
      <sheetData sheetId="507"/>
      <sheetData sheetId="508" refreshError="1"/>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row r="9">
          <cell r="H9">
            <v>0.90469999999999995</v>
          </cell>
        </row>
      </sheetData>
      <sheetData sheetId="551"/>
      <sheetData sheetId="552"/>
      <sheetData sheetId="553"/>
      <sheetData sheetId="554"/>
      <sheetData sheetId="555"/>
      <sheetData sheetId="556"/>
      <sheetData sheetId="557"/>
      <sheetData sheetId="558"/>
      <sheetData sheetId="559"/>
      <sheetData sheetId="560"/>
      <sheetData sheetId="561">
        <row r="9">
          <cell r="H9">
            <v>0.90469999999999995</v>
          </cell>
        </row>
      </sheetData>
      <sheetData sheetId="562">
        <row r="9">
          <cell r="H9">
            <v>0.90469999999999995</v>
          </cell>
        </row>
      </sheetData>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row r="9">
          <cell r="H9">
            <v>0.90469999999999995</v>
          </cell>
        </row>
      </sheetData>
      <sheetData sheetId="582">
        <row r="9">
          <cell r="H9">
            <v>0.90469999999999995</v>
          </cell>
        </row>
      </sheetData>
      <sheetData sheetId="583">
        <row r="9">
          <cell r="H9">
            <v>0.90469999999999995</v>
          </cell>
        </row>
      </sheetData>
      <sheetData sheetId="584"/>
      <sheetData sheetId="585">
        <row r="9">
          <cell r="H9">
            <v>0.90469999999999995</v>
          </cell>
        </row>
      </sheetData>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refreshError="1"/>
      <sheetData sheetId="605"/>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refreshError="1"/>
      <sheetData sheetId="703" refreshError="1"/>
      <sheetData sheetId="704" refreshError="1"/>
      <sheetData sheetId="705" refreshError="1"/>
      <sheetData sheetId="706" refreshError="1"/>
      <sheetData sheetId="707" refreshError="1"/>
      <sheetData sheetId="708"/>
      <sheetData sheetId="709"/>
      <sheetData sheetId="710" refreshError="1"/>
      <sheetData sheetId="711" refreshError="1"/>
      <sheetData sheetId="712" refreshError="1"/>
      <sheetData sheetId="713" refreshError="1"/>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refreshError="1"/>
      <sheetData sheetId="1173"/>
      <sheetData sheetId="1174"/>
      <sheetData sheetId="1175"/>
      <sheetData sheetId="1176"/>
      <sheetData sheetId="1177"/>
      <sheetData sheetId="1178"/>
      <sheetData sheetId="1179"/>
      <sheetData sheetId="1180"/>
      <sheetData sheetId="1181"/>
      <sheetData sheetId="1182"/>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 SHEET"/>
      <sheetName val="MAIN"/>
      <sheetName val="DIV INC"/>
      <sheetName val="MGT INPUTS"/>
      <sheetName val="LBO Analysis"/>
      <sheetName val="Valuation"/>
      <sheetName val="PPT Sheet"/>
      <sheetName val="WACC"/>
      <sheetName val="S&amp;P"/>
      <sheetName val="EQ. IRR"/>
      <sheetName val="COVEN"/>
      <sheetName val="SUMMARY"/>
      <sheetName val="Reconciliations"/>
      <sheetName val="Developer Notes"/>
      <sheetName val="LTM"/>
      <sheetName val="CREDIT STATS"/>
      <sheetName val="Toggles"/>
      <sheetName val="Data"/>
      <sheetName val="dPrint"/>
      <sheetName val="DropZone"/>
      <sheetName val="mProcess"/>
      <sheetName val="mlError"/>
      <sheetName val="mGlobals"/>
      <sheetName val="mMain"/>
      <sheetName val="mToggles"/>
      <sheetName val="mcFunctions"/>
      <sheetName val="mMisc"/>
      <sheetName val="mdPrint"/>
      <sheetName val="o_KPIs"/>
    </sheetNames>
    <sheetDataSet>
      <sheetData sheetId="0"/>
      <sheetData sheetId="1">
        <row r="11">
          <cell r="I11">
            <v>12</v>
          </cell>
        </row>
      </sheetData>
      <sheetData sheetId="2"/>
      <sheetData sheetId="3"/>
      <sheetData sheetId="4"/>
      <sheetData sheetId="5"/>
      <sheetData sheetId="6"/>
      <sheetData sheetId="7"/>
      <sheetData sheetId="8"/>
      <sheetData sheetId="9"/>
      <sheetData sheetId="10"/>
      <sheetData sheetId="11"/>
      <sheetData sheetId="12"/>
      <sheetData sheetId="13"/>
      <sheetData sheetId="14">
        <row r="461">
          <cell r="G461">
            <v>0</v>
          </cell>
          <cell r="H461">
            <v>0</v>
          </cell>
          <cell r="I461">
            <v>0</v>
          </cell>
          <cell r="J461">
            <v>0</v>
          </cell>
          <cell r="L461">
            <v>0</v>
          </cell>
          <cell r="M461">
            <v>0</v>
          </cell>
          <cell r="N461">
            <v>0</v>
          </cell>
        </row>
        <row r="463">
          <cell r="G463">
            <v>0</v>
          </cell>
          <cell r="H463">
            <v>0</v>
          </cell>
          <cell r="I463">
            <v>0</v>
          </cell>
          <cell r="J463">
            <v>0</v>
          </cell>
          <cell r="L463">
            <v>0</v>
          </cell>
          <cell r="M463">
            <v>0</v>
          </cell>
          <cell r="N463">
            <v>0</v>
          </cell>
        </row>
        <row r="464">
          <cell r="G464">
            <v>0</v>
          </cell>
          <cell r="H464">
            <v>0</v>
          </cell>
          <cell r="I464">
            <v>0</v>
          </cell>
          <cell r="J464">
            <v>0</v>
          </cell>
          <cell r="L464">
            <v>0</v>
          </cell>
          <cell r="M464">
            <v>0</v>
          </cell>
          <cell r="N464">
            <v>0</v>
          </cell>
        </row>
        <row r="465">
          <cell r="G465" t="str">
            <v>______</v>
          </cell>
          <cell r="H465" t="str">
            <v>______</v>
          </cell>
          <cell r="I465" t="str">
            <v>______</v>
          </cell>
          <cell r="J465" t="str">
            <v>______</v>
          </cell>
          <cell r="L465" t="str">
            <v>______</v>
          </cell>
          <cell r="M465" t="str">
            <v>______</v>
          </cell>
          <cell r="N465" t="str">
            <v>______</v>
          </cell>
        </row>
        <row r="466">
          <cell r="G466">
            <v>0</v>
          </cell>
          <cell r="H466">
            <v>0</v>
          </cell>
          <cell r="I466">
            <v>0</v>
          </cell>
          <cell r="J466">
            <v>0</v>
          </cell>
          <cell r="L466">
            <v>0</v>
          </cell>
          <cell r="M466">
            <v>0</v>
          </cell>
          <cell r="N466">
            <v>0</v>
          </cell>
        </row>
        <row r="468">
          <cell r="G468">
            <v>0</v>
          </cell>
          <cell r="H468">
            <v>0</v>
          </cell>
          <cell r="I468">
            <v>0</v>
          </cell>
          <cell r="J468">
            <v>0</v>
          </cell>
          <cell r="L468">
            <v>0</v>
          </cell>
          <cell r="M468">
            <v>0</v>
          </cell>
          <cell r="N468">
            <v>0</v>
          </cell>
        </row>
        <row r="469">
          <cell r="G469">
            <v>0</v>
          </cell>
          <cell r="H469">
            <v>0</v>
          </cell>
          <cell r="I469">
            <v>0</v>
          </cell>
          <cell r="J469">
            <v>0</v>
          </cell>
          <cell r="L469">
            <v>0</v>
          </cell>
          <cell r="M469">
            <v>0</v>
          </cell>
          <cell r="N469">
            <v>0</v>
          </cell>
        </row>
        <row r="470">
          <cell r="G470" t="str">
            <v>______</v>
          </cell>
          <cell r="H470" t="str">
            <v>______</v>
          </cell>
          <cell r="I470" t="str">
            <v>______</v>
          </cell>
          <cell r="J470" t="str">
            <v>______</v>
          </cell>
          <cell r="L470" t="str">
            <v>______</v>
          </cell>
          <cell r="M470" t="str">
            <v>______</v>
          </cell>
          <cell r="N470" t="str">
            <v>______</v>
          </cell>
        </row>
        <row r="471">
          <cell r="G471">
            <v>0</v>
          </cell>
          <cell r="H471">
            <v>0</v>
          </cell>
          <cell r="I471">
            <v>0</v>
          </cell>
          <cell r="J471">
            <v>0</v>
          </cell>
          <cell r="L471">
            <v>0</v>
          </cell>
          <cell r="M471">
            <v>0</v>
          </cell>
          <cell r="N471">
            <v>0</v>
          </cell>
        </row>
        <row r="473">
          <cell r="G473">
            <v>0</v>
          </cell>
          <cell r="H473">
            <v>0</v>
          </cell>
          <cell r="I473">
            <v>0</v>
          </cell>
          <cell r="J473">
            <v>0</v>
          </cell>
          <cell r="L473">
            <v>0</v>
          </cell>
          <cell r="M473">
            <v>0</v>
          </cell>
          <cell r="N473">
            <v>0</v>
          </cell>
        </row>
        <row r="474">
          <cell r="G474">
            <v>0</v>
          </cell>
          <cell r="H474">
            <v>0</v>
          </cell>
          <cell r="I474">
            <v>0</v>
          </cell>
          <cell r="J474">
            <v>0</v>
          </cell>
          <cell r="L474">
            <v>0</v>
          </cell>
          <cell r="M474">
            <v>0</v>
          </cell>
          <cell r="N474">
            <v>0</v>
          </cell>
        </row>
        <row r="475">
          <cell r="G475">
            <v>0</v>
          </cell>
          <cell r="H475">
            <v>0</v>
          </cell>
          <cell r="I475">
            <v>0</v>
          </cell>
          <cell r="J475">
            <v>0</v>
          </cell>
          <cell r="L475">
            <v>0</v>
          </cell>
          <cell r="M475">
            <v>0</v>
          </cell>
          <cell r="N475">
            <v>0</v>
          </cell>
        </row>
        <row r="477">
          <cell r="G477">
            <v>0</v>
          </cell>
          <cell r="H477">
            <v>0</v>
          </cell>
          <cell r="I477">
            <v>0</v>
          </cell>
          <cell r="J477">
            <v>0</v>
          </cell>
          <cell r="L477">
            <v>0</v>
          </cell>
          <cell r="M477">
            <v>0</v>
          </cell>
          <cell r="N477">
            <v>0</v>
          </cell>
        </row>
        <row r="480">
          <cell r="G480">
            <v>0</v>
          </cell>
          <cell r="H480">
            <v>0</v>
          </cell>
          <cell r="I480">
            <v>0</v>
          </cell>
          <cell r="J480">
            <v>0</v>
          </cell>
          <cell r="L480">
            <v>0</v>
          </cell>
          <cell r="M480">
            <v>0</v>
          </cell>
          <cell r="N480">
            <v>0</v>
          </cell>
        </row>
        <row r="481">
          <cell r="G481" t="str">
            <v>______</v>
          </cell>
          <cell r="H481" t="str">
            <v>______</v>
          </cell>
          <cell r="I481" t="str">
            <v>______</v>
          </cell>
          <cell r="J481" t="str">
            <v>______</v>
          </cell>
          <cell r="L481" t="str">
            <v>______</v>
          </cell>
          <cell r="M481" t="str">
            <v>______</v>
          </cell>
          <cell r="N481" t="str">
            <v>______</v>
          </cell>
        </row>
        <row r="482">
          <cell r="G482">
            <v>0</v>
          </cell>
          <cell r="H482">
            <v>0</v>
          </cell>
          <cell r="I482">
            <v>0</v>
          </cell>
          <cell r="J482">
            <v>0</v>
          </cell>
          <cell r="L482">
            <v>0</v>
          </cell>
          <cell r="M482">
            <v>0</v>
          </cell>
          <cell r="N482">
            <v>0</v>
          </cell>
        </row>
        <row r="484">
          <cell r="G484">
            <v>0</v>
          </cell>
          <cell r="H484">
            <v>0</v>
          </cell>
          <cell r="I484">
            <v>0</v>
          </cell>
          <cell r="J484">
            <v>0</v>
          </cell>
          <cell r="L484">
            <v>0</v>
          </cell>
          <cell r="M484">
            <v>0</v>
          </cell>
          <cell r="N484">
            <v>0</v>
          </cell>
        </row>
        <row r="485">
          <cell r="G485">
            <v>0</v>
          </cell>
          <cell r="H485">
            <v>0</v>
          </cell>
          <cell r="I485">
            <v>0</v>
          </cell>
          <cell r="J485">
            <v>0</v>
          </cell>
          <cell r="L485">
            <v>0</v>
          </cell>
          <cell r="M485">
            <v>0</v>
          </cell>
          <cell r="N485">
            <v>0</v>
          </cell>
        </row>
        <row r="486">
          <cell r="G486" t="str">
            <v>______</v>
          </cell>
          <cell r="H486" t="str">
            <v>______</v>
          </cell>
          <cell r="I486" t="str">
            <v>______</v>
          </cell>
          <cell r="J486" t="str">
            <v>______</v>
          </cell>
          <cell r="L486" t="str">
            <v>______</v>
          </cell>
          <cell r="M486" t="str">
            <v>______</v>
          </cell>
          <cell r="N486" t="str">
            <v>______</v>
          </cell>
        </row>
        <row r="487">
          <cell r="G487">
            <v>0</v>
          </cell>
          <cell r="H487">
            <v>0</v>
          </cell>
          <cell r="I487">
            <v>0</v>
          </cell>
          <cell r="J487">
            <v>0</v>
          </cell>
          <cell r="L487">
            <v>0</v>
          </cell>
          <cell r="M487">
            <v>0</v>
          </cell>
          <cell r="N487">
            <v>0</v>
          </cell>
        </row>
        <row r="490">
          <cell r="G490">
            <v>0</v>
          </cell>
          <cell r="H490">
            <v>0</v>
          </cell>
          <cell r="I490">
            <v>0</v>
          </cell>
          <cell r="J490">
            <v>0</v>
          </cell>
          <cell r="L490">
            <v>0</v>
          </cell>
          <cell r="M490">
            <v>0</v>
          </cell>
          <cell r="N490">
            <v>0</v>
          </cell>
        </row>
        <row r="510">
          <cell r="G510" t="str">
            <v>______</v>
          </cell>
          <cell r="H510" t="str">
            <v>______</v>
          </cell>
          <cell r="I510" t="str">
            <v>______</v>
          </cell>
          <cell r="J510" t="str">
            <v>______</v>
          </cell>
          <cell r="L510" t="str">
            <v>______</v>
          </cell>
          <cell r="M510" t="str">
            <v>______</v>
          </cell>
          <cell r="N510" t="str">
            <v>______</v>
          </cell>
        </row>
        <row r="511">
          <cell r="G511">
            <v>0</v>
          </cell>
          <cell r="H511">
            <v>0</v>
          </cell>
          <cell r="I511">
            <v>0</v>
          </cell>
          <cell r="J511">
            <v>0</v>
          </cell>
          <cell r="L511">
            <v>0</v>
          </cell>
          <cell r="M511">
            <v>0</v>
          </cell>
          <cell r="N511">
            <v>0</v>
          </cell>
        </row>
        <row r="512">
          <cell r="G512">
            <v>0</v>
          </cell>
          <cell r="H512">
            <v>0</v>
          </cell>
          <cell r="I512">
            <v>0</v>
          </cell>
          <cell r="J512">
            <v>0</v>
          </cell>
          <cell r="L512">
            <v>0</v>
          </cell>
          <cell r="M512">
            <v>0</v>
          </cell>
          <cell r="N512">
            <v>0</v>
          </cell>
        </row>
        <row r="514">
          <cell r="G514">
            <v>0</v>
          </cell>
          <cell r="H514">
            <v>0</v>
          </cell>
          <cell r="I514">
            <v>0</v>
          </cell>
          <cell r="J514">
            <v>0</v>
          </cell>
          <cell r="L514">
            <v>0</v>
          </cell>
          <cell r="M514">
            <v>0</v>
          </cell>
          <cell r="N514">
            <v>0</v>
          </cell>
        </row>
        <row r="515">
          <cell r="G515">
            <v>0</v>
          </cell>
          <cell r="H515">
            <v>0</v>
          </cell>
          <cell r="I515">
            <v>0</v>
          </cell>
          <cell r="J515">
            <v>0</v>
          </cell>
          <cell r="L515">
            <v>0</v>
          </cell>
          <cell r="M515">
            <v>0</v>
          </cell>
          <cell r="N515">
            <v>0</v>
          </cell>
        </row>
        <row r="516">
          <cell r="G516">
            <v>0</v>
          </cell>
          <cell r="H516">
            <v>0</v>
          </cell>
          <cell r="I516">
            <v>0</v>
          </cell>
          <cell r="J516">
            <v>0</v>
          </cell>
          <cell r="L516">
            <v>0</v>
          </cell>
          <cell r="M516">
            <v>0</v>
          </cell>
          <cell r="N516">
            <v>0</v>
          </cell>
        </row>
        <row r="517">
          <cell r="G517">
            <v>0</v>
          </cell>
          <cell r="H517">
            <v>0</v>
          </cell>
          <cell r="I517">
            <v>0</v>
          </cell>
          <cell r="J517">
            <v>0</v>
          </cell>
          <cell r="L517">
            <v>0</v>
          </cell>
          <cell r="M517">
            <v>0</v>
          </cell>
          <cell r="N517">
            <v>0</v>
          </cell>
        </row>
        <row r="518">
          <cell r="G518">
            <v>0</v>
          </cell>
          <cell r="H518">
            <v>0</v>
          </cell>
          <cell r="I518">
            <v>0</v>
          </cell>
          <cell r="J518">
            <v>0</v>
          </cell>
          <cell r="L518">
            <v>0</v>
          </cell>
          <cell r="M518">
            <v>0</v>
          </cell>
          <cell r="N518">
            <v>0</v>
          </cell>
        </row>
        <row r="519">
          <cell r="G519" t="str">
            <v>______</v>
          </cell>
          <cell r="H519" t="str">
            <v>______</v>
          </cell>
          <cell r="I519" t="str">
            <v>______</v>
          </cell>
          <cell r="J519" t="str">
            <v>______</v>
          </cell>
          <cell r="L519" t="str">
            <v>______</v>
          </cell>
          <cell r="M519" t="str">
            <v>______</v>
          </cell>
          <cell r="N519" t="str">
            <v>______</v>
          </cell>
        </row>
        <row r="520">
          <cell r="G520">
            <v>0</v>
          </cell>
          <cell r="H520">
            <v>0</v>
          </cell>
          <cell r="I520">
            <v>0</v>
          </cell>
          <cell r="J520">
            <v>0</v>
          </cell>
          <cell r="L520">
            <v>0</v>
          </cell>
          <cell r="M520">
            <v>0</v>
          </cell>
          <cell r="N520">
            <v>0</v>
          </cell>
        </row>
        <row r="522">
          <cell r="G522">
            <v>1997</v>
          </cell>
          <cell r="H522">
            <v>1998</v>
          </cell>
          <cell r="I522">
            <v>1999</v>
          </cell>
          <cell r="J522">
            <v>2000</v>
          </cell>
          <cell r="L522">
            <v>2000</v>
          </cell>
          <cell r="M522">
            <v>2001</v>
          </cell>
          <cell r="N522">
            <v>2002</v>
          </cell>
        </row>
        <row r="525">
          <cell r="G525">
            <v>0</v>
          </cell>
          <cell r="H525">
            <v>0</v>
          </cell>
          <cell r="I525">
            <v>0</v>
          </cell>
          <cell r="J525">
            <v>0</v>
          </cell>
          <cell r="L525">
            <v>0</v>
          </cell>
          <cell r="M525">
            <v>0</v>
          </cell>
          <cell r="N525">
            <v>0</v>
          </cell>
        </row>
        <row r="526">
          <cell r="G526">
            <v>0</v>
          </cell>
          <cell r="H526">
            <v>0</v>
          </cell>
          <cell r="I526">
            <v>0</v>
          </cell>
          <cell r="J526">
            <v>0</v>
          </cell>
          <cell r="L526">
            <v>0</v>
          </cell>
          <cell r="M526">
            <v>0</v>
          </cell>
          <cell r="N526">
            <v>0</v>
          </cell>
        </row>
        <row r="527">
          <cell r="G527" t="str">
            <v>______</v>
          </cell>
          <cell r="H527" t="str">
            <v>______</v>
          </cell>
          <cell r="I527" t="str">
            <v>______</v>
          </cell>
          <cell r="J527" t="str">
            <v>______</v>
          </cell>
          <cell r="L527" t="str">
            <v>______</v>
          </cell>
          <cell r="M527" t="str">
            <v>______</v>
          </cell>
          <cell r="N527" t="str">
            <v>______</v>
          </cell>
        </row>
        <row r="528">
          <cell r="G528">
            <v>0</v>
          </cell>
          <cell r="H528">
            <v>0</v>
          </cell>
          <cell r="I528">
            <v>0</v>
          </cell>
          <cell r="J528">
            <v>0</v>
          </cell>
          <cell r="L528">
            <v>0</v>
          </cell>
          <cell r="M528">
            <v>0</v>
          </cell>
          <cell r="N528">
            <v>0</v>
          </cell>
        </row>
        <row r="529">
          <cell r="G529" t="str">
            <v>______</v>
          </cell>
          <cell r="H529" t="str">
            <v>______</v>
          </cell>
          <cell r="I529" t="str">
            <v>______</v>
          </cell>
          <cell r="J529" t="str">
            <v>______</v>
          </cell>
          <cell r="L529" t="str">
            <v>______</v>
          </cell>
          <cell r="M529" t="str">
            <v>______</v>
          </cell>
          <cell r="N529" t="str">
            <v>______</v>
          </cell>
        </row>
        <row r="530">
          <cell r="G530">
            <v>0</v>
          </cell>
          <cell r="H530">
            <v>0</v>
          </cell>
          <cell r="I530">
            <v>0</v>
          </cell>
          <cell r="J530">
            <v>0</v>
          </cell>
          <cell r="L530">
            <v>0</v>
          </cell>
          <cell r="M530">
            <v>0</v>
          </cell>
          <cell r="N530">
            <v>0</v>
          </cell>
        </row>
        <row r="532">
          <cell r="G532">
            <v>0</v>
          </cell>
          <cell r="H532">
            <v>0</v>
          </cell>
          <cell r="I532">
            <v>0</v>
          </cell>
          <cell r="J532">
            <v>0</v>
          </cell>
          <cell r="L532">
            <v>0</v>
          </cell>
          <cell r="M532">
            <v>0</v>
          </cell>
          <cell r="N532">
            <v>0</v>
          </cell>
        </row>
        <row r="533">
          <cell r="G533">
            <v>0</v>
          </cell>
          <cell r="H533">
            <v>0</v>
          </cell>
          <cell r="I533">
            <v>0</v>
          </cell>
          <cell r="J533">
            <v>0</v>
          </cell>
          <cell r="L533">
            <v>0</v>
          </cell>
          <cell r="M533">
            <v>0</v>
          </cell>
          <cell r="N533">
            <v>0</v>
          </cell>
        </row>
        <row r="534">
          <cell r="G534">
            <v>0</v>
          </cell>
          <cell r="H534">
            <v>0</v>
          </cell>
          <cell r="I534">
            <v>0</v>
          </cell>
          <cell r="J534">
            <v>0</v>
          </cell>
          <cell r="L534">
            <v>0</v>
          </cell>
          <cell r="M534">
            <v>0</v>
          </cell>
          <cell r="N534">
            <v>0</v>
          </cell>
        </row>
        <row r="535">
          <cell r="G535">
            <v>0</v>
          </cell>
          <cell r="H535">
            <v>0</v>
          </cell>
          <cell r="I535">
            <v>0</v>
          </cell>
          <cell r="J535">
            <v>0</v>
          </cell>
          <cell r="L535">
            <v>0</v>
          </cell>
          <cell r="M535">
            <v>0</v>
          </cell>
          <cell r="N535">
            <v>0</v>
          </cell>
        </row>
        <row r="536">
          <cell r="G536">
            <v>0</v>
          </cell>
          <cell r="H536">
            <v>0</v>
          </cell>
          <cell r="I536">
            <v>0</v>
          </cell>
          <cell r="J536">
            <v>0</v>
          </cell>
          <cell r="L536">
            <v>0</v>
          </cell>
          <cell r="M536">
            <v>0</v>
          </cell>
          <cell r="N536">
            <v>0</v>
          </cell>
        </row>
        <row r="537">
          <cell r="G537">
            <v>0</v>
          </cell>
          <cell r="H537">
            <v>0</v>
          </cell>
          <cell r="I537">
            <v>0</v>
          </cell>
          <cell r="J537">
            <v>0</v>
          </cell>
          <cell r="L537">
            <v>0</v>
          </cell>
          <cell r="M537">
            <v>0</v>
          </cell>
          <cell r="N537">
            <v>0</v>
          </cell>
        </row>
        <row r="538">
          <cell r="G538" t="str">
            <v>______</v>
          </cell>
          <cell r="H538" t="str">
            <v>______</v>
          </cell>
          <cell r="I538" t="str">
            <v>______</v>
          </cell>
          <cell r="J538" t="str">
            <v>______</v>
          </cell>
          <cell r="L538" t="str">
            <v>______</v>
          </cell>
          <cell r="M538" t="str">
            <v>______</v>
          </cell>
          <cell r="N538" t="str">
            <v>______</v>
          </cell>
        </row>
        <row r="539">
          <cell r="G539">
            <v>0</v>
          </cell>
          <cell r="H539">
            <v>0</v>
          </cell>
          <cell r="I539">
            <v>0</v>
          </cell>
          <cell r="J539">
            <v>0</v>
          </cell>
          <cell r="L539">
            <v>0</v>
          </cell>
          <cell r="M539">
            <v>0</v>
          </cell>
          <cell r="N539">
            <v>0</v>
          </cell>
        </row>
        <row r="548">
          <cell r="G548">
            <v>0</v>
          </cell>
          <cell r="H548">
            <v>0</v>
          </cell>
          <cell r="I548">
            <v>0</v>
          </cell>
          <cell r="J548">
            <v>0</v>
          </cell>
          <cell r="L548">
            <v>0</v>
          </cell>
          <cell r="M548">
            <v>0</v>
          </cell>
          <cell r="N548">
            <v>0</v>
          </cell>
        </row>
        <row r="550">
          <cell r="G550">
            <v>0</v>
          </cell>
          <cell r="H550">
            <v>0</v>
          </cell>
          <cell r="I550">
            <v>0</v>
          </cell>
          <cell r="J550">
            <v>0</v>
          </cell>
          <cell r="L550">
            <v>0</v>
          </cell>
          <cell r="M550">
            <v>0</v>
          </cell>
          <cell r="N550">
            <v>0</v>
          </cell>
        </row>
        <row r="551">
          <cell r="G551">
            <v>0</v>
          </cell>
          <cell r="H551">
            <v>0</v>
          </cell>
          <cell r="I551">
            <v>0</v>
          </cell>
          <cell r="J551">
            <v>0</v>
          </cell>
          <cell r="L551">
            <v>0</v>
          </cell>
          <cell r="M551">
            <v>0</v>
          </cell>
          <cell r="N551">
            <v>0</v>
          </cell>
        </row>
        <row r="552">
          <cell r="G552">
            <v>0</v>
          </cell>
          <cell r="H552">
            <v>0</v>
          </cell>
          <cell r="I552">
            <v>0</v>
          </cell>
          <cell r="J552">
            <v>0</v>
          </cell>
          <cell r="L552">
            <v>0</v>
          </cell>
          <cell r="M552">
            <v>0</v>
          </cell>
          <cell r="N552">
            <v>0</v>
          </cell>
        </row>
        <row r="553">
          <cell r="G553">
            <v>0</v>
          </cell>
          <cell r="H553">
            <v>0</v>
          </cell>
          <cell r="I553">
            <v>0</v>
          </cell>
          <cell r="J553">
            <v>0</v>
          </cell>
          <cell r="L553">
            <v>0</v>
          </cell>
          <cell r="M553">
            <v>0</v>
          </cell>
          <cell r="N553">
            <v>0</v>
          </cell>
        </row>
        <row r="554">
          <cell r="G554">
            <v>0</v>
          </cell>
          <cell r="H554">
            <v>0</v>
          </cell>
          <cell r="I554">
            <v>0</v>
          </cell>
          <cell r="J554">
            <v>0</v>
          </cell>
          <cell r="L554">
            <v>0</v>
          </cell>
          <cell r="M554">
            <v>0</v>
          </cell>
          <cell r="N554">
            <v>0</v>
          </cell>
        </row>
        <row r="555">
          <cell r="G555">
            <v>0</v>
          </cell>
          <cell r="H555">
            <v>0</v>
          </cell>
          <cell r="I555">
            <v>0</v>
          </cell>
          <cell r="J555">
            <v>0</v>
          </cell>
          <cell r="L555">
            <v>0</v>
          </cell>
          <cell r="M555">
            <v>0</v>
          </cell>
          <cell r="N555">
            <v>0</v>
          </cell>
        </row>
        <row r="556">
          <cell r="G556">
            <v>0</v>
          </cell>
          <cell r="H556">
            <v>0</v>
          </cell>
          <cell r="I556">
            <v>0</v>
          </cell>
          <cell r="J556">
            <v>0</v>
          </cell>
          <cell r="L556">
            <v>0</v>
          </cell>
          <cell r="M556">
            <v>0</v>
          </cell>
          <cell r="N556">
            <v>0</v>
          </cell>
        </row>
        <row r="557">
          <cell r="G557">
            <v>0</v>
          </cell>
          <cell r="H557">
            <v>0</v>
          </cell>
          <cell r="I557">
            <v>0</v>
          </cell>
          <cell r="J557">
            <v>0</v>
          </cell>
          <cell r="L557">
            <v>0</v>
          </cell>
          <cell r="M557">
            <v>0</v>
          </cell>
          <cell r="N557">
            <v>0</v>
          </cell>
        </row>
        <row r="558">
          <cell r="G558">
            <v>0</v>
          </cell>
          <cell r="H558">
            <v>0</v>
          </cell>
          <cell r="I558">
            <v>0</v>
          </cell>
          <cell r="J558">
            <v>0</v>
          </cell>
          <cell r="L558">
            <v>0</v>
          </cell>
          <cell r="M558">
            <v>0</v>
          </cell>
          <cell r="N558">
            <v>0</v>
          </cell>
        </row>
        <row r="559">
          <cell r="G559">
            <v>0</v>
          </cell>
          <cell r="H559">
            <v>0</v>
          </cell>
          <cell r="I559">
            <v>0</v>
          </cell>
          <cell r="J559">
            <v>0</v>
          </cell>
          <cell r="L559">
            <v>0</v>
          </cell>
          <cell r="M559">
            <v>0</v>
          </cell>
          <cell r="N559">
            <v>0</v>
          </cell>
        </row>
        <row r="560">
          <cell r="G560">
            <v>0</v>
          </cell>
          <cell r="H560">
            <v>0</v>
          </cell>
          <cell r="I560">
            <v>0</v>
          </cell>
          <cell r="J560">
            <v>0</v>
          </cell>
          <cell r="L560">
            <v>0</v>
          </cell>
          <cell r="M560">
            <v>0</v>
          </cell>
          <cell r="N560">
            <v>0</v>
          </cell>
        </row>
        <row r="561">
          <cell r="G561" t="str">
            <v>______</v>
          </cell>
          <cell r="H561" t="str">
            <v>______</v>
          </cell>
          <cell r="I561" t="str">
            <v>______</v>
          </cell>
          <cell r="J561" t="str">
            <v>______</v>
          </cell>
          <cell r="L561" t="str">
            <v>______</v>
          </cell>
          <cell r="M561" t="str">
            <v>______</v>
          </cell>
          <cell r="N561" t="str">
            <v>______</v>
          </cell>
        </row>
        <row r="562">
          <cell r="G562">
            <v>0</v>
          </cell>
          <cell r="H562">
            <v>0</v>
          </cell>
          <cell r="I562">
            <v>0</v>
          </cell>
          <cell r="J562">
            <v>0</v>
          </cell>
          <cell r="L562">
            <v>0</v>
          </cell>
          <cell r="M562">
            <v>0</v>
          </cell>
          <cell r="N562">
            <v>0</v>
          </cell>
        </row>
        <row r="565">
          <cell r="H565">
            <v>0</v>
          </cell>
          <cell r="I565">
            <v>0</v>
          </cell>
          <cell r="J565">
            <v>0</v>
          </cell>
          <cell r="M565">
            <v>0</v>
          </cell>
          <cell r="N565">
            <v>0</v>
          </cell>
        </row>
        <row r="566">
          <cell r="H566">
            <v>0</v>
          </cell>
          <cell r="I566">
            <v>0</v>
          </cell>
          <cell r="J566">
            <v>0</v>
          </cell>
          <cell r="M566">
            <v>0</v>
          </cell>
          <cell r="N566">
            <v>0</v>
          </cell>
        </row>
        <row r="567">
          <cell r="H567">
            <v>0</v>
          </cell>
          <cell r="I567">
            <v>0</v>
          </cell>
          <cell r="J567">
            <v>0</v>
          </cell>
          <cell r="M567">
            <v>0</v>
          </cell>
          <cell r="N567">
            <v>0</v>
          </cell>
        </row>
        <row r="568">
          <cell r="H568">
            <v>0</v>
          </cell>
          <cell r="I568">
            <v>0</v>
          </cell>
          <cell r="J568">
            <v>0</v>
          </cell>
          <cell r="M568">
            <v>0</v>
          </cell>
          <cell r="N568">
            <v>0</v>
          </cell>
        </row>
        <row r="569">
          <cell r="H569">
            <v>0</v>
          </cell>
          <cell r="I569">
            <v>0</v>
          </cell>
          <cell r="J569">
            <v>0</v>
          </cell>
          <cell r="M569">
            <v>0</v>
          </cell>
          <cell r="N569">
            <v>0</v>
          </cell>
        </row>
        <row r="570">
          <cell r="H570">
            <v>0</v>
          </cell>
          <cell r="I570">
            <v>0</v>
          </cell>
          <cell r="J570">
            <v>0</v>
          </cell>
          <cell r="M570">
            <v>0</v>
          </cell>
          <cell r="N570">
            <v>0</v>
          </cell>
        </row>
        <row r="571">
          <cell r="H571">
            <v>0</v>
          </cell>
          <cell r="I571">
            <v>0</v>
          </cell>
          <cell r="J571">
            <v>0</v>
          </cell>
          <cell r="M571">
            <v>0</v>
          </cell>
          <cell r="N571">
            <v>0</v>
          </cell>
        </row>
        <row r="572">
          <cell r="H572">
            <v>0</v>
          </cell>
          <cell r="I572">
            <v>0</v>
          </cell>
          <cell r="J572">
            <v>0</v>
          </cell>
          <cell r="M572">
            <v>0</v>
          </cell>
          <cell r="N572">
            <v>0</v>
          </cell>
        </row>
        <row r="573">
          <cell r="H573">
            <v>0</v>
          </cell>
          <cell r="I573">
            <v>0</v>
          </cell>
          <cell r="J573">
            <v>0</v>
          </cell>
          <cell r="M573">
            <v>0</v>
          </cell>
          <cell r="N573">
            <v>0</v>
          </cell>
        </row>
        <row r="574">
          <cell r="H574">
            <v>0</v>
          </cell>
          <cell r="I574">
            <v>0</v>
          </cell>
          <cell r="J574">
            <v>0</v>
          </cell>
          <cell r="M574">
            <v>0</v>
          </cell>
          <cell r="N574">
            <v>0</v>
          </cell>
        </row>
        <row r="575">
          <cell r="H575">
            <v>0</v>
          </cell>
          <cell r="I575">
            <v>0</v>
          </cell>
          <cell r="J575">
            <v>0</v>
          </cell>
          <cell r="M575">
            <v>0</v>
          </cell>
          <cell r="N575">
            <v>0</v>
          </cell>
        </row>
        <row r="576">
          <cell r="H576">
            <v>0</v>
          </cell>
          <cell r="I576">
            <v>0</v>
          </cell>
          <cell r="J576">
            <v>0</v>
          </cell>
          <cell r="M576">
            <v>0</v>
          </cell>
          <cell r="N576">
            <v>0</v>
          </cell>
        </row>
        <row r="577">
          <cell r="H577">
            <v>0</v>
          </cell>
          <cell r="I577">
            <v>0</v>
          </cell>
          <cell r="J577">
            <v>0</v>
          </cell>
          <cell r="M577">
            <v>0</v>
          </cell>
          <cell r="N577">
            <v>0</v>
          </cell>
        </row>
        <row r="578">
          <cell r="H578">
            <v>0</v>
          </cell>
          <cell r="I578">
            <v>0</v>
          </cell>
          <cell r="J578">
            <v>0</v>
          </cell>
          <cell r="M578">
            <v>0</v>
          </cell>
          <cell r="N578">
            <v>0</v>
          </cell>
        </row>
        <row r="579">
          <cell r="H579" t="str">
            <v>______</v>
          </cell>
          <cell r="I579" t="str">
            <v>______</v>
          </cell>
          <cell r="J579" t="str">
            <v>______</v>
          </cell>
          <cell r="M579" t="str">
            <v>______</v>
          </cell>
          <cell r="N579" t="str">
            <v>______</v>
          </cell>
        </row>
        <row r="580">
          <cell r="H580">
            <v>0</v>
          </cell>
          <cell r="I580">
            <v>0</v>
          </cell>
          <cell r="J580">
            <v>0</v>
          </cell>
          <cell r="M580">
            <v>0</v>
          </cell>
          <cell r="N580">
            <v>0</v>
          </cell>
        </row>
        <row r="581">
          <cell r="H581" t="str">
            <v>______</v>
          </cell>
          <cell r="I581" t="str">
            <v>______</v>
          </cell>
          <cell r="J581" t="str">
            <v>______</v>
          </cell>
          <cell r="M581" t="str">
            <v>______</v>
          </cell>
          <cell r="N581" t="str">
            <v>______</v>
          </cell>
        </row>
        <row r="582">
          <cell r="H582">
            <v>0</v>
          </cell>
          <cell r="I582">
            <v>0</v>
          </cell>
          <cell r="J582">
            <v>0</v>
          </cell>
          <cell r="M582">
            <v>0</v>
          </cell>
          <cell r="N582">
            <v>0</v>
          </cell>
        </row>
        <row r="584">
          <cell r="H584">
            <v>0</v>
          </cell>
          <cell r="I584">
            <v>0</v>
          </cell>
          <cell r="J584">
            <v>0</v>
          </cell>
          <cell r="M584">
            <v>0</v>
          </cell>
          <cell r="N584">
            <v>0</v>
          </cell>
        </row>
        <row r="585">
          <cell r="H585">
            <v>0</v>
          </cell>
          <cell r="I585">
            <v>0</v>
          </cell>
          <cell r="J585">
            <v>0</v>
          </cell>
          <cell r="M585">
            <v>0</v>
          </cell>
          <cell r="N585">
            <v>0</v>
          </cell>
        </row>
        <row r="586">
          <cell r="H586" t="str">
            <v>______</v>
          </cell>
          <cell r="I586" t="str">
            <v>______</v>
          </cell>
          <cell r="J586" t="str">
            <v>______</v>
          </cell>
          <cell r="M586" t="str">
            <v>______</v>
          </cell>
          <cell r="N586" t="str">
            <v>______</v>
          </cell>
        </row>
        <row r="587">
          <cell r="H587">
            <v>0</v>
          </cell>
          <cell r="I587">
            <v>0</v>
          </cell>
          <cell r="J587">
            <v>0</v>
          </cell>
          <cell r="M587">
            <v>0</v>
          </cell>
          <cell r="N587">
            <v>0</v>
          </cell>
        </row>
        <row r="590">
          <cell r="H590">
            <v>0</v>
          </cell>
          <cell r="I590">
            <v>0</v>
          </cell>
          <cell r="J590">
            <v>0</v>
          </cell>
          <cell r="M590">
            <v>0</v>
          </cell>
          <cell r="N590">
            <v>0</v>
          </cell>
        </row>
        <row r="591">
          <cell r="H591">
            <v>0</v>
          </cell>
          <cell r="I591">
            <v>0</v>
          </cell>
          <cell r="J591">
            <v>0</v>
          </cell>
          <cell r="M591">
            <v>0</v>
          </cell>
          <cell r="N591">
            <v>0</v>
          </cell>
        </row>
        <row r="593">
          <cell r="H593">
            <v>0</v>
          </cell>
          <cell r="I593">
            <v>0</v>
          </cell>
          <cell r="J593">
            <v>0</v>
          </cell>
          <cell r="M593">
            <v>0</v>
          </cell>
          <cell r="N593">
            <v>0</v>
          </cell>
        </row>
        <row r="594">
          <cell r="H594">
            <v>0</v>
          </cell>
          <cell r="I594">
            <v>0</v>
          </cell>
          <cell r="J594">
            <v>0</v>
          </cell>
          <cell r="M594">
            <v>0</v>
          </cell>
          <cell r="N594">
            <v>0</v>
          </cell>
        </row>
        <row r="595">
          <cell r="H595">
            <v>0</v>
          </cell>
          <cell r="I595">
            <v>0</v>
          </cell>
          <cell r="J595">
            <v>0</v>
          </cell>
          <cell r="M595">
            <v>0</v>
          </cell>
          <cell r="N595">
            <v>0</v>
          </cell>
        </row>
        <row r="596">
          <cell r="H596">
            <v>0</v>
          </cell>
          <cell r="I596">
            <v>0</v>
          </cell>
          <cell r="J596">
            <v>0</v>
          </cell>
          <cell r="M596">
            <v>0</v>
          </cell>
          <cell r="N596">
            <v>0</v>
          </cell>
        </row>
        <row r="597">
          <cell r="H597">
            <v>0</v>
          </cell>
          <cell r="I597">
            <v>0</v>
          </cell>
          <cell r="J597">
            <v>0</v>
          </cell>
          <cell r="M597">
            <v>0</v>
          </cell>
          <cell r="N597">
            <v>0</v>
          </cell>
        </row>
        <row r="598">
          <cell r="H598">
            <v>0</v>
          </cell>
          <cell r="I598">
            <v>0</v>
          </cell>
          <cell r="J598">
            <v>0</v>
          </cell>
          <cell r="M598">
            <v>0</v>
          </cell>
          <cell r="N598">
            <v>0</v>
          </cell>
        </row>
        <row r="599">
          <cell r="H599">
            <v>0</v>
          </cell>
          <cell r="I599">
            <v>0</v>
          </cell>
          <cell r="J599">
            <v>0</v>
          </cell>
          <cell r="M599">
            <v>0</v>
          </cell>
          <cell r="N599">
            <v>0</v>
          </cell>
        </row>
        <row r="600">
          <cell r="H600">
            <v>0</v>
          </cell>
          <cell r="I600">
            <v>0</v>
          </cell>
          <cell r="J600">
            <v>0</v>
          </cell>
          <cell r="M600">
            <v>0</v>
          </cell>
          <cell r="N600">
            <v>0</v>
          </cell>
        </row>
        <row r="601">
          <cell r="H601">
            <v>0</v>
          </cell>
          <cell r="I601">
            <v>0</v>
          </cell>
          <cell r="J601">
            <v>0</v>
          </cell>
          <cell r="M601">
            <v>0</v>
          </cell>
          <cell r="N601">
            <v>0</v>
          </cell>
        </row>
        <row r="602">
          <cell r="H602">
            <v>0</v>
          </cell>
          <cell r="I602">
            <v>0</v>
          </cell>
          <cell r="J602">
            <v>0</v>
          </cell>
          <cell r="M602">
            <v>0</v>
          </cell>
          <cell r="N602">
            <v>0</v>
          </cell>
        </row>
        <row r="603">
          <cell r="H603">
            <v>0</v>
          </cell>
          <cell r="I603">
            <v>0</v>
          </cell>
          <cell r="J603">
            <v>0</v>
          </cell>
          <cell r="M603">
            <v>0</v>
          </cell>
          <cell r="N603">
            <v>0</v>
          </cell>
        </row>
        <row r="604">
          <cell r="H604">
            <v>0</v>
          </cell>
          <cell r="I604">
            <v>0</v>
          </cell>
          <cell r="J604">
            <v>0</v>
          </cell>
          <cell r="M604">
            <v>0</v>
          </cell>
          <cell r="N604">
            <v>0</v>
          </cell>
        </row>
        <row r="605">
          <cell r="H605">
            <v>0</v>
          </cell>
          <cell r="I605">
            <v>0</v>
          </cell>
          <cell r="J605">
            <v>0</v>
          </cell>
          <cell r="M605">
            <v>0</v>
          </cell>
          <cell r="N605">
            <v>0</v>
          </cell>
        </row>
        <row r="606">
          <cell r="H606">
            <v>0</v>
          </cell>
          <cell r="I606">
            <v>0</v>
          </cell>
          <cell r="J606">
            <v>0</v>
          </cell>
          <cell r="M606">
            <v>0</v>
          </cell>
          <cell r="N606">
            <v>0</v>
          </cell>
        </row>
        <row r="608">
          <cell r="H608">
            <v>0</v>
          </cell>
          <cell r="I608">
            <v>0</v>
          </cell>
          <cell r="J608">
            <v>0</v>
          </cell>
          <cell r="M608">
            <v>0</v>
          </cell>
          <cell r="N608">
            <v>0</v>
          </cell>
        </row>
        <row r="614">
          <cell r="H614">
            <v>0</v>
          </cell>
          <cell r="I614">
            <v>0</v>
          </cell>
          <cell r="J614">
            <v>0</v>
          </cell>
          <cell r="M614">
            <v>0</v>
          </cell>
          <cell r="N614">
            <v>0</v>
          </cell>
        </row>
        <row r="632">
          <cell r="H632" t="str">
            <v>______</v>
          </cell>
          <cell r="I632" t="str">
            <v>______</v>
          </cell>
          <cell r="J632" t="str">
            <v>______</v>
          </cell>
          <cell r="M632" t="str">
            <v>______</v>
          </cell>
          <cell r="N632" t="str">
            <v>______</v>
          </cell>
        </row>
        <row r="633">
          <cell r="H633">
            <v>0</v>
          </cell>
          <cell r="I633">
            <v>0</v>
          </cell>
          <cell r="J633">
            <v>0</v>
          </cell>
          <cell r="M633">
            <v>0</v>
          </cell>
          <cell r="N633">
            <v>0</v>
          </cell>
        </row>
        <row r="635">
          <cell r="H635">
            <v>0</v>
          </cell>
          <cell r="I635">
            <v>0</v>
          </cell>
          <cell r="J635">
            <v>0</v>
          </cell>
          <cell r="M635">
            <v>0</v>
          </cell>
          <cell r="N635">
            <v>0</v>
          </cell>
        </row>
        <row r="636">
          <cell r="H636">
            <v>0</v>
          </cell>
          <cell r="I636">
            <v>0</v>
          </cell>
          <cell r="J636">
            <v>0</v>
          </cell>
          <cell r="M636">
            <v>0</v>
          </cell>
          <cell r="N636">
            <v>0</v>
          </cell>
        </row>
        <row r="637">
          <cell r="H637" t="str">
            <v>______</v>
          </cell>
          <cell r="I637" t="str">
            <v>______</v>
          </cell>
          <cell r="J637" t="str">
            <v>______</v>
          </cell>
          <cell r="M637" t="str">
            <v>______</v>
          </cell>
          <cell r="N637" t="str">
            <v>______</v>
          </cell>
        </row>
        <row r="665">
          <cell r="H665">
            <v>0</v>
          </cell>
          <cell r="I665">
            <v>0</v>
          </cell>
          <cell r="J665">
            <v>0</v>
          </cell>
          <cell r="M665">
            <v>0</v>
          </cell>
          <cell r="N665">
            <v>0</v>
          </cell>
        </row>
        <row r="667">
          <cell r="H667">
            <v>0</v>
          </cell>
          <cell r="I667">
            <v>0</v>
          </cell>
          <cell r="J667">
            <v>0</v>
          </cell>
          <cell r="M667">
            <v>0</v>
          </cell>
          <cell r="N667">
            <v>0</v>
          </cell>
        </row>
        <row r="676">
          <cell r="G676">
            <v>0</v>
          </cell>
          <cell r="H676">
            <v>0</v>
          </cell>
          <cell r="I676">
            <v>0</v>
          </cell>
          <cell r="J676">
            <v>0</v>
          </cell>
          <cell r="L676">
            <v>0</v>
          </cell>
          <cell r="M676">
            <v>0</v>
          </cell>
          <cell r="N676">
            <v>0</v>
          </cell>
        </row>
        <row r="677">
          <cell r="G677">
            <v>0</v>
          </cell>
          <cell r="H677">
            <v>0</v>
          </cell>
          <cell r="I677">
            <v>0</v>
          </cell>
          <cell r="J677">
            <v>0</v>
          </cell>
          <cell r="L677">
            <v>0</v>
          </cell>
          <cell r="M677">
            <v>0</v>
          </cell>
          <cell r="N677">
            <v>0</v>
          </cell>
        </row>
        <row r="678">
          <cell r="G678">
            <v>0</v>
          </cell>
          <cell r="H678">
            <v>0</v>
          </cell>
          <cell r="I678">
            <v>0</v>
          </cell>
          <cell r="J678">
            <v>0</v>
          </cell>
          <cell r="L678">
            <v>0</v>
          </cell>
          <cell r="M678">
            <v>0</v>
          </cell>
          <cell r="N678">
            <v>0</v>
          </cell>
        </row>
        <row r="679">
          <cell r="G679">
            <v>0</v>
          </cell>
          <cell r="H679">
            <v>0</v>
          </cell>
          <cell r="I679">
            <v>0</v>
          </cell>
          <cell r="J679">
            <v>0</v>
          </cell>
          <cell r="L679">
            <v>0</v>
          </cell>
          <cell r="M679">
            <v>0</v>
          </cell>
          <cell r="N679">
            <v>0</v>
          </cell>
        </row>
        <row r="680">
          <cell r="G680">
            <v>0</v>
          </cell>
          <cell r="H680">
            <v>0</v>
          </cell>
          <cell r="I680">
            <v>0</v>
          </cell>
          <cell r="J680">
            <v>0</v>
          </cell>
          <cell r="L680">
            <v>0</v>
          </cell>
          <cell r="M680">
            <v>0</v>
          </cell>
          <cell r="N680">
            <v>0</v>
          </cell>
        </row>
        <row r="681">
          <cell r="G681">
            <v>0</v>
          </cell>
          <cell r="H681">
            <v>0</v>
          </cell>
          <cell r="I681">
            <v>0</v>
          </cell>
          <cell r="J681">
            <v>0</v>
          </cell>
          <cell r="L681">
            <v>0</v>
          </cell>
          <cell r="M681">
            <v>0</v>
          </cell>
          <cell r="N681">
            <v>0</v>
          </cell>
        </row>
        <row r="682">
          <cell r="G682">
            <v>0</v>
          </cell>
          <cell r="H682">
            <v>0</v>
          </cell>
          <cell r="I682">
            <v>0</v>
          </cell>
          <cell r="J682">
            <v>0</v>
          </cell>
          <cell r="L682">
            <v>0</v>
          </cell>
          <cell r="M682">
            <v>0</v>
          </cell>
          <cell r="N682">
            <v>0</v>
          </cell>
        </row>
        <row r="683">
          <cell r="G683" t="str">
            <v>______</v>
          </cell>
          <cell r="H683" t="str">
            <v>______</v>
          </cell>
          <cell r="I683" t="str">
            <v>______</v>
          </cell>
          <cell r="J683" t="str">
            <v>______</v>
          </cell>
          <cell r="L683" t="str">
            <v>______</v>
          </cell>
          <cell r="M683" t="str">
            <v>______</v>
          </cell>
          <cell r="N683" t="str">
            <v>______</v>
          </cell>
        </row>
        <row r="684">
          <cell r="G684">
            <v>0</v>
          </cell>
          <cell r="H684">
            <v>0</v>
          </cell>
          <cell r="I684">
            <v>0</v>
          </cell>
          <cell r="J684">
            <v>0</v>
          </cell>
          <cell r="L684">
            <v>0</v>
          </cell>
          <cell r="M684">
            <v>0</v>
          </cell>
          <cell r="N684">
            <v>0</v>
          </cell>
        </row>
        <row r="686">
          <cell r="G686">
            <v>0</v>
          </cell>
          <cell r="H686">
            <v>0</v>
          </cell>
          <cell r="I686">
            <v>0</v>
          </cell>
          <cell r="J686">
            <v>0</v>
          </cell>
          <cell r="L686">
            <v>0</v>
          </cell>
          <cell r="M686">
            <v>0</v>
          </cell>
          <cell r="N686">
            <v>0</v>
          </cell>
        </row>
        <row r="688">
          <cell r="G688">
            <v>0</v>
          </cell>
          <cell r="H688">
            <v>0</v>
          </cell>
          <cell r="I688">
            <v>0</v>
          </cell>
          <cell r="J688">
            <v>0</v>
          </cell>
          <cell r="L688">
            <v>0</v>
          </cell>
          <cell r="M688">
            <v>0</v>
          </cell>
          <cell r="N688">
            <v>0</v>
          </cell>
        </row>
        <row r="689">
          <cell r="G689">
            <v>0</v>
          </cell>
          <cell r="H689">
            <v>0</v>
          </cell>
          <cell r="I689">
            <v>0</v>
          </cell>
          <cell r="J689">
            <v>0</v>
          </cell>
          <cell r="L689">
            <v>0</v>
          </cell>
          <cell r="M689">
            <v>0</v>
          </cell>
          <cell r="N689">
            <v>0</v>
          </cell>
        </row>
        <row r="690">
          <cell r="G690">
            <v>0</v>
          </cell>
          <cell r="H690">
            <v>0</v>
          </cell>
          <cell r="I690">
            <v>0</v>
          </cell>
          <cell r="J690">
            <v>0</v>
          </cell>
          <cell r="L690">
            <v>0</v>
          </cell>
          <cell r="M690">
            <v>0</v>
          </cell>
          <cell r="N690">
            <v>0</v>
          </cell>
        </row>
        <row r="691">
          <cell r="G691">
            <v>0</v>
          </cell>
          <cell r="H691">
            <v>0</v>
          </cell>
          <cell r="I691">
            <v>0</v>
          </cell>
          <cell r="J691">
            <v>0</v>
          </cell>
          <cell r="L691">
            <v>0</v>
          </cell>
          <cell r="M691">
            <v>0</v>
          </cell>
          <cell r="N691">
            <v>0</v>
          </cell>
        </row>
        <row r="692">
          <cell r="G692">
            <v>0</v>
          </cell>
          <cell r="H692">
            <v>0</v>
          </cell>
          <cell r="I692">
            <v>0</v>
          </cell>
          <cell r="J692">
            <v>0</v>
          </cell>
          <cell r="L692">
            <v>0</v>
          </cell>
          <cell r="M692">
            <v>0</v>
          </cell>
          <cell r="N692">
            <v>0</v>
          </cell>
        </row>
        <row r="693">
          <cell r="G693">
            <v>0</v>
          </cell>
          <cell r="H693">
            <v>0</v>
          </cell>
          <cell r="I693">
            <v>0</v>
          </cell>
          <cell r="J693">
            <v>0</v>
          </cell>
          <cell r="L693">
            <v>0</v>
          </cell>
          <cell r="M693">
            <v>0</v>
          </cell>
          <cell r="N693">
            <v>0</v>
          </cell>
        </row>
        <row r="694">
          <cell r="G694">
            <v>0</v>
          </cell>
          <cell r="H694">
            <v>0</v>
          </cell>
          <cell r="I694">
            <v>0</v>
          </cell>
          <cell r="J694">
            <v>0</v>
          </cell>
          <cell r="L694">
            <v>0</v>
          </cell>
          <cell r="M694">
            <v>0</v>
          </cell>
          <cell r="N694">
            <v>0</v>
          </cell>
        </row>
        <row r="696">
          <cell r="G696">
            <v>0</v>
          </cell>
          <cell r="H696">
            <v>0</v>
          </cell>
          <cell r="I696">
            <v>0</v>
          </cell>
          <cell r="J696">
            <v>0</v>
          </cell>
          <cell r="L696">
            <v>0</v>
          </cell>
          <cell r="M696">
            <v>0</v>
          </cell>
          <cell r="N696">
            <v>0</v>
          </cell>
        </row>
        <row r="699">
          <cell r="G699">
            <v>0</v>
          </cell>
          <cell r="H699">
            <v>0</v>
          </cell>
          <cell r="I699">
            <v>0</v>
          </cell>
          <cell r="J699">
            <v>0</v>
          </cell>
          <cell r="L699">
            <v>0</v>
          </cell>
          <cell r="M699">
            <v>0</v>
          </cell>
          <cell r="N699">
            <v>0</v>
          </cell>
        </row>
        <row r="700">
          <cell r="G700">
            <v>0</v>
          </cell>
          <cell r="H700">
            <v>0</v>
          </cell>
          <cell r="I700">
            <v>0</v>
          </cell>
          <cell r="J700">
            <v>0</v>
          </cell>
          <cell r="L700">
            <v>0</v>
          </cell>
          <cell r="M700">
            <v>0</v>
          </cell>
          <cell r="N700">
            <v>0</v>
          </cell>
        </row>
        <row r="701">
          <cell r="G701">
            <v>0</v>
          </cell>
          <cell r="H701">
            <v>0</v>
          </cell>
          <cell r="I701">
            <v>0</v>
          </cell>
          <cell r="J701">
            <v>0</v>
          </cell>
          <cell r="L701">
            <v>0</v>
          </cell>
          <cell r="M701">
            <v>0</v>
          </cell>
          <cell r="N701">
            <v>0</v>
          </cell>
        </row>
        <row r="702">
          <cell r="G702">
            <v>0</v>
          </cell>
          <cell r="H702">
            <v>0</v>
          </cell>
          <cell r="I702">
            <v>0</v>
          </cell>
          <cell r="J702">
            <v>0</v>
          </cell>
          <cell r="L702">
            <v>0</v>
          </cell>
          <cell r="M702">
            <v>0</v>
          </cell>
          <cell r="N702">
            <v>0</v>
          </cell>
        </row>
        <row r="703">
          <cell r="G703">
            <v>0</v>
          </cell>
          <cell r="H703">
            <v>0</v>
          </cell>
          <cell r="I703">
            <v>0</v>
          </cell>
          <cell r="J703">
            <v>0</v>
          </cell>
          <cell r="L703">
            <v>0</v>
          </cell>
          <cell r="M703">
            <v>0</v>
          </cell>
          <cell r="N703">
            <v>0</v>
          </cell>
        </row>
        <row r="704">
          <cell r="G704">
            <v>0</v>
          </cell>
          <cell r="H704">
            <v>0</v>
          </cell>
          <cell r="I704">
            <v>0</v>
          </cell>
          <cell r="J704">
            <v>0</v>
          </cell>
          <cell r="L704">
            <v>0</v>
          </cell>
          <cell r="M704">
            <v>0</v>
          </cell>
          <cell r="N704">
            <v>0</v>
          </cell>
        </row>
        <row r="705">
          <cell r="G705">
            <v>0</v>
          </cell>
          <cell r="H705">
            <v>0</v>
          </cell>
          <cell r="I705">
            <v>0</v>
          </cell>
          <cell r="J705">
            <v>0</v>
          </cell>
          <cell r="L705">
            <v>0</v>
          </cell>
          <cell r="M705">
            <v>0</v>
          </cell>
          <cell r="N705">
            <v>0</v>
          </cell>
        </row>
        <row r="706">
          <cell r="G706">
            <v>0</v>
          </cell>
          <cell r="H706">
            <v>0</v>
          </cell>
          <cell r="I706">
            <v>0</v>
          </cell>
          <cell r="J706">
            <v>0</v>
          </cell>
          <cell r="L706">
            <v>0</v>
          </cell>
          <cell r="M706">
            <v>0</v>
          </cell>
          <cell r="N706">
            <v>0</v>
          </cell>
        </row>
        <row r="707">
          <cell r="G707" t="str">
            <v>______</v>
          </cell>
          <cell r="H707" t="str">
            <v>______</v>
          </cell>
          <cell r="I707" t="str">
            <v>______</v>
          </cell>
          <cell r="J707" t="str">
            <v>______</v>
          </cell>
          <cell r="L707" t="str">
            <v>______</v>
          </cell>
          <cell r="M707" t="str">
            <v>______</v>
          </cell>
          <cell r="N707" t="str">
            <v>______</v>
          </cell>
        </row>
        <row r="708">
          <cell r="G708">
            <v>0</v>
          </cell>
          <cell r="H708">
            <v>0</v>
          </cell>
          <cell r="I708">
            <v>0</v>
          </cell>
          <cell r="J708">
            <v>0</v>
          </cell>
          <cell r="L708">
            <v>0</v>
          </cell>
          <cell r="M708">
            <v>0</v>
          </cell>
          <cell r="N708">
            <v>0</v>
          </cell>
        </row>
        <row r="710">
          <cell r="G710">
            <v>0</v>
          </cell>
          <cell r="H710">
            <v>0</v>
          </cell>
          <cell r="I710">
            <v>0</v>
          </cell>
          <cell r="J710">
            <v>0</v>
          </cell>
          <cell r="L710">
            <v>0</v>
          </cell>
          <cell r="M710">
            <v>0</v>
          </cell>
          <cell r="N710">
            <v>0</v>
          </cell>
        </row>
        <row r="711">
          <cell r="G711">
            <v>0</v>
          </cell>
          <cell r="H711">
            <v>0</v>
          </cell>
          <cell r="I711">
            <v>0</v>
          </cell>
          <cell r="J711">
            <v>0</v>
          </cell>
          <cell r="L711">
            <v>0</v>
          </cell>
          <cell r="M711">
            <v>0</v>
          </cell>
          <cell r="N711">
            <v>0</v>
          </cell>
        </row>
        <row r="712">
          <cell r="G712">
            <v>0</v>
          </cell>
          <cell r="H712">
            <v>0</v>
          </cell>
          <cell r="I712">
            <v>0</v>
          </cell>
          <cell r="J712">
            <v>0</v>
          </cell>
          <cell r="L712">
            <v>0</v>
          </cell>
          <cell r="M712">
            <v>0</v>
          </cell>
          <cell r="N712">
            <v>0</v>
          </cell>
        </row>
        <row r="713">
          <cell r="G713">
            <v>0</v>
          </cell>
          <cell r="H713">
            <v>0</v>
          </cell>
          <cell r="I713">
            <v>0</v>
          </cell>
          <cell r="J713">
            <v>0</v>
          </cell>
          <cell r="L713">
            <v>0</v>
          </cell>
          <cell r="M713">
            <v>0</v>
          </cell>
          <cell r="N713">
            <v>0</v>
          </cell>
        </row>
        <row r="714">
          <cell r="G714">
            <v>0</v>
          </cell>
          <cell r="H714">
            <v>0</v>
          </cell>
          <cell r="I714">
            <v>0</v>
          </cell>
          <cell r="J714">
            <v>0</v>
          </cell>
          <cell r="L714">
            <v>0</v>
          </cell>
          <cell r="M714">
            <v>0</v>
          </cell>
          <cell r="N714">
            <v>0</v>
          </cell>
        </row>
        <row r="717">
          <cell r="G717">
            <v>0</v>
          </cell>
          <cell r="H717">
            <v>0</v>
          </cell>
          <cell r="I717">
            <v>0</v>
          </cell>
          <cell r="J717">
            <v>0</v>
          </cell>
          <cell r="L717">
            <v>0</v>
          </cell>
          <cell r="M717">
            <v>0</v>
          </cell>
          <cell r="N717">
            <v>0</v>
          </cell>
        </row>
        <row r="718">
          <cell r="G718">
            <v>0</v>
          </cell>
          <cell r="H718">
            <v>0</v>
          </cell>
          <cell r="I718">
            <v>0</v>
          </cell>
          <cell r="J718">
            <v>0</v>
          </cell>
          <cell r="L718">
            <v>0</v>
          </cell>
          <cell r="M718">
            <v>0</v>
          </cell>
          <cell r="N718">
            <v>0</v>
          </cell>
        </row>
        <row r="719">
          <cell r="G719">
            <v>0</v>
          </cell>
          <cell r="H719">
            <v>0</v>
          </cell>
          <cell r="I719">
            <v>0</v>
          </cell>
          <cell r="J719">
            <v>0</v>
          </cell>
          <cell r="L719">
            <v>0</v>
          </cell>
          <cell r="M719">
            <v>0</v>
          </cell>
          <cell r="N719">
            <v>0</v>
          </cell>
        </row>
        <row r="720">
          <cell r="G720">
            <v>0</v>
          </cell>
          <cell r="H720">
            <v>0</v>
          </cell>
          <cell r="I720">
            <v>0</v>
          </cell>
          <cell r="J720">
            <v>0</v>
          </cell>
          <cell r="L720">
            <v>0</v>
          </cell>
          <cell r="M720">
            <v>0</v>
          </cell>
          <cell r="N720">
            <v>0</v>
          </cell>
        </row>
        <row r="721">
          <cell r="G721">
            <v>0</v>
          </cell>
          <cell r="H721">
            <v>0</v>
          </cell>
          <cell r="I721">
            <v>0</v>
          </cell>
          <cell r="J721">
            <v>0</v>
          </cell>
          <cell r="L721">
            <v>0</v>
          </cell>
          <cell r="M721">
            <v>0</v>
          </cell>
          <cell r="N721">
            <v>0</v>
          </cell>
        </row>
        <row r="722">
          <cell r="G722">
            <v>0</v>
          </cell>
          <cell r="H722">
            <v>0</v>
          </cell>
          <cell r="I722">
            <v>0</v>
          </cell>
          <cell r="J722">
            <v>0</v>
          </cell>
          <cell r="L722">
            <v>0</v>
          </cell>
          <cell r="M722">
            <v>0</v>
          </cell>
          <cell r="N722">
            <v>0</v>
          </cell>
        </row>
        <row r="723">
          <cell r="G723">
            <v>0</v>
          </cell>
          <cell r="H723">
            <v>0</v>
          </cell>
          <cell r="I723">
            <v>0</v>
          </cell>
          <cell r="J723">
            <v>0</v>
          </cell>
          <cell r="L723">
            <v>0</v>
          </cell>
          <cell r="M723">
            <v>0</v>
          </cell>
          <cell r="N723">
            <v>0</v>
          </cell>
        </row>
        <row r="724">
          <cell r="G724">
            <v>0</v>
          </cell>
          <cell r="H724">
            <v>0</v>
          </cell>
          <cell r="I724">
            <v>0</v>
          </cell>
          <cell r="J724">
            <v>0</v>
          </cell>
          <cell r="L724">
            <v>0</v>
          </cell>
          <cell r="M724">
            <v>0</v>
          </cell>
          <cell r="N724">
            <v>0</v>
          </cell>
        </row>
        <row r="725">
          <cell r="G725">
            <v>0</v>
          </cell>
          <cell r="H725">
            <v>0</v>
          </cell>
          <cell r="I725">
            <v>0</v>
          </cell>
          <cell r="J725">
            <v>0</v>
          </cell>
          <cell r="L725">
            <v>0</v>
          </cell>
          <cell r="M725">
            <v>0</v>
          </cell>
          <cell r="N725">
            <v>0</v>
          </cell>
        </row>
        <row r="726">
          <cell r="G726">
            <v>0</v>
          </cell>
          <cell r="H726">
            <v>0</v>
          </cell>
          <cell r="I726">
            <v>0</v>
          </cell>
          <cell r="J726">
            <v>0</v>
          </cell>
          <cell r="L726">
            <v>0</v>
          </cell>
          <cell r="M726">
            <v>0</v>
          </cell>
          <cell r="N726">
            <v>0</v>
          </cell>
        </row>
        <row r="727">
          <cell r="G727">
            <v>0</v>
          </cell>
          <cell r="H727">
            <v>0</v>
          </cell>
          <cell r="I727">
            <v>0</v>
          </cell>
          <cell r="J727">
            <v>0</v>
          </cell>
          <cell r="L727">
            <v>0</v>
          </cell>
          <cell r="M727">
            <v>0</v>
          </cell>
          <cell r="N727">
            <v>0</v>
          </cell>
        </row>
        <row r="728">
          <cell r="G728">
            <v>0</v>
          </cell>
          <cell r="H728">
            <v>0</v>
          </cell>
          <cell r="I728">
            <v>0</v>
          </cell>
          <cell r="J728">
            <v>0</v>
          </cell>
          <cell r="L728">
            <v>0</v>
          </cell>
          <cell r="M728">
            <v>0</v>
          </cell>
          <cell r="N728">
            <v>0</v>
          </cell>
        </row>
        <row r="729">
          <cell r="G729">
            <v>0</v>
          </cell>
          <cell r="H729">
            <v>0</v>
          </cell>
          <cell r="I729">
            <v>0</v>
          </cell>
          <cell r="J729">
            <v>0</v>
          </cell>
          <cell r="L729">
            <v>0</v>
          </cell>
          <cell r="M729">
            <v>0</v>
          </cell>
          <cell r="N729">
            <v>0</v>
          </cell>
        </row>
        <row r="730">
          <cell r="G730">
            <v>0</v>
          </cell>
          <cell r="H730">
            <v>0</v>
          </cell>
          <cell r="I730">
            <v>0</v>
          </cell>
          <cell r="J730">
            <v>0</v>
          </cell>
          <cell r="L730">
            <v>0</v>
          </cell>
          <cell r="M730">
            <v>0</v>
          </cell>
          <cell r="N730">
            <v>0</v>
          </cell>
        </row>
        <row r="731">
          <cell r="G731">
            <v>0</v>
          </cell>
          <cell r="H731">
            <v>0</v>
          </cell>
          <cell r="I731">
            <v>0</v>
          </cell>
          <cell r="J731">
            <v>0</v>
          </cell>
          <cell r="L731">
            <v>0</v>
          </cell>
          <cell r="M731">
            <v>0</v>
          </cell>
          <cell r="N731">
            <v>0</v>
          </cell>
        </row>
        <row r="732">
          <cell r="G732">
            <v>0</v>
          </cell>
          <cell r="H732">
            <v>0</v>
          </cell>
          <cell r="I732">
            <v>0</v>
          </cell>
          <cell r="J732">
            <v>0</v>
          </cell>
          <cell r="L732">
            <v>0</v>
          </cell>
          <cell r="M732">
            <v>0</v>
          </cell>
          <cell r="N732">
            <v>0</v>
          </cell>
        </row>
        <row r="733">
          <cell r="G733">
            <v>0</v>
          </cell>
          <cell r="H733">
            <v>0</v>
          </cell>
          <cell r="I733">
            <v>0</v>
          </cell>
          <cell r="J733">
            <v>0</v>
          </cell>
          <cell r="L733">
            <v>0</v>
          </cell>
          <cell r="M733">
            <v>0</v>
          </cell>
          <cell r="N733">
            <v>0</v>
          </cell>
        </row>
        <row r="734">
          <cell r="G734">
            <v>0</v>
          </cell>
          <cell r="H734">
            <v>0</v>
          </cell>
          <cell r="I734">
            <v>0</v>
          </cell>
          <cell r="J734">
            <v>0</v>
          </cell>
          <cell r="L734">
            <v>0</v>
          </cell>
          <cell r="M734">
            <v>0</v>
          </cell>
          <cell r="N734">
            <v>0</v>
          </cell>
        </row>
        <row r="735">
          <cell r="G735" t="str">
            <v>______</v>
          </cell>
          <cell r="H735" t="str">
            <v>______</v>
          </cell>
          <cell r="I735" t="str">
            <v>______</v>
          </cell>
          <cell r="J735" t="str">
            <v>______</v>
          </cell>
          <cell r="L735" t="str">
            <v>______</v>
          </cell>
          <cell r="M735" t="str">
            <v>______</v>
          </cell>
          <cell r="N735" t="str">
            <v>______</v>
          </cell>
        </row>
        <row r="736">
          <cell r="G736">
            <v>0</v>
          </cell>
          <cell r="H736">
            <v>0</v>
          </cell>
          <cell r="I736">
            <v>0</v>
          </cell>
          <cell r="J736">
            <v>0</v>
          </cell>
          <cell r="L736">
            <v>0</v>
          </cell>
          <cell r="M736">
            <v>0</v>
          </cell>
          <cell r="N736">
            <v>0</v>
          </cell>
        </row>
        <row r="738">
          <cell r="G738">
            <v>0</v>
          </cell>
          <cell r="H738">
            <v>0</v>
          </cell>
          <cell r="I738">
            <v>0</v>
          </cell>
          <cell r="J738">
            <v>0</v>
          </cell>
          <cell r="L738">
            <v>0</v>
          </cell>
          <cell r="M738">
            <v>0</v>
          </cell>
          <cell r="N738">
            <v>0</v>
          </cell>
        </row>
        <row r="740">
          <cell r="G740">
            <v>0</v>
          </cell>
          <cell r="H740">
            <v>0</v>
          </cell>
          <cell r="I740">
            <v>0</v>
          </cell>
          <cell r="J740">
            <v>0</v>
          </cell>
          <cell r="L740">
            <v>0</v>
          </cell>
          <cell r="M740">
            <v>0</v>
          </cell>
          <cell r="N740">
            <v>0</v>
          </cell>
        </row>
        <row r="742">
          <cell r="G742">
            <v>1997</v>
          </cell>
          <cell r="H742">
            <v>1998</v>
          </cell>
          <cell r="I742">
            <v>1999</v>
          </cell>
          <cell r="J742">
            <v>2000</v>
          </cell>
          <cell r="L742">
            <v>2000</v>
          </cell>
          <cell r="M742">
            <v>2001</v>
          </cell>
          <cell r="N742">
            <v>2002</v>
          </cell>
        </row>
        <row r="745">
          <cell r="G745">
            <v>0</v>
          </cell>
          <cell r="H745">
            <v>0</v>
          </cell>
          <cell r="I745">
            <v>0</v>
          </cell>
          <cell r="J745">
            <v>0</v>
          </cell>
          <cell r="L745">
            <v>0</v>
          </cell>
          <cell r="M745">
            <v>0</v>
          </cell>
          <cell r="N745">
            <v>0</v>
          </cell>
        </row>
        <row r="746">
          <cell r="G746">
            <v>0</v>
          </cell>
          <cell r="H746">
            <v>0</v>
          </cell>
          <cell r="I746">
            <v>0</v>
          </cell>
          <cell r="J746">
            <v>0</v>
          </cell>
          <cell r="L746">
            <v>0</v>
          </cell>
          <cell r="M746">
            <v>0</v>
          </cell>
          <cell r="N746">
            <v>0</v>
          </cell>
        </row>
        <row r="747">
          <cell r="G747">
            <v>0</v>
          </cell>
          <cell r="H747">
            <v>0</v>
          </cell>
          <cell r="I747">
            <v>0</v>
          </cell>
          <cell r="J747">
            <v>0</v>
          </cell>
          <cell r="L747">
            <v>0</v>
          </cell>
          <cell r="M747">
            <v>0</v>
          </cell>
          <cell r="N747">
            <v>0</v>
          </cell>
        </row>
        <row r="748">
          <cell r="G748">
            <v>0</v>
          </cell>
          <cell r="H748">
            <v>0</v>
          </cell>
          <cell r="I748">
            <v>0</v>
          </cell>
          <cell r="J748">
            <v>0</v>
          </cell>
          <cell r="L748">
            <v>0</v>
          </cell>
          <cell r="M748">
            <v>0</v>
          </cell>
          <cell r="N748">
            <v>0</v>
          </cell>
        </row>
        <row r="749">
          <cell r="G749">
            <v>0</v>
          </cell>
          <cell r="H749">
            <v>0</v>
          </cell>
          <cell r="I749">
            <v>0</v>
          </cell>
          <cell r="J749">
            <v>0</v>
          </cell>
          <cell r="L749">
            <v>0</v>
          </cell>
          <cell r="M749">
            <v>0</v>
          </cell>
          <cell r="N749">
            <v>0</v>
          </cell>
        </row>
        <row r="750">
          <cell r="G750">
            <v>0</v>
          </cell>
          <cell r="H750">
            <v>0</v>
          </cell>
          <cell r="I750">
            <v>0</v>
          </cell>
          <cell r="J750">
            <v>0</v>
          </cell>
          <cell r="L750">
            <v>0</v>
          </cell>
          <cell r="M750">
            <v>0</v>
          </cell>
          <cell r="N750">
            <v>0</v>
          </cell>
        </row>
        <row r="751">
          <cell r="G751">
            <v>0</v>
          </cell>
          <cell r="H751">
            <v>0</v>
          </cell>
          <cell r="I751">
            <v>0</v>
          </cell>
          <cell r="J751">
            <v>0</v>
          </cell>
          <cell r="L751">
            <v>0</v>
          </cell>
          <cell r="M751">
            <v>0</v>
          </cell>
          <cell r="N751">
            <v>0</v>
          </cell>
        </row>
        <row r="753">
          <cell r="G753">
            <v>0</v>
          </cell>
          <cell r="H753">
            <v>0</v>
          </cell>
          <cell r="I753">
            <v>0</v>
          </cell>
          <cell r="J753">
            <v>0</v>
          </cell>
          <cell r="L753">
            <v>0</v>
          </cell>
          <cell r="M753">
            <v>0</v>
          </cell>
          <cell r="N753">
            <v>0</v>
          </cell>
        </row>
        <row r="755">
          <cell r="G755">
            <v>0</v>
          </cell>
          <cell r="H755">
            <v>0</v>
          </cell>
          <cell r="I755">
            <v>0</v>
          </cell>
          <cell r="J755">
            <v>0</v>
          </cell>
          <cell r="L755">
            <v>0</v>
          </cell>
          <cell r="M755">
            <v>0</v>
          </cell>
          <cell r="N755">
            <v>0</v>
          </cell>
        </row>
        <row r="757">
          <cell r="G757">
            <v>0</v>
          </cell>
          <cell r="H757">
            <v>0</v>
          </cell>
          <cell r="I757">
            <v>0</v>
          </cell>
          <cell r="J757">
            <v>0</v>
          </cell>
          <cell r="L757">
            <v>0</v>
          </cell>
          <cell r="M757">
            <v>0</v>
          </cell>
          <cell r="N757">
            <v>0</v>
          </cell>
        </row>
        <row r="837">
          <cell r="L837">
            <v>0</v>
          </cell>
          <cell r="M837">
            <v>0</v>
          </cell>
          <cell r="N837">
            <v>0</v>
          </cell>
        </row>
        <row r="838">
          <cell r="L838">
            <v>0</v>
          </cell>
          <cell r="M838">
            <v>0</v>
          </cell>
          <cell r="N838">
            <v>0</v>
          </cell>
        </row>
        <row r="840">
          <cell r="G840">
            <v>0</v>
          </cell>
          <cell r="H840">
            <v>0</v>
          </cell>
          <cell r="I840">
            <v>0</v>
          </cell>
          <cell r="J840">
            <v>0</v>
          </cell>
          <cell r="L840">
            <v>0</v>
          </cell>
          <cell r="M840">
            <v>0</v>
          </cell>
          <cell r="N840">
            <v>0</v>
          </cell>
        </row>
        <row r="1266">
          <cell r="H1266">
            <v>0</v>
          </cell>
          <cell r="I1266">
            <v>0</v>
          </cell>
          <cell r="J1266">
            <v>0</v>
          </cell>
          <cell r="M1266">
            <v>0</v>
          </cell>
          <cell r="N1266">
            <v>0</v>
          </cell>
        </row>
        <row r="1267">
          <cell r="G1267">
            <v>0</v>
          </cell>
          <cell r="H1267">
            <v>0</v>
          </cell>
          <cell r="I1267">
            <v>0</v>
          </cell>
          <cell r="J1267">
            <v>0</v>
          </cell>
        </row>
        <row r="1454">
          <cell r="G1454">
            <v>0</v>
          </cell>
          <cell r="H1454">
            <v>0</v>
          </cell>
          <cell r="I1454">
            <v>0</v>
          </cell>
          <cell r="J1454">
            <v>0</v>
          </cell>
          <cell r="L1454">
            <v>0</v>
          </cell>
          <cell r="M1454">
            <v>0</v>
          </cell>
          <cell r="N1454">
            <v>0</v>
          </cell>
        </row>
        <row r="1455">
          <cell r="G1455">
            <v>0</v>
          </cell>
          <cell r="H1455">
            <v>0</v>
          </cell>
          <cell r="I1455">
            <v>0</v>
          </cell>
          <cell r="J1455">
            <v>0</v>
          </cell>
          <cell r="L1455">
            <v>0</v>
          </cell>
          <cell r="M1455">
            <v>0</v>
          </cell>
          <cell r="N1455">
            <v>0</v>
          </cell>
        </row>
        <row r="1456">
          <cell r="G1456">
            <v>0</v>
          </cell>
          <cell r="H1456">
            <v>0</v>
          </cell>
          <cell r="I1456">
            <v>0</v>
          </cell>
          <cell r="J1456">
            <v>0</v>
          </cell>
          <cell r="L1456">
            <v>0</v>
          </cell>
          <cell r="M1456">
            <v>0</v>
          </cell>
          <cell r="N1456">
            <v>0</v>
          </cell>
        </row>
        <row r="1457">
          <cell r="G1457">
            <v>0</v>
          </cell>
          <cell r="H1457">
            <v>0</v>
          </cell>
          <cell r="I1457">
            <v>0</v>
          </cell>
          <cell r="J1457">
            <v>0</v>
          </cell>
          <cell r="L1457">
            <v>0</v>
          </cell>
          <cell r="M1457">
            <v>0</v>
          </cell>
          <cell r="N1457">
            <v>0</v>
          </cell>
        </row>
        <row r="1458">
          <cell r="G1458">
            <v>0</v>
          </cell>
          <cell r="H1458">
            <v>0</v>
          </cell>
          <cell r="I1458">
            <v>0</v>
          </cell>
          <cell r="J1458">
            <v>0</v>
          </cell>
          <cell r="L1458">
            <v>0</v>
          </cell>
          <cell r="M1458">
            <v>0</v>
          </cell>
          <cell r="N1458">
            <v>0</v>
          </cell>
        </row>
        <row r="1459">
          <cell r="G1459">
            <v>0</v>
          </cell>
          <cell r="H1459">
            <v>0</v>
          </cell>
          <cell r="I1459">
            <v>0</v>
          </cell>
          <cell r="J1459">
            <v>0</v>
          </cell>
        </row>
        <row r="1460">
          <cell r="G1460">
            <v>0</v>
          </cell>
          <cell r="H1460">
            <v>0</v>
          </cell>
          <cell r="I1460">
            <v>0</v>
          </cell>
          <cell r="J1460">
            <v>0</v>
          </cell>
        </row>
        <row r="1461">
          <cell r="G1461">
            <v>0</v>
          </cell>
          <cell r="H1461">
            <v>0</v>
          </cell>
          <cell r="I1461">
            <v>0</v>
          </cell>
          <cell r="J1461">
            <v>0</v>
          </cell>
        </row>
        <row r="1462">
          <cell r="J1462">
            <v>0</v>
          </cell>
        </row>
        <row r="1463">
          <cell r="J1463">
            <v>0</v>
          </cell>
        </row>
        <row r="1464">
          <cell r="J1464">
            <v>0</v>
          </cell>
        </row>
        <row r="1465">
          <cell r="J1465">
            <v>0</v>
          </cell>
        </row>
        <row r="1468">
          <cell r="G1468">
            <v>0</v>
          </cell>
          <cell r="H1468">
            <v>0</v>
          </cell>
          <cell r="I1468">
            <v>0</v>
          </cell>
          <cell r="J1468">
            <v>0</v>
          </cell>
          <cell r="L1468">
            <v>0</v>
          </cell>
          <cell r="M1468">
            <v>0</v>
          </cell>
          <cell r="N1468">
            <v>0</v>
          </cell>
        </row>
        <row r="1469">
          <cell r="G1469">
            <v>0</v>
          </cell>
          <cell r="H1469">
            <v>0</v>
          </cell>
          <cell r="I1469">
            <v>0</v>
          </cell>
          <cell r="J1469">
            <v>0</v>
          </cell>
          <cell r="L1469">
            <v>0</v>
          </cell>
          <cell r="M1469">
            <v>0</v>
          </cell>
          <cell r="N1469">
            <v>0</v>
          </cell>
        </row>
      </sheetData>
      <sheetData sheetId="15">
        <row r="9">
          <cell r="B9" t="str">
            <v>Senior Debt*/EBITDA</v>
          </cell>
          <cell r="D9">
            <v>0</v>
          </cell>
          <cell r="E9">
            <v>0</v>
          </cell>
          <cell r="F9">
            <v>0</v>
          </cell>
          <cell r="G9">
            <v>0</v>
          </cell>
          <cell r="I9">
            <v>0</v>
          </cell>
          <cell r="J9">
            <v>0</v>
          </cell>
          <cell r="K9">
            <v>0</v>
          </cell>
        </row>
        <row r="10">
          <cell r="B10" t="str">
            <v>Total Debt/EBITDA</v>
          </cell>
          <cell r="D10">
            <v>0</v>
          </cell>
          <cell r="E10">
            <v>0</v>
          </cell>
          <cell r="F10">
            <v>0</v>
          </cell>
          <cell r="G10">
            <v>0</v>
          </cell>
          <cell r="I10">
            <v>0</v>
          </cell>
          <cell r="J10">
            <v>0</v>
          </cell>
          <cell r="K10">
            <v>0</v>
          </cell>
        </row>
        <row r="11">
          <cell r="B11" t="str">
            <v>Total Debt/(EBITDA-CAPEX)</v>
          </cell>
          <cell r="D11">
            <v>0</v>
          </cell>
          <cell r="E11">
            <v>0</v>
          </cell>
          <cell r="F11">
            <v>0</v>
          </cell>
          <cell r="G11">
            <v>0</v>
          </cell>
          <cell r="I11">
            <v>0</v>
          </cell>
          <cell r="J11">
            <v>0</v>
          </cell>
          <cell r="K11">
            <v>0</v>
          </cell>
          <cell r="O11" t="str">
            <v>EBITDA</v>
          </cell>
          <cell r="Q11">
            <v>0</v>
          </cell>
          <cell r="R11">
            <v>0</v>
          </cell>
          <cell r="S11">
            <v>0</v>
          </cell>
          <cell r="T11">
            <v>0</v>
          </cell>
          <cell r="V11">
            <v>0</v>
          </cell>
          <cell r="W11">
            <v>0</v>
          </cell>
          <cell r="X11">
            <v>0</v>
          </cell>
        </row>
        <row r="12">
          <cell r="O12" t="str">
            <v xml:space="preserve">      EBITDA Margin</v>
          </cell>
          <cell r="Q12">
            <v>0</v>
          </cell>
          <cell r="R12">
            <v>0</v>
          </cell>
          <cell r="S12">
            <v>0</v>
          </cell>
          <cell r="T12">
            <v>0</v>
          </cell>
          <cell r="V12">
            <v>0</v>
          </cell>
          <cell r="W12">
            <v>0</v>
          </cell>
          <cell r="X12">
            <v>0</v>
          </cell>
        </row>
        <row r="13">
          <cell r="O13" t="str">
            <v xml:space="preserve">      % Growth</v>
          </cell>
          <cell r="R13">
            <v>0</v>
          </cell>
          <cell r="S13">
            <v>0</v>
          </cell>
          <cell r="T13">
            <v>0</v>
          </cell>
          <cell r="W13">
            <v>0</v>
          </cell>
          <cell r="X13">
            <v>0</v>
          </cell>
        </row>
        <row r="14">
          <cell r="O14" t="str">
            <v>Depreciation &amp; Amortization</v>
          </cell>
          <cell r="Q14">
            <v>0</v>
          </cell>
          <cell r="R14">
            <v>0</v>
          </cell>
          <cell r="S14">
            <v>0</v>
          </cell>
          <cell r="T14">
            <v>0</v>
          </cell>
          <cell r="V14">
            <v>0</v>
          </cell>
          <cell r="W14">
            <v>0</v>
          </cell>
          <cell r="X14">
            <v>0</v>
          </cell>
        </row>
        <row r="25">
          <cell r="B25" t="str">
            <v>EBITDA</v>
          </cell>
          <cell r="D25">
            <v>0</v>
          </cell>
          <cell r="E25">
            <v>0</v>
          </cell>
          <cell r="F25">
            <v>0</v>
          </cell>
          <cell r="G25">
            <v>0</v>
          </cell>
          <cell r="I25">
            <v>0</v>
          </cell>
          <cell r="J25">
            <v>0</v>
          </cell>
          <cell r="K25">
            <v>0</v>
          </cell>
          <cell r="O25" t="str">
            <v>Total Cash &amp; Cash Equivalents</v>
          </cell>
          <cell r="Q25">
            <v>0</v>
          </cell>
          <cell r="R25">
            <v>0</v>
          </cell>
          <cell r="S25">
            <v>0</v>
          </cell>
          <cell r="T25">
            <v>0</v>
          </cell>
          <cell r="V25">
            <v>0</v>
          </cell>
          <cell r="W25">
            <v>0</v>
          </cell>
          <cell r="X25">
            <v>0</v>
          </cell>
        </row>
        <row r="26">
          <cell r="B26" t="str">
            <v xml:space="preserve">      Interest</v>
          </cell>
          <cell r="D26">
            <v>0</v>
          </cell>
          <cell r="E26">
            <v>0</v>
          </cell>
          <cell r="F26">
            <v>0</v>
          </cell>
          <cell r="G26">
            <v>0</v>
          </cell>
          <cell r="I26">
            <v>0</v>
          </cell>
          <cell r="J26">
            <v>0</v>
          </cell>
          <cell r="K26">
            <v>0</v>
          </cell>
          <cell r="O26" t="str">
            <v>Working Capital, Including Cash</v>
          </cell>
          <cell r="Q26">
            <v>0</v>
          </cell>
          <cell r="R26">
            <v>0</v>
          </cell>
          <cell r="S26">
            <v>0</v>
          </cell>
          <cell r="T26">
            <v>0</v>
          </cell>
          <cell r="V26">
            <v>0</v>
          </cell>
          <cell r="W26">
            <v>0</v>
          </cell>
          <cell r="X26">
            <v>0</v>
          </cell>
        </row>
        <row r="27">
          <cell r="B27" t="str">
            <v xml:space="preserve">      CAPEX</v>
          </cell>
          <cell r="D27">
            <v>0</v>
          </cell>
          <cell r="E27">
            <v>0</v>
          </cell>
          <cell r="F27">
            <v>0</v>
          </cell>
          <cell r="G27">
            <v>0</v>
          </cell>
          <cell r="I27">
            <v>0</v>
          </cell>
          <cell r="J27">
            <v>0</v>
          </cell>
          <cell r="K27">
            <v>0</v>
          </cell>
        </row>
        <row r="28">
          <cell r="B28" t="str">
            <v>EBITDA/Total Interest</v>
          </cell>
          <cell r="D28">
            <v>0</v>
          </cell>
          <cell r="E28">
            <v>0</v>
          </cell>
          <cell r="F28">
            <v>0</v>
          </cell>
          <cell r="G28">
            <v>0</v>
          </cell>
          <cell r="I28">
            <v>0</v>
          </cell>
          <cell r="J28">
            <v>0</v>
          </cell>
          <cell r="K28">
            <v>0</v>
          </cell>
        </row>
        <row r="29">
          <cell r="B29" t="str">
            <v>(EBITDA-CAPEX)/Total Interest</v>
          </cell>
          <cell r="D29">
            <v>0</v>
          </cell>
          <cell r="E29">
            <v>0</v>
          </cell>
          <cell r="F29">
            <v>0</v>
          </cell>
          <cell r="G29">
            <v>0</v>
          </cell>
          <cell r="I29">
            <v>0</v>
          </cell>
          <cell r="J29">
            <v>0</v>
          </cell>
          <cell r="K29">
            <v>0</v>
          </cell>
        </row>
        <row r="30">
          <cell r="B30" t="str">
            <v>EBIT/Total Interest</v>
          </cell>
          <cell r="D30">
            <v>0</v>
          </cell>
          <cell r="E30">
            <v>0</v>
          </cell>
          <cell r="F30">
            <v>0</v>
          </cell>
          <cell r="G30">
            <v>0</v>
          </cell>
          <cell r="I30">
            <v>0</v>
          </cell>
          <cell r="J30">
            <v>0</v>
          </cell>
          <cell r="K30">
            <v>0</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rtada"/>
      <sheetName val="Resumen"/>
      <sheetName val="Instalaciones de Faena"/>
      <sheetName val="Chancado"/>
      <sheetName val="Chancado (2)"/>
      <sheetName val="Concentradora"/>
      <sheetName val="Concentradora (2)"/>
      <sheetName val="Concentradora (3)"/>
      <sheetName val="Concentradora (4)"/>
      <sheetName val="Concentradora (5)"/>
      <sheetName val="Concentradora (6)"/>
      <sheetName val="Concentradora (7)"/>
      <sheetName val="Concentradora (8)"/>
      <sheetName val="Concentradora (9)"/>
      <sheetName val="Concentradora (10)"/>
      <sheetName val="Concentradora (11)"/>
      <sheetName val="Concentradora (12)"/>
      <sheetName val="Molienda"/>
      <sheetName val="Molienda (2)"/>
      <sheetName val="Molienda (3)"/>
      <sheetName val="Molienda (4)"/>
      <sheetName val="Molienda (5)"/>
      <sheetName val="Concentración"/>
      <sheetName val="Concentración (2)"/>
      <sheetName val="Concentración (3)"/>
      <sheetName val="Concentración (4)"/>
      <sheetName val="Concentración (5)"/>
      <sheetName val="Flotación"/>
      <sheetName val="Flotación (2)"/>
      <sheetName val="Flotación (3)"/>
      <sheetName val="Flotación (4)"/>
      <sheetName val="Filtrado"/>
      <sheetName val="Filtrado (2)"/>
      <sheetName val="Piscinas Contigencias"/>
      <sheetName val="Area General"/>
      <sheetName val="G.G + UTIL."/>
      <sheetName val="Otras Partidas"/>
      <sheetName val="Formato"/>
      <sheetName val="Hormigones"/>
      <sheetName val="Instalaciones_de_Faena"/>
      <sheetName val="Chancado_(2)"/>
      <sheetName val="Concentradora_(2)"/>
      <sheetName val="Concentradora_(3)"/>
      <sheetName val="Concentradora_(4)"/>
      <sheetName val="Concentradora_(5)"/>
      <sheetName val="Concentradora_(6)"/>
      <sheetName val="Concentradora_(7)"/>
      <sheetName val="Concentradora_(8)"/>
      <sheetName val="Concentradora_(9)"/>
      <sheetName val="Concentradora_(10)"/>
      <sheetName val="Concentradora_(11)"/>
      <sheetName val="Concentradora_(12)"/>
      <sheetName val="Molienda_(2)"/>
      <sheetName val="Molienda_(3)"/>
      <sheetName val="Molienda_(4)"/>
      <sheetName val="Molienda_(5)"/>
      <sheetName val="Concentración_(2)"/>
      <sheetName val="Concentración_(3)"/>
      <sheetName val="Concentración_(4)"/>
      <sheetName val="Concentración_(5)"/>
      <sheetName val="Flotación_(2)"/>
      <sheetName val="Flotación_(3)"/>
      <sheetName val="Flotación_(4)"/>
      <sheetName val="Filtrado_(2)"/>
      <sheetName val="Piscinas_Contigencias"/>
      <sheetName val="Area_General"/>
      <sheetName val="G_G_+_UTIL_"/>
      <sheetName val="Otras_Partidas"/>
      <sheetName val="Instalaciones_de_Faena1"/>
      <sheetName val="Chancado_(2)1"/>
      <sheetName val="Concentradora_(2)1"/>
      <sheetName val="Concentradora_(3)1"/>
      <sheetName val="Concentradora_(4)1"/>
      <sheetName val="Concentradora_(5)1"/>
      <sheetName val="Concentradora_(6)1"/>
      <sheetName val="Concentradora_(7)1"/>
      <sheetName val="Concentradora_(8)1"/>
      <sheetName val="Concentradora_(9)1"/>
      <sheetName val="Concentradora_(10)1"/>
      <sheetName val="Concentradora_(11)1"/>
      <sheetName val="Concentradora_(12)1"/>
      <sheetName val="Molienda_(2)1"/>
      <sheetName val="Molienda_(3)1"/>
      <sheetName val="Molienda_(4)1"/>
      <sheetName val="Molienda_(5)1"/>
      <sheetName val="Concentración_(2)1"/>
      <sheetName val="Concentración_(3)1"/>
      <sheetName val="Concentración_(4)1"/>
      <sheetName val="Concentración_(5)1"/>
      <sheetName val="Flotación_(2)1"/>
      <sheetName val="Flotación_(3)1"/>
      <sheetName val="Flotación_(4)1"/>
      <sheetName val="Filtrado_(2)1"/>
      <sheetName val="Piscinas_Contigencias1"/>
      <sheetName val="Area_General1"/>
      <sheetName val="G_G_+_UTIL_1"/>
      <sheetName val="Otras_Partidas1"/>
      <sheetName val="Instalaciones_de_Faena2"/>
      <sheetName val="Chancado_(2)2"/>
      <sheetName val="Concentradora_(2)2"/>
      <sheetName val="Concentradora_(3)2"/>
      <sheetName val="Concentradora_(4)2"/>
      <sheetName val="Concentradora_(5)2"/>
      <sheetName val="Concentradora_(6)2"/>
      <sheetName val="Concentradora_(7)2"/>
      <sheetName val="Concentradora_(8)2"/>
      <sheetName val="Concentradora_(9)2"/>
      <sheetName val="Concentradora_(10)2"/>
      <sheetName val="Concentradora_(11)2"/>
      <sheetName val="Concentradora_(12)2"/>
      <sheetName val="Molienda_(2)2"/>
      <sheetName val="Molienda_(3)2"/>
      <sheetName val="Molienda_(4)2"/>
      <sheetName val="Molienda_(5)2"/>
      <sheetName val="Concentración_(2)2"/>
      <sheetName val="Concentración_(3)2"/>
      <sheetName val="Concentración_(4)2"/>
      <sheetName val="Concentración_(5)2"/>
      <sheetName val="Flotación_(2)2"/>
      <sheetName val="Flotación_(3)2"/>
      <sheetName val="Flotación_(4)2"/>
      <sheetName val="Filtrado_(2)2"/>
      <sheetName val="Piscinas_Contigencias2"/>
      <sheetName val="Area_General2"/>
      <sheetName val="G_G_+_UTIL_2"/>
      <sheetName val="Otras_Partidas2"/>
      <sheetName val="Construction"/>
      <sheetName val="Payment Report"/>
      <sheetName val="Change Control"/>
      <sheetName val="BAT-10-PR-203 Itemizado de Pres"/>
      <sheetName val="BAT-10-PR-203_Itemizado_de_Pres"/>
      <sheetName val="ListadoEquipos"/>
      <sheetName val="Drop Down List"/>
      <sheetName val="INVER ESCENARIO PDA"/>
      <sheetName val="JORNADAS TRABAJO"/>
      <sheetName val="Reemplazo automatizado LHD"/>
      <sheetName val="ADQ.-CONS-MONT."/>
      <sheetName val="GRAFICO A"/>
      <sheetName val="Instalaciones_de_Faena3"/>
      <sheetName val="Chancado_(2)3"/>
      <sheetName val="Concentradora_(2)3"/>
      <sheetName val="Concentradora_(3)3"/>
      <sheetName val="Concentradora_(4)3"/>
      <sheetName val="Concentradora_(5)3"/>
      <sheetName val="Concentradora_(6)3"/>
      <sheetName val="Concentradora_(7)3"/>
      <sheetName val="Concentradora_(8)3"/>
      <sheetName val="Concentradora_(9)3"/>
      <sheetName val="Concentradora_(10)3"/>
      <sheetName val="Concentradora_(11)3"/>
      <sheetName val="Concentradora_(12)3"/>
      <sheetName val="Molienda_(2)3"/>
      <sheetName val="Molienda_(3)3"/>
      <sheetName val="Molienda_(4)3"/>
      <sheetName val="Molienda_(5)3"/>
      <sheetName val="Concentración_(2)3"/>
      <sheetName val="Concentración_(3)3"/>
      <sheetName val="Concentración_(4)3"/>
      <sheetName val="Concentración_(5)3"/>
      <sheetName val="Flotación_(2)3"/>
      <sheetName val="Flotación_(3)3"/>
      <sheetName val="Flotación_(4)3"/>
      <sheetName val="Filtrado_(2)3"/>
      <sheetName val="Piscinas_Contigencias3"/>
      <sheetName val="Area_General3"/>
      <sheetName val="G_G_+_UTIL_3"/>
      <sheetName val="Otras_Partidas3"/>
      <sheetName val="Payment_Report"/>
      <sheetName val="Change_Control"/>
      <sheetName val="BAT-10-PR-203_Itemizado_de_Pre1"/>
      <sheetName val="Drop_Down_List"/>
      <sheetName val="INVER_ESCENARIO_PDA"/>
      <sheetName val="JORNADAS_TRABAJO"/>
      <sheetName val="Reemplazo_automatizado_LHD"/>
      <sheetName val="ADQ_-CONS-MONT_"/>
      <sheetName val="GRAFICO_A"/>
      <sheetName val="parametros"/>
      <sheetName val="INDICES"/>
      <sheetName val="Estimate"/>
      <sheetName val="CUADRO DE PRECIOS"/>
      <sheetName val="equip"/>
      <sheetName val="PRECIOS"/>
      <sheetName val="com @ 85"/>
    </sheetNames>
    <sheetDataSet>
      <sheetData sheetId="0" refreshError="1"/>
      <sheetData sheetId="1" refreshError="1">
        <row r="90">
          <cell r="D90">
            <v>70</v>
          </cell>
        </row>
        <row r="91">
          <cell r="D91">
            <v>0.5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refreshError="1"/>
      <sheetData sheetId="177" refreshError="1"/>
      <sheetData sheetId="178" refreshError="1"/>
      <sheetData sheetId="179" refreshError="1"/>
      <sheetData sheetId="180" refreshError="1"/>
      <sheetData sheetId="181" refreshError="1"/>
      <sheetData sheetId="182"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A"/>
      <sheetName val="GRAFICO M"/>
      <sheetName val="Prod Mes (3)"/>
      <sheetName val="Dotación p"/>
      <sheetName val="Costos US$"/>
      <sheetName val="Itemes costo"/>
      <sheetName val="Stock"/>
      <sheetName val="Contr-Vtas"/>
      <sheetName val="Hedge"/>
      <sheetName val="BCE"/>
      <sheetName val="E.Rstdo."/>
      <sheetName val="RSTDO"/>
      <sheetName val="CAMREVH4 LINEA 1"/>
      <sheetName val="GRAFICO_A"/>
      <sheetName val="GRAFICO_M"/>
      <sheetName val="Prod_Mes_(3)"/>
      <sheetName val="Dotación_p"/>
      <sheetName val="Costos_US$"/>
      <sheetName val="Itemes_costo"/>
      <sheetName val="E_Rstdo_"/>
      <sheetName val="GRAFICO_A1"/>
      <sheetName val="GRAFICO_M1"/>
      <sheetName val="Prod_Mes_(3)1"/>
      <sheetName val="Dotación_p1"/>
      <sheetName val="Costos_US$1"/>
      <sheetName val="Itemes_costo1"/>
      <sheetName val="E_Rstdo_1"/>
      <sheetName val="Hoja1"/>
      <sheetName val="GRAFICO_A2"/>
      <sheetName val="GRAFICO_M2"/>
      <sheetName val="Prod_Mes_(3)2"/>
      <sheetName val="Dotación_p2"/>
      <sheetName val="Costos_US$2"/>
      <sheetName val="Itemes_costo2"/>
      <sheetName val="E_Rstdo_2"/>
      <sheetName val="Budget"/>
      <sheetName val="GRAFICO_A3"/>
      <sheetName val="GRAFICO_M3"/>
      <sheetName val="Prod_Mes_(3)3"/>
      <sheetName val="Dotación_p3"/>
      <sheetName val="Costos_US$3"/>
      <sheetName val="Itemes_costo3"/>
      <sheetName val="E_Rstdo_3"/>
      <sheetName val="Resumen_6395"/>
      <sheetName val="GRAFICO_A4"/>
      <sheetName val="GRAFICO_M4"/>
      <sheetName val="Prod_Mes_(3)4"/>
      <sheetName val="Dotación_p4"/>
      <sheetName val="Costos_US$4"/>
      <sheetName val="Itemes_costo4"/>
      <sheetName val="E_Rstdo_4"/>
      <sheetName val="GRAFICO_A5"/>
      <sheetName val="GRAFICO_M5"/>
      <sheetName val="Prod_Mes_(3)5"/>
      <sheetName val="Dotación_p5"/>
      <sheetName val="Costos_US$5"/>
      <sheetName val="Itemes_costo5"/>
      <sheetName val="E_Rstdo_5"/>
      <sheetName val="GRAFICO_A6"/>
      <sheetName val="GRAFICO_M6"/>
      <sheetName val="Prod_Mes_(3)6"/>
      <sheetName val="Dotación_p6"/>
      <sheetName val="Costos_US$6"/>
      <sheetName val="Itemes_costo6"/>
      <sheetName val="E_Rstdo_6"/>
      <sheetName val="GRAFICO_A7"/>
      <sheetName val="GRAFICO_M7"/>
      <sheetName val="Prod_Mes_(3)7"/>
      <sheetName val="Dotación_p7"/>
      <sheetName val="Costos_US$7"/>
      <sheetName val="Itemes_costo7"/>
      <sheetName val="E_Rstdo_7"/>
      <sheetName val="GRAFICO_A9"/>
      <sheetName val="GRAFICO_M9"/>
      <sheetName val="Prod_Mes_(3)9"/>
      <sheetName val="Dotación_p9"/>
      <sheetName val="Costos_US$9"/>
      <sheetName val="Itemes_costo9"/>
      <sheetName val="E_Rstdo_9"/>
      <sheetName val="GRAFICO_A8"/>
      <sheetName val="GRAFICO_M8"/>
      <sheetName val="Prod_Mes_(3)8"/>
      <sheetName val="Dotación_p8"/>
      <sheetName val="Costos_US$8"/>
      <sheetName val="Itemes_costo8"/>
      <sheetName val="E_Rstdo_8"/>
      <sheetName val="GRAFICO_A12"/>
      <sheetName val="GRAFICO_M12"/>
      <sheetName val="Prod_Mes_(3)12"/>
      <sheetName val="Dotación_p12"/>
      <sheetName val="Costos_US$12"/>
      <sheetName val="Itemes_costo12"/>
      <sheetName val="E_Rstdo_12"/>
      <sheetName val="GRAFICO_A10"/>
      <sheetName val="GRAFICO_M10"/>
      <sheetName val="Prod_Mes_(3)10"/>
      <sheetName val="Dotación_p10"/>
      <sheetName val="Costos_US$10"/>
      <sheetName val="Itemes_costo10"/>
      <sheetName val="E_Rstdo_10"/>
      <sheetName val="STATUS_DP9"/>
      <sheetName val="GRAFICO_A11"/>
      <sheetName val="GRAFICO_M11"/>
      <sheetName val="Prod_Mes_(3)11"/>
      <sheetName val="Dotación_p11"/>
      <sheetName val="Costos_US$11"/>
      <sheetName val="Itemes_costo11"/>
      <sheetName val="E_Rstdo_11"/>
      <sheetName val="STATUS_DP17"/>
      <sheetName val="CAMREVH4_LINEA_1"/>
      <sheetName val="Input Worksheet - Actual"/>
      <sheetName val="#REF"/>
      <sheetName val="GRAFICO_A13"/>
      <sheetName val="GRAFICO_M13"/>
      <sheetName val="Prod_Mes_(3)13"/>
      <sheetName val="Dotación_p13"/>
      <sheetName val="Costos_US$13"/>
      <sheetName val="Itemes_costo13"/>
      <sheetName val="E_Rstdo_13"/>
      <sheetName val="CAMREVH4_LINEA_11"/>
      <sheetName val="Des"/>
      <sheetName val="RAJO"/>
      <sheetName val="CAMREVH4"/>
      <sheetName val="com @ 85"/>
      <sheetName val="Basis"/>
      <sheetName val="Invers 1"/>
      <sheetName val="Invers 2"/>
      <sheetName val="COMPARATIVO HH vs EQUIPO FIJO"/>
      <sheetName val="Gantt automatica Collahuasi"/>
      <sheetName val="ECO-02B"/>
      <sheetName val="ECO-04"/>
      <sheetName val="Recursos"/>
      <sheetName val="S"/>
      <sheetName val="Recursos Res"/>
      <sheetName val="Curva S"/>
      <sheetName val="GG"/>
      <sheetName val="Presupuesto"/>
      <sheetName val="Presup detalle"/>
      <sheetName val="Desarrollo Interno"/>
      <sheetName val="Doc licitacion"/>
      <sheetName val="Precalificación"/>
      <sheetName val="Licit 1-2019"/>
      <sheetName val="Licit 2-2020"/>
      <sheetName val="Parâmetros"/>
      <sheetName val="INDIRECTOS"/>
      <sheetName val="Av. Fisico &amp; Financiero"/>
      <sheetName val="Cierre"/>
      <sheetName val="Mano de Obra"/>
      <sheetName val="EPI_Directo"/>
      <sheetName val="Turno 10 x 5"/>
      <sheetName val="Movilidad"/>
      <sheetName val="Alojamiento"/>
      <sheetName val="Baños_Agua"/>
      <sheetName val="Cursos"/>
      <sheetName val="MATRIZ"/>
      <sheetName val="Informe Físico"/>
      <sheetName val="Dados Orçados"/>
      <sheetName val="CODE"/>
      <sheetName val="Condicion"/>
      <sheetName val="Transporte"/>
      <sheetName val="GRAFICO_A14"/>
      <sheetName val="GRAFICO_M14"/>
      <sheetName val="Prod_Mes_(3)14"/>
      <sheetName val="Dotación_p14"/>
      <sheetName val="Costos_US$14"/>
      <sheetName val="Itemes_costo14"/>
      <sheetName val="E_Rstdo_14"/>
      <sheetName val="CAMREVH4_LINEA_12"/>
      <sheetName val="Input_Worksheet_-_Actual"/>
      <sheetName val="Invers_1"/>
      <sheetName val="Invers_2"/>
      <sheetName val="com_@_85"/>
      <sheetName val="COMPARATIVO_HH_vs_EQUIPO_FIJO"/>
      <sheetName val="Gantt_automatica_Collahuasi"/>
      <sheetName val="Recursos_Res"/>
      <sheetName val="Curva_S"/>
      <sheetName val="Presup_detalle"/>
      <sheetName val="Desarrollo_Interno"/>
      <sheetName val="Doc_licitacion"/>
      <sheetName val="Licit_1-2019"/>
      <sheetName val="Licit_2-2020"/>
      <sheetName val="Av__Fisico_&amp;_Financiero"/>
      <sheetName val="Mano_de_Obra"/>
      <sheetName val="Turno_10_x_5"/>
      <sheetName val="Informe_Físico"/>
      <sheetName val="DIF. FISICO"/>
      <sheetName val="BASES"/>
      <sheetName val="#¡REF"/>
      <sheetName val="G.G"/>
      <sheetName val="S1BOQ"/>
      <sheetName val="AOR"/>
      <sheetName val="TABLA"/>
      <sheetName val="Pla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sheetData sheetId="18"/>
      <sheetData sheetId="19"/>
      <sheetData sheetId="20"/>
      <sheetData sheetId="21" refreshError="1"/>
      <sheetData sheetId="22" refreshError="1"/>
      <sheetData sheetId="23" refreshError="1"/>
      <sheetData sheetId="24" refreshError="1"/>
      <sheetData sheetId="25" refreshError="1"/>
      <sheetData sheetId="26" refreshError="1"/>
      <sheetData sheetId="27" refreshError="1"/>
      <sheetData sheetId="28"/>
      <sheetData sheetId="29" refreshError="1"/>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sheetData sheetId="40"/>
      <sheetData sheetId="41"/>
      <sheetData sheetId="42"/>
      <sheetData sheetId="43"/>
      <sheetData sheetId="44" refreshError="1"/>
      <sheetData sheetId="45" refreshError="1"/>
      <sheetData sheetId="46" refreshError="1"/>
      <sheetData sheetId="47" refreshError="1"/>
      <sheetData sheetId="48" refreshError="1"/>
      <sheetData sheetId="49" refreshError="1"/>
      <sheetData sheetId="50" refreshError="1"/>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refreshError="1"/>
      <sheetData sheetId="111" refreshError="1"/>
      <sheetData sheetId="112"/>
      <sheetData sheetId="113"/>
      <sheetData sheetId="114"/>
      <sheetData sheetId="115"/>
      <sheetData sheetId="116"/>
      <sheetData sheetId="117"/>
      <sheetData sheetId="118"/>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refreshError="1"/>
      <sheetData sheetId="144" refreshError="1"/>
      <sheetData sheetId="145" refreshError="1"/>
      <sheetData sheetId="146"/>
      <sheetData sheetId="147"/>
      <sheetData sheetId="148"/>
      <sheetData sheetId="149"/>
      <sheetData sheetId="150"/>
      <sheetData sheetId="151"/>
      <sheetData sheetId="152"/>
      <sheetData sheetId="153"/>
      <sheetData sheetId="154" refreshError="1"/>
      <sheetData sheetId="155" refreshError="1"/>
      <sheetData sheetId="156" refreshError="1"/>
      <sheetData sheetId="157" refreshError="1"/>
      <sheetData sheetId="158" refreshError="1"/>
      <sheetData sheetId="159" refreshError="1"/>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A"/>
      <sheetName val="GRAFICO M"/>
      <sheetName val="Prod Mes (3)"/>
      <sheetName val="Dotación p"/>
      <sheetName val="Costos US$"/>
      <sheetName val="Itemes costo"/>
      <sheetName val="Stock"/>
      <sheetName val="Contr-Vtas"/>
      <sheetName val="Hedge"/>
      <sheetName val="BCE"/>
      <sheetName val="E.Rstdo."/>
      <sheetName val="RSTDO"/>
      <sheetName val="G and A"/>
      <sheetName val="2200TPD"/>
      <sheetName val="Hoja1"/>
      <sheetName val="412"/>
      <sheetName val="matriz"/>
      <sheetName val="Basis"/>
      <sheetName val="Deuda"/>
      <sheetName val="Chancador"/>
      <sheetName val="GRAFICO_A"/>
      <sheetName val="GRAFICO_M"/>
      <sheetName val="Prod_Mes_(3)"/>
      <sheetName val="Dotación_p"/>
      <sheetName val="Costos_US$"/>
      <sheetName val="Itemes_costo"/>
      <sheetName val="E_Rstdo_"/>
      <sheetName val="GRAFICO_A1"/>
      <sheetName val="GRAFICO_M1"/>
      <sheetName val="Prod_Mes_(3)1"/>
      <sheetName val="Dotación_p1"/>
      <sheetName val="Costos_US$1"/>
      <sheetName val="Itemes_costo1"/>
      <sheetName val="E_Rstdo_1"/>
      <sheetName val="GRAFICO_A2"/>
      <sheetName val="GRAFICO_M2"/>
      <sheetName val="Prod_Mes_(3)2"/>
      <sheetName val="Dotación_p2"/>
      <sheetName val="Costos_US$2"/>
      <sheetName val="Itemes_costo2"/>
      <sheetName val="E_Rstdo_2"/>
      <sheetName val="GRAFICO_A3"/>
      <sheetName val="GRAFICO_M3"/>
      <sheetName val="Prod_Mes_(3)3"/>
      <sheetName val="Dotación_p3"/>
      <sheetName val="Costos_US$3"/>
      <sheetName val="Itemes_costo3"/>
      <sheetName val="E_Rstdo_3"/>
      <sheetName val="Long Term Prices"/>
      <sheetName val="GENERAL"/>
      <sheetName val="GRAFICO_A4"/>
      <sheetName val="GRAFICO_M4"/>
      <sheetName val="Prod_Mes_(3)4"/>
      <sheetName val="Dotación_p4"/>
      <sheetName val="Costos_US$4"/>
      <sheetName val="Itemes_costo4"/>
      <sheetName val="E_Rstdo_4"/>
      <sheetName val="GRAFICO_A5"/>
      <sheetName val="GRAFICO_M5"/>
      <sheetName val="Prod_Mes_(3)5"/>
      <sheetName val="Dotación_p5"/>
      <sheetName val="Costos_US$5"/>
      <sheetName val="Itemes_costo5"/>
      <sheetName val="E_Rstdo_5"/>
      <sheetName val="GRAFICO_A6"/>
      <sheetName val="GRAFICO_M6"/>
      <sheetName val="Prod_Mes_(3)6"/>
      <sheetName val="Dotación_p6"/>
      <sheetName val="Costos_US$6"/>
      <sheetName val="Itemes_costo6"/>
      <sheetName val="E_Rstdo_6"/>
      <sheetName val="GRAFICO_A8"/>
      <sheetName val="GRAFICO_M8"/>
      <sheetName val="Prod_Mes_(3)8"/>
      <sheetName val="Dotación_p8"/>
      <sheetName val="Costos_US$8"/>
      <sheetName val="Itemes_costo8"/>
      <sheetName val="E_Rstdo_8"/>
      <sheetName val="GRAFICO_A7"/>
      <sheetName val="GRAFICO_M7"/>
      <sheetName val="Prod_Mes_(3)7"/>
      <sheetName val="Dotación_p7"/>
      <sheetName val="Costos_US$7"/>
      <sheetName val="Itemes_costo7"/>
      <sheetName val="E_Rstdo_7"/>
      <sheetName val="ACTIVIDADES"/>
      <sheetName val="ACTIVIDADES 2.0"/>
      <sheetName val="validacion"/>
      <sheetName val="GRAFICO_A11"/>
      <sheetName val="GRAFICO_M11"/>
      <sheetName val="Prod_Mes_(3)11"/>
      <sheetName val="Dotación_p11"/>
      <sheetName val="Costos_US$11"/>
      <sheetName val="Itemes_costo11"/>
      <sheetName val="E_Rstdo_11"/>
      <sheetName val="GRAFICO_A9"/>
      <sheetName val="GRAFICO_M9"/>
      <sheetName val="Prod_Mes_(3)9"/>
      <sheetName val="Dotación_p9"/>
      <sheetName val="Costos_US$9"/>
      <sheetName val="Itemes_costo9"/>
      <sheetName val="E_Rstdo_9"/>
      <sheetName val="GRAFICO_A10"/>
      <sheetName val="GRAFICO_M10"/>
      <sheetName val="Prod_Mes_(3)10"/>
      <sheetName val="Dotación_p10"/>
      <sheetName val="Costos_US$10"/>
      <sheetName val="Itemes_costo10"/>
      <sheetName val="E_Rstdo_10"/>
      <sheetName val="G_and_A"/>
      <sheetName val="Datos Curva"/>
      <sheetName val="GRAFICO_A12"/>
      <sheetName val="GRAFICO_M12"/>
      <sheetName val="Prod_Mes_(3)12"/>
      <sheetName val="Dotación_p12"/>
      <sheetName val="Costos_US$12"/>
      <sheetName val="Itemes_costo12"/>
      <sheetName val="E_Rstdo_12"/>
      <sheetName val="G_and_A1"/>
      <sheetName val="ACTIVIDADES_2_0"/>
      <sheetName val="6. Avance"/>
      <sheetName val="Long_Term_Prices"/>
      <sheetName val="Compara"/>
      <sheetName val="Hoja de Calculos"/>
      <sheetName val="ITR4"/>
      <sheetName val="Gantt"/>
      <sheetName val="flujo"/>
      <sheetName val="PARAMETROS"/>
      <sheetName val="Facturas"/>
      <sheetName val="Detalle personal por factura"/>
      <sheetName val="Articulo"/>
      <sheetName val="Inventario"/>
      <sheetName val="Hoja2"/>
      <sheetName val="Report gerencial Anaconca-MLP V"/>
      <sheetName val="VSTS_ValidationWS_1"/>
      <sheetName val="Detalle_Fcs_Feb10"/>
      <sheetName val="Dashboard"/>
      <sheetName val="#¡REF"/>
      <sheetName val="Caminatas CC013F"/>
      <sheetName val="Programa Caminatas 14-09-2019"/>
      <sheetName val="listado_seguimiento_pec"/>
      <sheetName val="Exchange Rates"/>
      <sheetName val="Summary"/>
      <sheetName val="EGS data"/>
      <sheetName val="Sheet1"/>
      <sheetName val="BasesPlan"/>
      <sheetName val="BD"/>
      <sheetName val="CD con inf "/>
      <sheetName val="Movimientos Mina"/>
      <sheetName val="DetalleMina"/>
      <sheetName val="RitmosMina"/>
      <sheetName val="StocksMina"/>
      <sheetName val="ResumenPlanta"/>
      <sheetName val="DetallePlanta"/>
      <sheetName val="DetalleMinaBenches"/>
      <sheetName val="Serrucho"/>
      <sheetName val="PlanVaciado"/>
      <sheetName val="CAEX"/>
      <sheetName val="Cascadas"/>
      <sheetName val="CM Oficial"/>
      <sheetName val="CalculoRecuperacion"/>
      <sheetName val="FormatoChronos"/>
      <sheetName val="Equipos"/>
      <sheetName val="Perforación"/>
      <sheetName val="AreaExpuesta"/>
      <sheetName val="PropuestaEquipos"/>
      <sheetName val="ProgressMap"/>
      <sheetName val="FormatoAMSA_PM"/>
      <sheetName val="FormatoAMSA_PP"/>
      <sheetName val="EvEconoNO_OFICIAL"/>
      <sheetName val="Categorizacion"/>
      <sheetName val="ComparaCategorizacion"/>
      <sheetName val="Detalle2021"/>
      <sheetName val="CB2020 Oficial"/>
      <sheetName val="Register"/>
      <sheetName val="Mat_TM345_601570"/>
      <sheetName val="Eq.-Mat.-Inst."/>
      <sheetName val="Resumen para Financiero"/>
      <sheetName val="Pef"/>
      <sheetName val="Long_Term_Prices1"/>
      <sheetName val="Datos_Curva"/>
      <sheetName val="Hoja_de_Calculos"/>
      <sheetName val="Hoja4"/>
      <sheetName val="Dren Basal"/>
      <sheetName val="DQI-1"/>
      <sheetName val="DQI-2"/>
      <sheetName val="DQI-3"/>
      <sheetName val="DQI-3A"/>
      <sheetName val="DQI-4"/>
      <sheetName val="DQD-2"/>
      <sheetName val="DQD-3"/>
      <sheetName val="DLD-102"/>
      <sheetName val="DDI-104"/>
      <sheetName val="DDI-105"/>
      <sheetName val="DLD-103(ADI)"/>
      <sheetName val="BYPASS-F1"/>
      <sheetName val="BYPASS-F2"/>
      <sheetName val="ECO-01 Itemizado"/>
      <sheetName val="Ensayos"/>
      <sheetName val="Data for graph"/>
      <sheetName val="GRAFICO_A13"/>
      <sheetName val="GRAFICO_M13"/>
      <sheetName val="Prod_Mes_(3)13"/>
      <sheetName val="Dotación_p13"/>
      <sheetName val="Costos_US$13"/>
      <sheetName val="Itemes_costo13"/>
      <sheetName val="E_Rstdo_13"/>
      <sheetName val="G_and_A2"/>
      <sheetName val="ACTIVIDADES_2_01"/>
      <sheetName val="6__Avance"/>
      <sheetName val="Detalle_personal_por_factura"/>
      <sheetName val="Report_gerencial_Anaconca-MLP_V"/>
      <sheetName val="sch"/>
      <sheetName val="Coversheet"/>
      <sheetName val="SE Cerro Navia , Mod.Conexión T"/>
      <sheetName val="INFO VENDOR"/>
      <sheetName val="PL"/>
      <sheetName val="Data"/>
      <sheetName val="Curva General"/>
      <sheetName val="Precios"/>
      <sheetName val="BdCostos"/>
      <sheetName val="Categ_Analisis"/>
      <sheetName val="Revisión C1"/>
      <sheetName val="C2"/>
      <sheetName val="Listas"/>
      <sheetName val="Attach 4-18"/>
      <sheetName val="Caratula"/>
      <sheetName val="0_Indice"/>
      <sheetName val="P6-Areas"/>
      <sheetName val="P6-Especialidad"/>
      <sheetName val="1.1_Resumen Avance"/>
      <sheetName val="1.0_Resumen Ejecutivo"/>
      <sheetName val="1.2_PBC OE"/>
      <sheetName val="1.3_Weekly ECO"/>
      <sheetName val="1.3.1_Summ1 HH"/>
      <sheetName val="1.3.2_Summ2 HH"/>
      <sheetName val="1.4_Inf. Fotográfico"/>
      <sheetName val="1.5_Fuerza Laboral"/>
      <sheetName val="1.6_PF"/>
      <sheetName val="1.7_Frentes en Desarrollo"/>
      <sheetName val="1.8_Alertas y metas"/>
      <sheetName val="1.9_Seguridad"/>
      <sheetName val="1.10_Tablero Control"/>
      <sheetName val="1.11_Maquinaria &amp; Equipos"/>
      <sheetName val="1.12_SDI"/>
      <sheetName val="1.13_COR"/>
      <sheetName val="1.15_SCT"/>
      <sheetName val="1.16_COE"/>
      <sheetName val="1.16_Entrega AREA"/>
      <sheetName val="1.16.1_Av Area"/>
      <sheetName val="ECO-01A"/>
      <sheetName val="ECO"/>
      <sheetName val="Prod planta"/>
      <sheetName val="Budget"/>
      <sheetName val="Period Schedule"/>
      <sheetName val="Long_Term_Prices2"/>
      <sheetName val="Datos_Curva1"/>
      <sheetName val="Hoja_de_Calculos1"/>
      <sheetName val="EGS_data"/>
      <sheetName val="Exchange_Rates"/>
      <sheetName val="CD_con_inf_"/>
      <sheetName val="Movimientos_Mina"/>
      <sheetName val="CM_Oficial"/>
      <sheetName val="CB2020_Oficial"/>
      <sheetName val="Dren_Basal"/>
      <sheetName val="ECO-01_Itemizado"/>
      <sheetName val="Caminatas_CC013F"/>
      <sheetName val="Programa_Caminatas_14-09-2019"/>
      <sheetName val="Resumen_para_Financiero"/>
      <sheetName val="Eq_-Mat_-Inst_"/>
      <sheetName val="Mine Analysis"/>
      <sheetName val="Impuesto Liquido"/>
      <sheetName val="GRAFICO_A14"/>
      <sheetName val="GRAFICO_M14"/>
      <sheetName val="Prod_Mes_(3)14"/>
      <sheetName val="Dotación_p14"/>
      <sheetName val="Costos_US$14"/>
      <sheetName val="Itemes_costo14"/>
      <sheetName val="E_Rstdo_14"/>
      <sheetName val="G_and_A3"/>
      <sheetName val="ACTIVIDADES_2_02"/>
      <sheetName val="6__Avance1"/>
      <sheetName val="Detalle_personal_por_factura1"/>
      <sheetName val="Report_gerencial_Anaconca-MLP_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sheetData sheetId="34"/>
      <sheetData sheetId="35"/>
      <sheetData sheetId="36"/>
      <sheetData sheetId="37"/>
      <sheetData sheetId="38"/>
      <sheetData sheetId="39"/>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refreshError="1"/>
      <sheetData sheetId="87" refreshError="1"/>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refreshError="1"/>
      <sheetData sheetId="111"/>
      <sheetData sheetId="112"/>
      <sheetData sheetId="113"/>
      <sheetData sheetId="114"/>
      <sheetData sheetId="115"/>
      <sheetData sheetId="116"/>
      <sheetData sheetId="117"/>
      <sheetData sheetId="118"/>
      <sheetData sheetId="119"/>
      <sheetData sheetId="120" refreshError="1"/>
      <sheetData sheetId="121"/>
      <sheetData sheetId="122" refreshError="1"/>
      <sheetData sheetId="123" refreshError="1"/>
      <sheetData sheetId="124" refreshError="1"/>
      <sheetData sheetId="125" refreshError="1"/>
      <sheetData sheetId="126" refreshError="1"/>
      <sheetData sheetId="127" refreshError="1"/>
      <sheetData sheetId="128"/>
      <sheetData sheetId="129"/>
      <sheetData sheetId="130"/>
      <sheetData sheetId="131"/>
      <sheetData sheetId="132" refreshError="1"/>
      <sheetData sheetId="133" refreshError="1"/>
      <sheetData sheetId="134" refreshError="1"/>
      <sheetData sheetId="135" refreshError="1"/>
      <sheetData sheetId="136" refreshError="1"/>
      <sheetData sheetId="137" refreshError="1"/>
      <sheetData sheetId="138"/>
      <sheetData sheetId="139"/>
      <sheetData sheetId="140"/>
      <sheetData sheetId="141" refreshError="1"/>
      <sheetData sheetId="142"/>
      <sheetData sheetId="143"/>
      <sheetData sheetId="144" refreshError="1"/>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refreshError="1"/>
      <sheetData sheetId="175" refreshError="1"/>
      <sheetData sheetId="176" refreshError="1"/>
      <sheetData sheetId="177" refreshError="1"/>
      <sheetData sheetId="178" refreshError="1"/>
      <sheetData sheetId="179"/>
      <sheetData sheetId="180"/>
      <sheetData sheetId="181"/>
      <sheetData sheetId="182" refreshError="1"/>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refreshError="1"/>
      <sheetData sheetId="200"/>
      <sheetData sheetId="201"/>
      <sheetData sheetId="202"/>
      <sheetData sheetId="203"/>
      <sheetData sheetId="204"/>
      <sheetData sheetId="205"/>
      <sheetData sheetId="206"/>
      <sheetData sheetId="207"/>
      <sheetData sheetId="208"/>
      <sheetData sheetId="209"/>
      <sheetData sheetId="210"/>
      <sheetData sheetId="211"/>
      <sheetData sheetId="212" refreshError="1"/>
      <sheetData sheetId="213"/>
      <sheetData sheetId="214"/>
      <sheetData sheetId="215"/>
      <sheetData sheetId="216"/>
      <sheetData sheetId="217"/>
      <sheetData sheetId="218" refreshError="1"/>
      <sheetData sheetId="219"/>
      <sheetData sheetId="220"/>
      <sheetData sheetId="221"/>
      <sheetData sheetId="222"/>
      <sheetData sheetId="223"/>
      <sheetData sheetId="224" refreshError="1"/>
      <sheetData sheetId="225" refreshError="1"/>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refreshError="1"/>
      <sheetData sheetId="253" refreshError="1"/>
      <sheetData sheetId="254" refreshError="1"/>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refreshError="1"/>
      <sheetData sheetId="271" refreshError="1"/>
      <sheetData sheetId="272"/>
      <sheetData sheetId="273"/>
      <sheetData sheetId="274"/>
      <sheetData sheetId="275"/>
      <sheetData sheetId="276"/>
      <sheetData sheetId="277"/>
      <sheetData sheetId="278"/>
      <sheetData sheetId="279"/>
      <sheetData sheetId="280"/>
      <sheetData sheetId="281"/>
      <sheetData sheetId="282"/>
      <sheetData sheetId="283"/>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A"/>
    </sheetNames>
    <sheetDataSet>
      <sheetData sheetId="0"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Cu"/>
      <sheetName val="TOTAL Mo"/>
      <sheetName val="TOTAL As"/>
      <sheetName val="TOTAL CuNS"/>
      <sheetName val="TOTAL Wi"/>
      <sheetName val="SEWELL Cu"/>
      <sheetName val="SEWELL Mo"/>
      <sheetName val="SEWELL As"/>
      <sheetName val="SEWELL CuNS"/>
      <sheetName val="SEWELL Wi"/>
      <sheetName val="COLON Cu"/>
      <sheetName val="COLON Mo"/>
      <sheetName val="COLON As"/>
      <sheetName val="COLON CuNS"/>
      <sheetName val="COLON Wi"/>
      <sheetName val="Caract Met Cab"/>
      <sheetName val="Caract Met Conc"/>
      <sheetName val="calculo_leyes"/>
      <sheetName val="Alim-Ch"/>
      <sheetName val="Alim-Mol"/>
      <sheetName val="Mant-Mol"/>
      <sheetName val="Cap-Mol"/>
      <sheetName val="Flot-SEWELL"/>
      <sheetName val="Flot-SAG"/>
      <sheetName val="Flot-COLON"/>
      <sheetName val="Flot-Retrat"/>
      <sheetName val="HIDRO"/>
      <sheetName val="Estadísticas"/>
      <sheetName val="Condicion"/>
      <sheetName val="Producción"/>
      <sheetName val="Recibido"/>
      <sheetName val="Prog_Rep"/>
      <sheetName val="para_IP"/>
      <sheetName val="GMIN"/>
      <sheetName val="GFUN"/>
      <sheetName val="GPTA"/>
      <sheetName val="Div. TTE"/>
      <sheetName val="Caratula TTE"/>
      <sheetName val="BALANCE"/>
      <sheetName val="lamina"/>
      <sheetName val="Page 1"/>
      <sheetName val="TOTAL_Cu"/>
      <sheetName val="TOTAL_Mo"/>
      <sheetName val="TOTAL_As"/>
      <sheetName val="TOTAL_CuNS"/>
      <sheetName val="TOTAL_Wi"/>
      <sheetName val="SEWELL_Cu"/>
      <sheetName val="SEWELL_Mo"/>
      <sheetName val="SEWELL_As"/>
      <sheetName val="SEWELL_CuNS"/>
      <sheetName val="SEWELL_Wi"/>
      <sheetName val="COLON_Cu"/>
      <sheetName val="COLON_Mo"/>
      <sheetName val="COLON_As"/>
      <sheetName val="COLON_CuNS"/>
      <sheetName val="COLON_Wi"/>
      <sheetName val="Caract_Met_Cab"/>
      <sheetName val="Caract_Met_Conc"/>
      <sheetName val="Div__TTE"/>
      <sheetName val="Caratula_TTE"/>
      <sheetName val="TOTAL_Cu1"/>
      <sheetName val="TOTAL_Mo1"/>
      <sheetName val="TOTAL_As1"/>
      <sheetName val="TOTAL_CuNS1"/>
      <sheetName val="TOTAL_Wi1"/>
      <sheetName val="SEWELL_Cu1"/>
      <sheetName val="SEWELL_Mo1"/>
      <sheetName val="SEWELL_As1"/>
      <sheetName val="SEWELL_CuNS1"/>
      <sheetName val="SEWELL_Wi1"/>
      <sheetName val="COLON_Cu1"/>
      <sheetName val="COLON_Mo1"/>
      <sheetName val="COLON_As1"/>
      <sheetName val="COLON_CuNS1"/>
      <sheetName val="COLON_Wi1"/>
      <sheetName val="Caract_Met_Cab1"/>
      <sheetName val="Caract_Met_Conc1"/>
      <sheetName val="Div__TTE1"/>
      <sheetName val="Caratula_TTE1"/>
      <sheetName val="TOTAL_Cu2"/>
      <sheetName val="TOTAL_Mo2"/>
      <sheetName val="TOTAL_As2"/>
      <sheetName val="TOTAL_CuNS2"/>
      <sheetName val="TOTAL_Wi2"/>
      <sheetName val="SEWELL_Cu2"/>
      <sheetName val="SEWELL_Mo2"/>
      <sheetName val="SEWELL_As2"/>
      <sheetName val="SEWELL_CuNS2"/>
      <sheetName val="SEWELL_Wi2"/>
      <sheetName val="COLON_Cu2"/>
      <sheetName val="COLON_Mo2"/>
      <sheetName val="COLON_As2"/>
      <sheetName val="COLON_CuNS2"/>
      <sheetName val="COLON_Wi2"/>
      <sheetName val="Caract_Met_Cab2"/>
      <sheetName val="Caract_Met_Conc2"/>
      <sheetName val="Div__TTE2"/>
      <sheetName val="Caratula_TTE2"/>
      <sheetName val="TOTAL_Cu3"/>
      <sheetName val="TOTAL_Mo3"/>
      <sheetName val="TOTAL_As3"/>
      <sheetName val="TOTAL_CuNS3"/>
      <sheetName val="TOTAL_Wi3"/>
      <sheetName val="SEWELL_Cu3"/>
      <sheetName val="SEWELL_Mo3"/>
      <sheetName val="SEWELL_As3"/>
      <sheetName val="SEWELL_CuNS3"/>
      <sheetName val="SEWELL_Wi3"/>
      <sheetName val="COLON_Cu3"/>
      <sheetName val="COLON_Mo3"/>
      <sheetName val="COLON_As3"/>
      <sheetName val="COLON_CuNS3"/>
      <sheetName val="COLON_Wi3"/>
      <sheetName val="Caract_Met_Cab3"/>
      <sheetName val="Caract_Met_Conc3"/>
      <sheetName val="Div__TTE3"/>
      <sheetName val="Caratula_TTE3"/>
      <sheetName val="MATER_CONCENTR_CBV99"/>
      <sheetName val="COSTO-MANO-OBRA-_CBV99"/>
      <sheetName val="MATER_CBV2000"/>
      <sheetName val="DISTR_MANT_ELECTRICA3"/>
      <sheetName val="DOTACION_CBV99"/>
      <sheetName val="TOTAL_Cu4"/>
      <sheetName val="TOTAL_Mo4"/>
      <sheetName val="TOTAL_As4"/>
      <sheetName val="TOTAL_CuNS4"/>
      <sheetName val="TOTAL_Wi4"/>
      <sheetName val="SEWELL_Cu4"/>
      <sheetName val="SEWELL_Mo4"/>
      <sheetName val="SEWELL_As4"/>
      <sheetName val="SEWELL_CuNS4"/>
      <sheetName val="SEWELL_Wi4"/>
      <sheetName val="COLON_Cu4"/>
      <sheetName val="COLON_Mo4"/>
      <sheetName val="COLON_As4"/>
      <sheetName val="COLON_CuNS4"/>
      <sheetName val="COLON_Wi4"/>
      <sheetName val="Caract_Met_Cab4"/>
      <sheetName val="Caract_Met_Conc4"/>
      <sheetName val="Div__TTE4"/>
      <sheetName val="Caratula_TTE4"/>
      <sheetName val="TOTAL_Cu5"/>
      <sheetName val="TOTAL_Mo5"/>
      <sheetName val="TOTAL_As5"/>
      <sheetName val="TOTAL_CuNS5"/>
      <sheetName val="TOTAL_Wi5"/>
      <sheetName val="SEWELL_Cu5"/>
      <sheetName val="SEWELL_Mo5"/>
      <sheetName val="SEWELL_As5"/>
      <sheetName val="SEWELL_CuNS5"/>
      <sheetName val="SEWELL_Wi5"/>
      <sheetName val="COLON_Cu5"/>
      <sheetName val="COLON_Mo5"/>
      <sheetName val="COLON_As5"/>
      <sheetName val="COLON_CuNS5"/>
      <sheetName val="COLON_Wi5"/>
      <sheetName val="Caract_Met_Cab5"/>
      <sheetName val="Caract_Met_Conc5"/>
      <sheetName val="Div__TTE5"/>
      <sheetName val="Caratula_TTE5"/>
      <sheetName val="TOTAL_Cu6"/>
      <sheetName val="TOTAL_Mo6"/>
      <sheetName val="TOTAL_As6"/>
      <sheetName val="TOTAL_CuNS6"/>
      <sheetName val="TOTAL_Wi6"/>
      <sheetName val="SEWELL_Cu6"/>
      <sheetName val="SEWELL_Mo6"/>
      <sheetName val="SEWELL_As6"/>
      <sheetName val="SEWELL_CuNS6"/>
      <sheetName val="SEWELL_Wi6"/>
      <sheetName val="COLON_Cu6"/>
      <sheetName val="COLON_Mo6"/>
      <sheetName val="COLON_As6"/>
      <sheetName val="COLON_CuNS6"/>
      <sheetName val="COLON_Wi6"/>
      <sheetName val="Caract_Met_Cab6"/>
      <sheetName val="Caract_Met_Conc6"/>
      <sheetName val="Div__TTE6"/>
      <sheetName val="Caratula_TTE6"/>
      <sheetName val="TOTAL_Cu7"/>
      <sheetName val="TOTAL_Mo7"/>
      <sheetName val="TOTAL_As7"/>
      <sheetName val="TOTAL_CuNS7"/>
      <sheetName val="TOTAL_Wi7"/>
      <sheetName val="SEWELL_Cu7"/>
      <sheetName val="SEWELL_Mo7"/>
      <sheetName val="SEWELL_As7"/>
      <sheetName val="SEWELL_CuNS7"/>
      <sheetName val="SEWELL_Wi7"/>
      <sheetName val="COLON_Cu7"/>
      <sheetName val="COLON_Mo7"/>
      <sheetName val="COLON_As7"/>
      <sheetName val="COLON_CuNS7"/>
      <sheetName val="COLON_Wi7"/>
      <sheetName val="Caract_Met_Cab7"/>
      <sheetName val="Caract_Met_Conc7"/>
      <sheetName val="Div__TTE7"/>
      <sheetName val="Caratula_TTE7"/>
      <sheetName val="Relaves_7"/>
      <sheetName val="TOTAL_Cu8"/>
      <sheetName val="TOTAL_Mo8"/>
      <sheetName val="TOTAL_As8"/>
      <sheetName val="TOTAL_CuNS8"/>
      <sheetName val="TOTAL_Wi8"/>
      <sheetName val="SEWELL_Cu8"/>
      <sheetName val="SEWELL_Mo8"/>
      <sheetName val="SEWELL_As8"/>
      <sheetName val="SEWELL_CuNS8"/>
      <sheetName val="SEWELL_Wi8"/>
      <sheetName val="COLON_Cu8"/>
      <sheetName val="COLON_Mo8"/>
      <sheetName val="COLON_As8"/>
      <sheetName val="COLON_CuNS8"/>
      <sheetName val="COLON_Wi8"/>
      <sheetName val="Caract_Met_Cab8"/>
      <sheetName val="Caract_Met_Conc8"/>
      <sheetName val="Div__TTE8"/>
      <sheetName val="Caratula_TTE8"/>
      <sheetName val="TOTAL_Cu9"/>
      <sheetName val="TOTAL_Mo9"/>
      <sheetName val="TOTAL_As9"/>
      <sheetName val="TOTAL_CuNS9"/>
      <sheetName val="TOTAL_Wi9"/>
      <sheetName val="SEWELL_Cu9"/>
      <sheetName val="SEWELL_Mo9"/>
      <sheetName val="SEWELL_As9"/>
      <sheetName val="SEWELL_CuNS9"/>
      <sheetName val="SEWELL_Wi9"/>
      <sheetName val="COLON_Cu9"/>
      <sheetName val="COLON_Mo9"/>
      <sheetName val="COLON_As9"/>
      <sheetName val="COLON_CuNS9"/>
      <sheetName val="COLON_Wi9"/>
      <sheetName val="Caract_Met_Cab9"/>
      <sheetName val="Caract_Met_Conc9"/>
      <sheetName val="Div__TTE9"/>
      <sheetName val="Caratula_TTE9"/>
      <sheetName val="TOTAL_Cu10"/>
      <sheetName val="TOTAL_Mo10"/>
      <sheetName val="TOTAL_As10"/>
      <sheetName val="TOTAL_CuNS10"/>
      <sheetName val="TOTAL_Wi10"/>
      <sheetName val="SEWELL_Cu10"/>
      <sheetName val="SEWELL_Mo10"/>
      <sheetName val="SEWELL_As10"/>
      <sheetName val="SEWELL_CuNS10"/>
      <sheetName val="SEWELL_Wi10"/>
      <sheetName val="COLON_Cu10"/>
      <sheetName val="COLON_Mo10"/>
      <sheetName val="COLON_As10"/>
      <sheetName val="COLON_CuNS10"/>
      <sheetName val="COLON_Wi10"/>
      <sheetName val="Caract_Met_Cab10"/>
      <sheetName val="Caract_Met_Conc10"/>
      <sheetName val="Div__TTE10"/>
      <sheetName val="Caratula_TTE10"/>
      <sheetName val="Page_1"/>
      <sheetName val="B_D_1"/>
      <sheetName val="TOTAL_Cu11"/>
      <sheetName val="TOTAL_Mo11"/>
      <sheetName val="TOTAL_As11"/>
      <sheetName val="TOTAL_CuNS11"/>
      <sheetName val="TOTAL_Wi11"/>
      <sheetName val="SEWELL_Cu11"/>
      <sheetName val="SEWELL_Mo11"/>
      <sheetName val="SEWELL_As11"/>
      <sheetName val="SEWELL_CuNS11"/>
      <sheetName val="SEWELL_Wi11"/>
      <sheetName val="COLON_Cu11"/>
      <sheetName val="COLON_Mo11"/>
      <sheetName val="COLON_As11"/>
      <sheetName val="COLON_CuNS11"/>
      <sheetName val="COLON_Wi11"/>
      <sheetName val="Caract_Met_Cab11"/>
      <sheetName val="Caract_Met_Conc11"/>
      <sheetName val="Div__TTE11"/>
      <sheetName val="Caratula_TTE11"/>
      <sheetName val="Page_11"/>
      <sheetName val="TOTAL_Cu12"/>
      <sheetName val="TOTAL_Mo12"/>
      <sheetName val="TOTAL_As12"/>
      <sheetName val="TOTAL_CuNS12"/>
      <sheetName val="TOTAL_Wi12"/>
      <sheetName val="SEWELL_Cu12"/>
      <sheetName val="SEWELL_Mo12"/>
      <sheetName val="SEWELL_As12"/>
      <sheetName val="SEWELL_CuNS12"/>
      <sheetName val="SEWELL_Wi12"/>
      <sheetName val="COLON_Cu12"/>
      <sheetName val="COLON_Mo12"/>
      <sheetName val="COLON_As12"/>
      <sheetName val="COLON_CuNS12"/>
      <sheetName val="COLON_Wi12"/>
      <sheetName val="Caract_Met_Cab12"/>
      <sheetName val="Caract_Met_Conc12"/>
      <sheetName val="Div__TTE12"/>
      <sheetName val="Caratula_TTE12"/>
      <sheetName val="TOTAL_Cu13"/>
      <sheetName val="TOTAL_Mo13"/>
      <sheetName val="TOTAL_As13"/>
      <sheetName val="TOTAL_CuNS13"/>
      <sheetName val="TOTAL_Wi13"/>
      <sheetName val="SEWELL_Cu13"/>
      <sheetName val="SEWELL_Mo13"/>
      <sheetName val="SEWELL_As13"/>
      <sheetName val="SEWELL_CuNS13"/>
      <sheetName val="SEWELL_Wi13"/>
      <sheetName val="COLON_Cu13"/>
      <sheetName val="COLON_Mo13"/>
      <sheetName val="COLON_As13"/>
      <sheetName val="COLON_CuNS13"/>
      <sheetName val="COLON_Wi13"/>
      <sheetName val="Caract_Met_Cab13"/>
      <sheetName val="Caract_Met_Conc13"/>
      <sheetName val="Div__TTE13"/>
      <sheetName val="Caratula_TTE13"/>
      <sheetName val="Page_12"/>
      <sheetName val="TOTAL_Cu15"/>
      <sheetName val="TOTAL_Mo15"/>
      <sheetName val="TOTAL_As15"/>
      <sheetName val="TOTAL_CuNS15"/>
      <sheetName val="TOTAL_Wi15"/>
      <sheetName val="SEWELL_Cu15"/>
      <sheetName val="SEWELL_Mo15"/>
      <sheetName val="SEWELL_As15"/>
      <sheetName val="SEWELL_CuNS15"/>
      <sheetName val="SEWELL_Wi15"/>
      <sheetName val="COLON_Cu15"/>
      <sheetName val="COLON_Mo15"/>
      <sheetName val="COLON_As15"/>
      <sheetName val="COLON_CuNS15"/>
      <sheetName val="COLON_Wi15"/>
      <sheetName val="Caract_Met_Cab15"/>
      <sheetName val="Caract_Met_Conc15"/>
      <sheetName val="Div__TTE15"/>
      <sheetName val="Caratula_TTE15"/>
      <sheetName val="Page_14"/>
      <sheetName val="TOTAL_Cu14"/>
      <sheetName val="TOTAL_Mo14"/>
      <sheetName val="TOTAL_As14"/>
      <sheetName val="TOTAL_CuNS14"/>
      <sheetName val="TOTAL_Wi14"/>
      <sheetName val="SEWELL_Cu14"/>
      <sheetName val="SEWELL_Mo14"/>
      <sheetName val="SEWELL_As14"/>
      <sheetName val="SEWELL_CuNS14"/>
      <sheetName val="SEWELL_Wi14"/>
      <sheetName val="COLON_Cu14"/>
      <sheetName val="COLON_Mo14"/>
      <sheetName val="COLON_As14"/>
      <sheetName val="COLON_CuNS14"/>
      <sheetName val="COLON_Wi14"/>
      <sheetName val="Caract_Met_Cab14"/>
      <sheetName val="Caract_Met_Conc14"/>
      <sheetName val="Div__TTE14"/>
      <sheetName val="Caratula_TTE14"/>
      <sheetName val="Page_13"/>
      <sheetName val="TOTAL_Cu16"/>
      <sheetName val="TOTAL_Mo16"/>
      <sheetName val="TOTAL_As16"/>
      <sheetName val="TOTAL_CuNS16"/>
      <sheetName val="TOTAL_Wi16"/>
      <sheetName val="SEWELL_Cu16"/>
      <sheetName val="SEWELL_Mo16"/>
      <sheetName val="SEWELL_As16"/>
      <sheetName val="SEWELL_CuNS16"/>
      <sheetName val="SEWELL_Wi16"/>
      <sheetName val="COLON_Cu16"/>
      <sheetName val="COLON_Mo16"/>
      <sheetName val="COLON_As16"/>
      <sheetName val="COLON_CuNS16"/>
      <sheetName val="COLON_Wi16"/>
      <sheetName val="Caract_Met_Cab16"/>
      <sheetName val="Caract_Met_Conc16"/>
      <sheetName val="Div__TTE16"/>
      <sheetName val="Caratula_TTE16"/>
      <sheetName val="Page_15"/>
      <sheetName val="CNC"/>
      <sheetName val="T-8 vC comp"/>
      <sheetName val="TOTAL_Cu17"/>
      <sheetName val="TOTAL_Mo17"/>
      <sheetName val="TOTAL_As17"/>
      <sheetName val="TOTAL_CuNS17"/>
      <sheetName val="TOTAL_Wi17"/>
      <sheetName val="SEWELL_Cu17"/>
      <sheetName val="SEWELL_Mo17"/>
      <sheetName val="SEWELL_As17"/>
      <sheetName val="SEWELL_CuNS17"/>
      <sheetName val="SEWELL_Wi17"/>
      <sheetName val="COLON_Cu17"/>
      <sheetName val="COLON_Mo17"/>
      <sheetName val="COLON_As17"/>
      <sheetName val="COLON_CuNS17"/>
      <sheetName val="COLON_Wi17"/>
      <sheetName val="Caract_Met_Cab17"/>
      <sheetName val="Caract_Met_Conc17"/>
      <sheetName val="Div__TTE17"/>
      <sheetName val="Caratula_TTE17"/>
      <sheetName val="Page_16"/>
      <sheetName val="TOTAL_Cu18"/>
      <sheetName val="TOTAL_Mo18"/>
      <sheetName val="TOTAL_As18"/>
      <sheetName val="TOTAL_CuNS18"/>
      <sheetName val="TOTAL_Wi18"/>
      <sheetName val="SEWELL_Cu18"/>
      <sheetName val="SEWELL_Mo18"/>
      <sheetName val="SEWELL_As18"/>
      <sheetName val="SEWELL_CuNS18"/>
      <sheetName val="SEWELL_Wi18"/>
      <sheetName val="COLON_Cu18"/>
      <sheetName val="COLON_Mo18"/>
      <sheetName val="COLON_As18"/>
      <sheetName val="COLON_CuNS18"/>
      <sheetName val="COLON_Wi18"/>
      <sheetName val="Caract_Met_Cab18"/>
      <sheetName val="Caract_Met_Conc18"/>
      <sheetName val="Div__TTE18"/>
      <sheetName val="Caratula_TTE18"/>
      <sheetName val="Page_17"/>
      <sheetName val="TOTAL_Cu19"/>
      <sheetName val="TOTAL_Mo19"/>
      <sheetName val="TOTAL_As19"/>
      <sheetName val="TOTAL_CuNS19"/>
      <sheetName val="TOTAL_Wi19"/>
      <sheetName val="SEWELL_Cu19"/>
      <sheetName val="SEWELL_Mo19"/>
      <sheetName val="SEWELL_As19"/>
      <sheetName val="SEWELL_CuNS19"/>
      <sheetName val="SEWELL_Wi19"/>
      <sheetName val="COLON_Cu19"/>
      <sheetName val="COLON_Mo19"/>
      <sheetName val="COLON_As19"/>
      <sheetName val="COLON_CuNS19"/>
      <sheetName val="COLON_Wi19"/>
      <sheetName val="Caract_Met_Cab19"/>
      <sheetName val="Caract_Met_Conc19"/>
      <sheetName val="Div__TTE19"/>
      <sheetName val="Caratula_TTE19"/>
      <sheetName val="Page_18"/>
      <sheetName val="T-8_vC_comp"/>
      <sheetName val="TOTAL_Cu21"/>
      <sheetName val="TOTAL_Mo21"/>
      <sheetName val="TOTAL_As21"/>
      <sheetName val="TOTAL_CuNS21"/>
      <sheetName val="TOTAL_Wi21"/>
      <sheetName val="SEWELL_Cu21"/>
      <sheetName val="SEWELL_Mo21"/>
      <sheetName val="SEWELL_As21"/>
      <sheetName val="SEWELL_CuNS21"/>
      <sheetName val="SEWELL_Wi21"/>
      <sheetName val="COLON_Cu21"/>
      <sheetName val="COLON_Mo21"/>
      <sheetName val="COLON_As21"/>
      <sheetName val="COLON_CuNS21"/>
      <sheetName val="COLON_Wi21"/>
      <sheetName val="Caract_Met_Cab21"/>
      <sheetName val="Caract_Met_Conc21"/>
      <sheetName val="Div__TTE21"/>
      <sheetName val="Caratula_TTE21"/>
      <sheetName val="Page_110"/>
      <sheetName val="T-8_vC_comp2"/>
      <sheetName val="TOTAL_Cu20"/>
      <sheetName val="TOTAL_Mo20"/>
      <sheetName val="TOTAL_As20"/>
      <sheetName val="TOTAL_CuNS20"/>
      <sheetName val="TOTAL_Wi20"/>
      <sheetName val="SEWELL_Cu20"/>
      <sheetName val="SEWELL_Mo20"/>
      <sheetName val="SEWELL_As20"/>
      <sheetName val="SEWELL_CuNS20"/>
      <sheetName val="SEWELL_Wi20"/>
      <sheetName val="COLON_Cu20"/>
      <sheetName val="COLON_Mo20"/>
      <sheetName val="COLON_As20"/>
      <sheetName val="COLON_CuNS20"/>
      <sheetName val="COLON_Wi20"/>
      <sheetName val="Caract_Met_Cab20"/>
      <sheetName val="Caract_Met_Conc20"/>
      <sheetName val="Div__TTE20"/>
      <sheetName val="Caratula_TTE20"/>
      <sheetName val="Page_19"/>
      <sheetName val="T-8_vC_comp1"/>
      <sheetName val="B_D_3"/>
      <sheetName val=""/>
      <sheetName val="TOTAL_Cu22"/>
      <sheetName val="TOTAL_Mo22"/>
      <sheetName val="TOTAL_As22"/>
      <sheetName val="TOTAL_CuNS22"/>
      <sheetName val="TOTAL_Wi22"/>
      <sheetName val="SEWELL_Cu22"/>
      <sheetName val="SEWELL_Mo22"/>
      <sheetName val="SEWELL_As22"/>
      <sheetName val="SEWELL_CuNS22"/>
      <sheetName val="SEWELL_Wi22"/>
      <sheetName val="COLON_Cu22"/>
      <sheetName val="COLON_Mo22"/>
      <sheetName val="COLON_As22"/>
      <sheetName val="COLON_CuNS22"/>
      <sheetName val="COLON_Wi22"/>
      <sheetName val="Caract_Met_Cab22"/>
      <sheetName val="Caract_Met_Conc22"/>
      <sheetName val="Div__TTE22"/>
      <sheetName val="Caratula_TTE22"/>
      <sheetName val="Page_111"/>
      <sheetName val="T-8_vC_comp3"/>
      <sheetName val="10241EQLIST"/>
      <sheetName val="10241PIP1ON-SITE"/>
      <sheetName val="Rate"/>
      <sheetName val="MH 2do Pqte"/>
      <sheetName val="impreso"/>
      <sheetName val="Tarifas"/>
      <sheetName val="ECO-01A"/>
      <sheetName val="Export PM rev0"/>
      <sheetName val="LOG RFI WEST9"/>
      <sheetName val="Basis"/>
      <sheetName val="ECO-01"/>
      <sheetName val="ECO-02 Rev0"/>
      <sheetName val="ECO-03"/>
      <sheetName val="ECO-04"/>
      <sheetName val="ECO-05"/>
      <sheetName val="ECO-06"/>
      <sheetName val="ECO-07"/>
      <sheetName val="ECO-08"/>
      <sheetName val="ECO-09"/>
      <sheetName val="ECO-10A"/>
      <sheetName val="ECO-10B"/>
      <sheetName val="GP"/>
      <sheetName val="GENERAL"/>
      <sheetName val="NewSegRes - Restatements"/>
      <sheetName val="Misc"/>
      <sheetName val="no borrrar"/>
      <sheetName val="TOTAL_Cu23"/>
      <sheetName val="TOTAL_Mo23"/>
      <sheetName val="TOTAL_As23"/>
      <sheetName val="TOTAL_CuNS23"/>
      <sheetName val="TOTAL_Wi23"/>
      <sheetName val="SEWELL_Cu23"/>
      <sheetName val="SEWELL_Mo23"/>
      <sheetName val="SEWELL_As23"/>
      <sheetName val="SEWELL_CuNS23"/>
      <sheetName val="SEWELL_Wi23"/>
      <sheetName val="COLON_Cu23"/>
      <sheetName val="COLON_Mo23"/>
      <sheetName val="COLON_As23"/>
      <sheetName val="COLON_CuNS23"/>
      <sheetName val="COLON_Wi23"/>
      <sheetName val="Caract_Met_Cab23"/>
      <sheetName val="Caract_Met_Conc23"/>
      <sheetName val="Div__TTE23"/>
      <sheetName val="Caratula_TTE23"/>
      <sheetName val="Page_112"/>
      <sheetName val="T-8_vC_comp4"/>
      <sheetName val="TOTAL_Cu24"/>
      <sheetName val="TOTAL_Mo24"/>
      <sheetName val="TOTAL_As24"/>
      <sheetName val="TOTAL_CuNS24"/>
      <sheetName val="TOTAL_Wi24"/>
      <sheetName val="SEWELL_Cu24"/>
      <sheetName val="SEWELL_Mo24"/>
      <sheetName val="SEWELL_As24"/>
      <sheetName val="SEWELL_CuNS24"/>
      <sheetName val="SEWELL_Wi24"/>
      <sheetName val="COLON_Cu24"/>
      <sheetName val="COLON_Mo24"/>
      <sheetName val="COLON_As24"/>
      <sheetName val="COLON_CuNS24"/>
      <sheetName val="COLON_Wi24"/>
      <sheetName val="Caract_Met_Cab24"/>
      <sheetName val="Caract_Met_Conc24"/>
      <sheetName val="Div__TTE24"/>
      <sheetName val="Caratula_TTE24"/>
      <sheetName val="Page_113"/>
      <sheetName val="T-8_vC_comp5"/>
      <sheetName val="TOTAL_Cu25"/>
      <sheetName val="TOTAL_Mo25"/>
      <sheetName val="TOTAL_As25"/>
      <sheetName val="TOTAL_CuNS25"/>
      <sheetName val="TOTAL_Wi25"/>
      <sheetName val="SEWELL_Cu25"/>
      <sheetName val="SEWELL_Mo25"/>
      <sheetName val="SEWELL_As25"/>
      <sheetName val="SEWELL_CuNS25"/>
      <sheetName val="SEWELL_Wi25"/>
      <sheetName val="COLON_Cu25"/>
      <sheetName val="COLON_Mo25"/>
      <sheetName val="COLON_As25"/>
      <sheetName val="COLON_CuNS25"/>
      <sheetName val="COLON_Wi25"/>
      <sheetName val="Caract_Met_Cab25"/>
      <sheetName val="Caract_Met_Conc25"/>
      <sheetName val="Div__TTE25"/>
      <sheetName val="Caratula_TTE25"/>
      <sheetName val="Page_114"/>
      <sheetName val="T-8_vC_comp6"/>
      <sheetName val="PRESUPUESTO"/>
      <sheetName val="TABLA"/>
      <sheetName val="Hoja1"/>
      <sheetName val="Hoja2"/>
      <sheetName val="Hoja3"/>
      <sheetName val="Atch1"/>
      <sheetName val="Listas e inputs"/>
      <sheetName val="#¡REF"/>
      <sheetName val="TOTAL_Cu26"/>
      <sheetName val="TOTAL_Mo26"/>
      <sheetName val="TOTAL_As26"/>
      <sheetName val="TOTAL_CuNS26"/>
      <sheetName val="TOTAL_Wi26"/>
      <sheetName val="SEWELL_Cu26"/>
      <sheetName val="SEWELL_Mo26"/>
      <sheetName val="SEWELL_As26"/>
      <sheetName val="SEWELL_CuNS26"/>
      <sheetName val="SEWELL_Wi26"/>
      <sheetName val="COLON_Cu26"/>
      <sheetName val="COLON_Mo26"/>
      <sheetName val="COLON_As26"/>
      <sheetName val="COLON_CuNS26"/>
      <sheetName val="COLON_Wi26"/>
      <sheetName val="Caract_Met_Cab26"/>
      <sheetName val="Caract_Met_Conc26"/>
      <sheetName val="Div__TTE26"/>
      <sheetName val="Caratula_TTE26"/>
      <sheetName val="Page_115"/>
      <sheetName val="T-8_vC_comp7"/>
      <sheetName val="EDP Parada de Planta"/>
      <sheetName val="Provisiones Julio 19 "/>
      <sheetName val="GFF"/>
      <sheetName val="Costo MP"/>
      <sheetName val="Facturacion Codelco jun19"/>
      <sheetName val="EDP 103 JULIO"/>
      <sheetName val="EDP 102 JUNIO"/>
      <sheetName val="Facturacion cttas"/>
      <sheetName val="Ultimos dias contratistas"/>
      <sheetName val="Ultimos días Codelco 16 a 31"/>
      <sheetName val="Facturador cttas jun19"/>
      <sheetName val="Cttas cobros"/>
      <sheetName val="rencst0599"/>
      <sheetName val="RESUMEN EJECUTIVO EAC"/>
      <sheetName val="VARIATION HH BY AREA"/>
      <sheetName val="Cuadro Resumen"/>
      <sheetName val="RESUMEN DANIEL CORDOVA"/>
      <sheetName val="Caratula Aprobacion "/>
      <sheetName val="Detalle"/>
      <sheetName val="Caratula EDP"/>
      <sheetName val="VARIATION SUBCONTRATOS"/>
      <sheetName val="RESUMEN"/>
      <sheetName val="CONTINGENCIA"/>
      <sheetName val="10000 -   Servicio Profesional"/>
      <sheetName val="DATABASE EP"/>
      <sheetName val="60000-Descuentos"/>
      <sheetName val="TR-CON historicas"/>
      <sheetName val="Cont-Profesionales"/>
      <sheetName val="Camionetas"/>
      <sheetName val="ADMIN"/>
      <sheetName val="VENDOR"/>
      <sheetName val="WC"/>
      <sheetName val="HV-GM"/>
      <sheetName val="GERS ago-sep 2019"/>
      <sheetName val="WP"/>
      <sheetName val="RRLL"/>
      <sheetName val="PS"/>
      <sheetName val="BRASS DETALL"/>
      <sheetName val="HSE"/>
      <sheetName val="QA+CD"/>
      <sheetName val="TOP"/>
      <sheetName val="GLA"/>
      <sheetName val="1. Servicio ProfesionalB "/>
      <sheetName val="20000 - Gastos Reemb"/>
      <sheetName val="JAR Review Checklist"/>
      <sheetName val="KPIs"/>
      <sheetName val="Plan Contingenica TOP WC"/>
      <sheetName val="Proportion 5x2"/>
      <sheetName val="Proportion 8x6"/>
      <sheetName val="Checklist"/>
      <sheetName val="Metrados"/>
      <sheetName val="Consideraciones"/>
      <sheetName val="Auxiliar"/>
      <sheetName val="ANALISIS ALQUILER FERREYROS"/>
      <sheetName val="D34jul00A"/>
      <sheetName val="Prog 2004 - Rev.0-5-27-08-03"/>
      <sheetName val="Datos"/>
      <sheetName val="TOTAL_Cu27"/>
      <sheetName val="TOTAL_Mo27"/>
      <sheetName val="TOTAL_As27"/>
      <sheetName val="TOTAL_CuNS27"/>
      <sheetName val="TOTAL_Wi27"/>
      <sheetName val="SEWELL_Cu27"/>
      <sheetName val="SEWELL_Mo27"/>
      <sheetName val="SEWELL_As27"/>
      <sheetName val="SEWELL_CuNS27"/>
      <sheetName val="SEWELL_Wi27"/>
      <sheetName val="COLON_Cu27"/>
      <sheetName val="COLON_Mo27"/>
      <sheetName val="COLON_As27"/>
      <sheetName val="COLON_CuNS27"/>
      <sheetName val="COLON_Wi27"/>
      <sheetName val="Caract_Met_Cab27"/>
      <sheetName val="Caract_Met_Conc27"/>
      <sheetName val="Div__TTE27"/>
      <sheetName val="Caratula_TTE27"/>
      <sheetName val="Page_116"/>
      <sheetName val="T-8_vC_comp8"/>
      <sheetName val="Export_PM_rev0"/>
      <sheetName val="PU"/>
      <sheetName val="MH_2do_Pqte"/>
      <sheetName val="NewSegRes_-_Restatements"/>
      <sheetName val="EDP_Parada_de_Planta"/>
      <sheetName val="Provisiones_Julio_19_"/>
      <sheetName val="Costo_MP"/>
      <sheetName val="Facturacion_Codelco_jun19"/>
      <sheetName val="EDP_103_JULIO"/>
      <sheetName val="EDP_102_JUNIO"/>
      <sheetName val="Facturacion_cttas"/>
      <sheetName val="Ultimos_dias_contratistas"/>
      <sheetName val="Ultimos_días_Codelco_16_a_31"/>
      <sheetName val="Facturador_cttas_jun19"/>
      <sheetName val="Cttas_cobros"/>
      <sheetName val="LOG_RFI_WEST9"/>
      <sheetName val="1) Escondida OBP"/>
      <sheetName val="OBJETIVO 06"/>
      <sheetName val="Parametros"/>
      <sheetName val="CATEXP13"/>
      <sheetName val="RESUMEN_EJECUTIVO_EAC"/>
      <sheetName val="VARIATION_HH_BY_AREA"/>
      <sheetName val="Cuadro_Resumen"/>
      <sheetName val="RESUMEN_DANIEL_CORDOVA"/>
      <sheetName val="Caratula_Aprobacion_"/>
      <sheetName val="Caratula_EDP"/>
      <sheetName val="VARIATION_SUBCONTRATOS"/>
      <sheetName val="10000_-___Servicio_Profesional"/>
      <sheetName val="DATABASE_EP"/>
      <sheetName val="TR-CON_historicas"/>
      <sheetName val="GERS_ago-sep_2019"/>
      <sheetName val="BRASS_DETALL"/>
      <sheetName val="1__Servicio_ProfesionalB_"/>
      <sheetName val="20000_-_Gastos_Reemb"/>
      <sheetName val="JAR_Review_Checklist"/>
      <sheetName val="Plan_Contingenica_TOP_WC"/>
      <sheetName val="Proportion_5x2"/>
      <sheetName val="Proportion_8x6"/>
      <sheetName val="PLAN - Gráfica justificaciones"/>
      <sheetName val="Mina"/>
      <sheetName val="acciones correctivas"/>
      <sheetName val="Plan de tránsito"/>
      <sheetName val="N-1 reportados "/>
      <sheetName val="Dialogo de desempeño"/>
      <sheetName val="Tarjetas verdes"/>
      <sheetName val="Gestión del sitio"/>
      <sheetName val="Cumplimiento de plan de gerente"/>
      <sheetName val="Plan de capacitación"/>
      <sheetName val="Observaciones de Conducta"/>
      <sheetName val="SGHP"/>
      <sheetName val="Valorización Valle"/>
      <sheetName val="100"/>
      <sheetName val="CARTERA DE CONTRATOS"/>
      <sheetName val="TOTAL_Cu28"/>
      <sheetName val="TOTAL_Mo28"/>
      <sheetName val="TOTAL_As28"/>
      <sheetName val="TOTAL_CuNS28"/>
      <sheetName val="TOTAL_Wi28"/>
      <sheetName val="SEWELL_Cu28"/>
      <sheetName val="SEWELL_Mo28"/>
      <sheetName val="SEWELL_As28"/>
      <sheetName val="SEWELL_CuNS28"/>
      <sheetName val="SEWELL_Wi28"/>
      <sheetName val="COLON_Cu28"/>
      <sheetName val="COLON_Mo28"/>
      <sheetName val="COLON_As28"/>
      <sheetName val="COLON_CuNS28"/>
      <sheetName val="COLON_Wi28"/>
      <sheetName val="Caract_Met_Cab28"/>
      <sheetName val="Caract_Met_Conc28"/>
      <sheetName val="Div__TTE28"/>
      <sheetName val="Caratula_TTE28"/>
      <sheetName val="Page_117"/>
      <sheetName val="T-8_vC_comp9"/>
      <sheetName val="Export_PM_rev01"/>
      <sheetName val="no_borrrar"/>
      <sheetName val="Dotación_r0"/>
      <sheetName val="GRAFICO A"/>
      <sheetName val="db"/>
      <sheetName val="share"/>
      <sheetName val="ECO-02_Rev0"/>
      <sheetName val="Listas_e_inputs"/>
      <sheetName val="ANALISIS_ALQUILER_FERREYROS"/>
      <sheetName val="Prog_2004_-_Rev_0-5-27-08-03"/>
      <sheetName val="1)_Escondida_OBP"/>
      <sheetName val="CURVA GANTT"/>
      <sheetName val="Resources =&gt;"/>
      <sheetName val="Drilling (March16)"/>
      <sheetName val="Geology Model (Jun16)"/>
      <sheetName val="Resource Model v3 (Jun16)"/>
      <sheetName val="Inputs to Resource Optimization"/>
      <sheetName val="Reserves =&gt;"/>
      <sheetName val="Inputs to Reserves Optimization"/>
      <sheetName val="Economics"/>
      <sheetName val="Process"/>
      <sheetName val="Metallurgical"/>
      <sheetName val="Geotech &amp; Pit Design"/>
      <sheetName val="Summary"/>
      <sheetName val="cons15.mm"/>
      <sheetName val="Loading Plan"/>
      <sheetName val="pamp15.mm"/>
      <sheetName val="SCODE"/>
      <sheetName val="CuEq"/>
      <sheetName val="NSRRV Calculation"/>
      <sheetName val="Pit Slope Design"/>
      <sheetName val="Sheet1"/>
      <sheetName val="Mine Schedule - Constraints"/>
      <sheetName val="3+9 2022 ODPL EXT"/>
      <sheetName val="Datos MCC 480"/>
      <sheetName val="2.1 Curva"/>
      <sheetName val="DashBoard_Datos"/>
      <sheetName val="Attach 4-18"/>
      <sheetName val="UF"/>
      <sheetName val="Categorias"/>
      <sheetName val="Categorías"/>
      <sheetName val="TOTAL_Cu29"/>
      <sheetName val="TOTAL_Mo29"/>
      <sheetName val="TOTAL_As29"/>
      <sheetName val="TOTAL_CuNS29"/>
      <sheetName val="TOTAL_Wi29"/>
      <sheetName val="SEWELL_Cu29"/>
      <sheetName val="SEWELL_Mo29"/>
      <sheetName val="SEWELL_As29"/>
      <sheetName val="SEWELL_CuNS29"/>
      <sheetName val="SEWELL_Wi29"/>
      <sheetName val="COLON_Cu29"/>
      <sheetName val="COLON_Mo29"/>
      <sheetName val="COLON_As29"/>
      <sheetName val="COLON_CuNS29"/>
      <sheetName val="COLON_Wi29"/>
      <sheetName val="Caract_Met_Cab29"/>
      <sheetName val="Caract_Met_Conc29"/>
      <sheetName val="Div__TTE29"/>
      <sheetName val="Caratula_TTE29"/>
      <sheetName val="Page_118"/>
      <sheetName val="T-8_vC_comp10"/>
      <sheetName val="Export_PM_rev02"/>
      <sheetName val="NewSegRes_-_Restatements1"/>
      <sheetName val="LOG_RFI_WEST91"/>
      <sheetName val="no_borrrar1"/>
      <sheetName val="MH_2do_Pqte1"/>
      <sheetName val="EDP_Parada_de_Planta1"/>
      <sheetName val="Provisiones_Julio_19_1"/>
      <sheetName val="Costo_MP1"/>
      <sheetName val="Facturacion_Codelco_jun191"/>
      <sheetName val="EDP_103_JULIO1"/>
      <sheetName val="EDP_102_JUNIO1"/>
      <sheetName val="Facturacion_cttas1"/>
      <sheetName val="Ultimos_dias_contratistas1"/>
      <sheetName val="Ultimos_días_Codelco_16_a_311"/>
      <sheetName val="Facturador_cttas_jun191"/>
      <sheetName val="Cttas_cobros1"/>
      <sheetName val="RESUMEN_EJECUTIVO_EAC1"/>
      <sheetName val="VARIATION_HH_BY_AREA1"/>
      <sheetName val="Cuadro_Resumen1"/>
      <sheetName val="RESUMEN_DANIEL_CORDOVA1"/>
      <sheetName val="Caratula_Aprobacion_1"/>
      <sheetName val="Caratula_EDP1"/>
      <sheetName val="VARIATION_SUBCONTRATOS1"/>
      <sheetName val="10000_-___Servicio_Profesional1"/>
      <sheetName val="DATABASE_EP1"/>
      <sheetName val="TR-CON_historicas1"/>
      <sheetName val="GERS_ago-sep_20191"/>
      <sheetName val="BRASS_DETALL1"/>
      <sheetName val="1__Servicio_ProfesionalB_1"/>
      <sheetName val="20000_-_Gastos_Reemb1"/>
      <sheetName val="JAR_Review_Checklist1"/>
      <sheetName val="Plan_Contingenica_TOP_WC1"/>
      <sheetName val="Proportion_5x21"/>
      <sheetName val="Proportion_8x61"/>
      <sheetName val="OBJETIVO_06"/>
      <sheetName val="acciones_correctivas"/>
      <sheetName val="Plan_de_tránsito"/>
      <sheetName val="N-1_reportados_"/>
      <sheetName val="Dialogo_de_desempeño"/>
      <sheetName val="Tarjetas_verdes"/>
      <sheetName val="Gestión_del_sitio"/>
      <sheetName val="Cumplimiento_de_plan_de_gerente"/>
      <sheetName val="Plan_de_capacitación"/>
      <sheetName val="Observaciones_de_Conducta"/>
      <sheetName val="PLAN_-_Gráfica_justificaciones"/>
      <sheetName val="Valorización_Valle"/>
      <sheetName val="CARTERA_DE_CONTRATOS"/>
      <sheetName val="GRAFICO_A"/>
      <sheetName val="SetupDetails"/>
      <sheetName val="UTIL2007"/>
      <sheetName val="GRAF_DEUDA"/>
      <sheetName val="ECO-02_Rev01"/>
      <sheetName val="Listas_e_inputs1"/>
      <sheetName val="ANALISIS_ALQUILER_FERREYROS1"/>
      <sheetName val="Prog_2004_-_Rev_0-5-27-08-031"/>
      <sheetName val="1)_Escondida_OBP1"/>
      <sheetName val="59y22%"/>
      <sheetName val="TOTAL_Cu30"/>
      <sheetName val="TOTAL_Mo30"/>
      <sheetName val="TOTAL_As30"/>
      <sheetName val="TOTAL_CuNS30"/>
      <sheetName val="TOTAL_Wi30"/>
      <sheetName val="SEWELL_Cu30"/>
      <sheetName val="SEWELL_Mo30"/>
      <sheetName val="SEWELL_As30"/>
      <sheetName val="SEWELL_CuNS30"/>
      <sheetName val="SEWELL_Wi30"/>
      <sheetName val="COLON_Cu30"/>
      <sheetName val="COLON_Mo30"/>
      <sheetName val="COLON_As30"/>
      <sheetName val="COLON_CuNS30"/>
      <sheetName val="COLON_Wi30"/>
      <sheetName val="Caract_Met_Cab30"/>
      <sheetName val="Caract_Met_Conc30"/>
      <sheetName val="Div__TTE30"/>
      <sheetName val="Caratula_TTE30"/>
      <sheetName val="Page_119"/>
      <sheetName val="T-8_vC_comp11"/>
      <sheetName val="LOG_RFI_WEST92"/>
      <sheetName val="no_borrrar2"/>
      <sheetName val="MH_2do_Pqte2"/>
      <sheetName val="Export_PM_rev03"/>
      <sheetName val="ECO-02_Rev02"/>
      <sheetName val="NewSegRes_-_Restatements2"/>
      <sheetName val="Listas_e_inputs2"/>
      <sheetName val="EDP_Parada_de_Planta2"/>
      <sheetName val="Provisiones_Julio_19_2"/>
      <sheetName val="Costo_MP2"/>
      <sheetName val="Facturacion_Codelco_jun192"/>
      <sheetName val="EDP_103_JULIO2"/>
      <sheetName val="EDP_102_JUNIO2"/>
      <sheetName val="Facturacion_cttas2"/>
      <sheetName val="Ultimos_dias_contratistas2"/>
      <sheetName val="Ultimos_días_Codelco_16_a_312"/>
      <sheetName val="Facturador_cttas_jun192"/>
      <sheetName val="Cttas_cobros2"/>
      <sheetName val="RESUMEN_EJECUTIVO_EAC2"/>
      <sheetName val="VARIATION_HH_BY_AREA2"/>
      <sheetName val="Cuadro_Resumen2"/>
      <sheetName val="RESUMEN_DANIEL_CORDOVA2"/>
      <sheetName val="Caratula_Aprobacion_2"/>
      <sheetName val="Caratula_EDP2"/>
      <sheetName val="VARIATION_SUBCONTRATOS2"/>
      <sheetName val="10000_-___Servicio_Profesional2"/>
      <sheetName val="DATABASE_EP2"/>
      <sheetName val="TR-CON_historicas2"/>
      <sheetName val="GERS_ago-sep_20192"/>
      <sheetName val="BRASS_DETALL2"/>
      <sheetName val="1__Servicio_ProfesionalB_2"/>
      <sheetName val="20000_-_Gastos_Reemb2"/>
      <sheetName val="JAR_Review_Checklist2"/>
      <sheetName val="Plan_Contingenica_TOP_WC2"/>
      <sheetName val="Proportion_5x22"/>
      <sheetName val="Proportion_8x62"/>
      <sheetName val="ANALISIS_ALQUILER_FERREYROS2"/>
      <sheetName val="Prog_2004_-_Rev_0-5-27-08-032"/>
      <sheetName val="1)_Escondida_OBP2"/>
      <sheetName val="PLAN_-_Gráfica_justificaciones1"/>
      <sheetName val="OBJETIVO_061"/>
      <sheetName val="acciones_correctivas1"/>
      <sheetName val="Plan_de_tránsito1"/>
      <sheetName val="N-1_reportados_1"/>
      <sheetName val="Dialogo_de_desempeño1"/>
      <sheetName val="Tarjetas_verdes1"/>
      <sheetName val="Gestión_del_sitio1"/>
      <sheetName val="Cumplimiento_de_plan_de_gerent1"/>
      <sheetName val="Plan_de_capacitación1"/>
      <sheetName val="Observaciones_de_Conducta1"/>
      <sheetName val="GRAFICO_A1"/>
      <sheetName val="Valorización_Valle1"/>
      <sheetName val="CARTERA_DE_CONTRATOS1"/>
      <sheetName val="Cash Flows"/>
      <sheetName val="Mine Pla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refreshError="1"/>
      <sheetData sheetId="378" refreshError="1"/>
      <sheetData sheetId="379" refreshError="1"/>
      <sheetData sheetId="380" refreshError="1"/>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sheetData sheetId="516"/>
      <sheetData sheetId="517"/>
      <sheetData sheetId="518"/>
      <sheetData sheetId="519"/>
      <sheetData sheetId="520"/>
      <sheetData sheetId="521"/>
      <sheetData sheetId="522"/>
      <sheetData sheetId="523"/>
      <sheetData sheetId="524"/>
      <sheetData sheetId="525"/>
      <sheetData sheetId="526" refreshError="1"/>
      <sheetData sheetId="527" refreshError="1"/>
      <sheetData sheetId="528" refreshError="1"/>
      <sheetData sheetId="529" refreshError="1"/>
      <sheetData sheetId="530" refreshError="1"/>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refreshError="1"/>
      <sheetData sheetId="595" refreshError="1"/>
      <sheetData sheetId="596"/>
      <sheetData sheetId="597"/>
      <sheetData sheetId="598"/>
      <sheetData sheetId="599" refreshError="1"/>
      <sheetData sheetId="600" refreshError="1"/>
      <sheetData sheetId="601" refreshError="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refreshError="1"/>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refreshError="1"/>
      <sheetData sheetId="674" refreshError="1"/>
      <sheetData sheetId="675" refreshError="1"/>
      <sheetData sheetId="676" refreshError="1"/>
      <sheetData sheetId="677" refreshError="1"/>
      <sheetData sheetId="678" refreshError="1"/>
      <sheetData sheetId="679" refreshError="1"/>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refreshError="1"/>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refreshError="1"/>
      <sheetData sheetId="740"/>
      <sheetData sheetId="741"/>
      <sheetData sheetId="742"/>
      <sheetData sheetId="743"/>
      <sheetData sheetId="744"/>
      <sheetData sheetId="745"/>
      <sheetData sheetId="746"/>
      <sheetData sheetId="747"/>
      <sheetData sheetId="748"/>
      <sheetData sheetId="749"/>
      <sheetData sheetId="750"/>
      <sheetData sheetId="751"/>
      <sheetData sheetId="752" refreshError="1"/>
      <sheetData sheetId="753" refreshError="1"/>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refreshError="1"/>
      <sheetData sheetId="778" refreshError="1"/>
      <sheetData sheetId="779" refreshError="1"/>
      <sheetData sheetId="780" refreshError="1"/>
      <sheetData sheetId="781"/>
      <sheetData sheetId="782"/>
      <sheetData sheetId="783"/>
      <sheetData sheetId="784"/>
      <sheetData sheetId="785"/>
      <sheetData sheetId="786" refreshError="1"/>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sheetData sheetId="889"/>
      <sheetData sheetId="890"/>
      <sheetData sheetId="891"/>
      <sheetData sheetId="892"/>
      <sheetData sheetId="893" refreshError="1"/>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refreshError="1"/>
      <sheetData sheetId="969"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dicion"/>
    </sheetNames>
    <sheetDataSet>
      <sheetData sheetId="0"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 Rev. b=0.75"/>
      <sheetName val="CF Rev. b=0.5"/>
      <sheetName val="CF Rev. b=0.75"/>
      <sheetName val="ACC.DIRECTOS(33B)"/>
      <sheetName val="PISTAS AUX.(33A)"/>
      <sheetName val="tachas"/>
      <sheetName val="SEÑALES(30)"/>
      <sheetName val="DEF.MEDIANA(29B)"/>
      <sheetName val="DEF.SIMPL(29A)"/>
      <sheetName val="DEMARCAC(28)"/>
      <sheetName val="PORTONES(27B)"/>
      <sheetName val="CERCOS NUEVOS(27A)"/>
      <sheetName val="Med. Imp."/>
      <sheetName val="Zarpas 0.60"/>
      <sheetName val="Zarpas 0.45"/>
      <sheetName val="EMBUDOS"/>
      <sheetName val="Bajadas"/>
      <sheetName val="O.A. Long."/>
      <sheetName val="o.a.t."/>
      <sheetName val="14"/>
      <sheetName val="13"/>
      <sheetName val="TERRAPLEN(12-C)"/>
      <sheetName val="CORTE(12-B)"/>
      <sheetName val="ESCARPE(12-A)"/>
      <sheetName val="ROCE(11)"/>
      <sheetName val="BAJ.AGUA(8)"/>
      <sheetName val="CERCOS(6)"/>
      <sheetName val="REM SEÑALES(5)"/>
      <sheetName val="REM DEFENSAS(4)"/>
      <sheetName val="SOLERAS(2B) (2)"/>
      <sheetName val="SOLERAS(2B)"/>
      <sheetName val="SOL.ENTERRADAS(2A)"/>
      <sheetName val="rem. pav."/>
      <sheetName val="detalle presentado"/>
      <sheetName val="no borrrar"/>
      <sheetName val="Salary Schedules"/>
      <sheetName val="CAPACIDAD"/>
      <sheetName val="Tablas"/>
      <sheetName val=".EvaluaciónTV"/>
      <sheetName val="100"/>
      <sheetName val="F_Rev__b=0_75"/>
      <sheetName val="CF_Rev__b=0_5"/>
      <sheetName val="CF_Rev__b=0_75"/>
      <sheetName val="ACC_DIRECTOS(33B)"/>
      <sheetName val="PISTAS_AUX_(33A)"/>
      <sheetName val="DEF_MEDIANA(29B)"/>
      <sheetName val="DEF_SIMPL(29A)"/>
      <sheetName val="CERCOS_NUEVOS(27A)"/>
      <sheetName val="Med__Imp_"/>
      <sheetName val="Zarpas_0_60"/>
      <sheetName val="Zarpas_0_45"/>
      <sheetName val="O_A__Long_"/>
      <sheetName val="o_a_t_"/>
      <sheetName val="BAJ_AGUA(8)"/>
      <sheetName val="REM_SEÑALES(5)"/>
      <sheetName val="REM_DEFENSAS(4)"/>
      <sheetName val="SOLERAS(2B)_(2)"/>
      <sheetName val="SOL_ENTERRADAS(2A)"/>
      <sheetName val="rem__pav_"/>
      <sheetName val="detalle_presentado"/>
      <sheetName val="_EvaluaciónTV"/>
      <sheetName val="no_borrrar"/>
      <sheetName val="Salary_Schedules"/>
      <sheetName val=""/>
      <sheetName val="tierras y pavimentos"/>
      <sheetName val="Register"/>
      <sheetName val="RES"/>
      <sheetName val="OCompra"/>
      <sheetName val="base"/>
      <sheetName val="F_Rev__b=0_751"/>
      <sheetName val="CF_Rev__b=0_51"/>
      <sheetName val="CF_Rev__b=0_751"/>
      <sheetName val="ACC_DIRECTOS(33B)1"/>
      <sheetName val="PISTAS_AUX_(33A)1"/>
      <sheetName val="DEF_MEDIANA(29B)1"/>
      <sheetName val="DEF_SIMPL(29A)1"/>
      <sheetName val="CERCOS_NUEVOS(27A)1"/>
      <sheetName val="Med__Imp_1"/>
      <sheetName val="Zarpas_0_601"/>
      <sheetName val="Zarpas_0_451"/>
      <sheetName val="O_A__Long_1"/>
      <sheetName val="o_a_t_1"/>
      <sheetName val="BAJ_AGUA(8)1"/>
      <sheetName val="REM_SEÑALES(5)1"/>
      <sheetName val="REM_DEFENSAS(4)1"/>
      <sheetName val="SOLERAS(2B)_(2)1"/>
      <sheetName val="SOL_ENTERRADAS(2A)1"/>
      <sheetName val="rem__pav_1"/>
      <sheetName val="detalle_presentado1"/>
      <sheetName val="_EvaluaciónTV1"/>
      <sheetName val="no_borrrar1"/>
      <sheetName val="Salary_Schedules1"/>
      <sheetName val="F_Rev__b=0_752"/>
      <sheetName val="CF_Rev__b=0_52"/>
      <sheetName val="CF_Rev__b=0_752"/>
      <sheetName val="ACC_DIRECTOS(33B)2"/>
      <sheetName val="PISTAS_AUX_(33A)2"/>
      <sheetName val="DEF_MEDIANA(29B)2"/>
      <sheetName val="DEF_SIMPL(29A)2"/>
      <sheetName val="CERCOS_NUEVOS(27A)2"/>
      <sheetName val="Med__Imp_2"/>
      <sheetName val="Zarpas_0_602"/>
      <sheetName val="Zarpas_0_452"/>
      <sheetName val="O_A__Long_2"/>
      <sheetName val="o_a_t_2"/>
      <sheetName val="BAJ_AGUA(8)2"/>
      <sheetName val="REM_SEÑALES(5)2"/>
      <sheetName val="REM_DEFENSAS(4)2"/>
      <sheetName val="SOLERAS(2B)_(2)2"/>
      <sheetName val="SOL_ENTERRADAS(2A)2"/>
      <sheetName val="rem__pav_2"/>
      <sheetName val="detalle_presentado2"/>
      <sheetName val="_EvaluaciónTV2"/>
      <sheetName val="no_borrrar2"/>
      <sheetName val="Salary_Schedules2"/>
      <sheetName val="F_Rev__b=0_753"/>
      <sheetName val="CF_Rev__b=0_53"/>
      <sheetName val="CF_Rev__b=0_753"/>
      <sheetName val="ACC_DIRECTOS(33B)3"/>
      <sheetName val="PISTAS_AUX_(33A)3"/>
      <sheetName val="DEF_MEDIANA(29B)3"/>
      <sheetName val="DEF_SIMPL(29A)3"/>
      <sheetName val="CERCOS_NUEVOS(27A)3"/>
      <sheetName val="Med__Imp_3"/>
      <sheetName val="Zarpas_0_603"/>
      <sheetName val="Zarpas_0_453"/>
      <sheetName val="O_A__Long_3"/>
      <sheetName val="o_a_t_3"/>
      <sheetName val="BAJ_AGUA(8)3"/>
      <sheetName val="REM_SEÑALES(5)3"/>
      <sheetName val="REM_DEFENSAS(4)3"/>
      <sheetName val="SOLERAS(2B)_(2)3"/>
      <sheetName val="SOL_ENTERRADAS(2A)3"/>
      <sheetName val="rem__pav_3"/>
      <sheetName val="detalle_presentado3"/>
      <sheetName val="_EvaluaciónTV3"/>
      <sheetName val="no_borrrar3"/>
      <sheetName val="Salary_Schedules3"/>
      <sheetName val="F_Rev__b=0_754"/>
      <sheetName val="CF_Rev__b=0_54"/>
      <sheetName val="CF_Rev__b=0_754"/>
      <sheetName val="ACC_DIRECTOS(33B)4"/>
      <sheetName val="PISTAS_AUX_(33A)4"/>
      <sheetName val="DEF_MEDIANA(29B)4"/>
      <sheetName val="DEF_SIMPL(29A)4"/>
      <sheetName val="CERCOS_NUEVOS(27A)4"/>
      <sheetName val="Med__Imp_4"/>
      <sheetName val="Zarpas_0_604"/>
      <sheetName val="Zarpas_0_454"/>
      <sheetName val="O_A__Long_4"/>
      <sheetName val="o_a_t_4"/>
      <sheetName val="BAJ_AGUA(8)4"/>
      <sheetName val="REM_SEÑALES(5)4"/>
      <sheetName val="REM_DEFENSAS(4)4"/>
      <sheetName val="SOLERAS(2B)_(2)4"/>
      <sheetName val="SOL_ENTERRADAS(2A)4"/>
      <sheetName val="rem__pav_4"/>
      <sheetName val="detalle_presentado4"/>
      <sheetName val="_EvaluaciónTV4"/>
      <sheetName val="no_borrrar4"/>
      <sheetName val="Salary_Schedules4"/>
      <sheetName val="Variables Formularios"/>
      <sheetName val="412"/>
      <sheetName val="Curva S Llanos"/>
      <sheetName val="HD"/>
      <sheetName val="Financial Statements"/>
      <sheetName val="cubicación limarí según proyect"/>
      <sheetName val="Misc"/>
      <sheetName val="0000000"/>
      <sheetName val="P33"/>
      <sheetName val="Comparacion PreFact vs Fact"/>
      <sheetName val="TASK"/>
      <sheetName val="TASKRSRC"/>
      <sheetName val="RSRC"/>
      <sheetName val="USERDATA"/>
      <sheetName val="E-01"/>
      <sheetName val="Reporte_de_Inventario_Valoriza_"/>
      <sheetName val="Avances Físicos PDT"/>
      <sheetName val="BDATOS"/>
      <sheetName val="SOW"/>
      <sheetName val="impreso"/>
      <sheetName val="F_Rev__b=0_755"/>
      <sheetName val="CF_Rev__b=0_55"/>
      <sheetName val="CF_Rev__b=0_755"/>
      <sheetName val="ACC_DIRECTOS(33B)5"/>
      <sheetName val="PISTAS_AUX_(33A)5"/>
      <sheetName val="DEF_MEDIANA(29B)5"/>
      <sheetName val="DEF_SIMPL(29A)5"/>
      <sheetName val="CERCOS_NUEVOS(27A)5"/>
      <sheetName val="Med__Imp_5"/>
      <sheetName val="Zarpas_0_605"/>
      <sheetName val="Zarpas_0_455"/>
      <sheetName val="O_A__Long_5"/>
      <sheetName val="o_a_t_5"/>
      <sheetName val="BAJ_AGUA(8)5"/>
      <sheetName val="REM_SEÑALES(5)5"/>
      <sheetName val="REM_DEFENSAS(4)5"/>
      <sheetName val="SOLERAS(2B)_(2)5"/>
      <sheetName val="SOL_ENTERRADAS(2A)5"/>
      <sheetName val="rem__pav_5"/>
      <sheetName val="detalle_presentado5"/>
      <sheetName val="no_borrrar5"/>
      <sheetName val="Salary_Schedules5"/>
      <sheetName val="_EvaluaciónTV5"/>
      <sheetName val="tierras_y_pavimentos"/>
      <sheetName val="Variables_Formularios"/>
      <sheetName val="Curva_S_Llanos"/>
      <sheetName val="Financial_Statements"/>
      <sheetName val="cubicación_limarí_según_proyect"/>
      <sheetName val="Sheet1"/>
      <sheetName val="Datos Generales"/>
      <sheetName val="Curva_S_Llanos2"/>
      <sheetName val="Datos_Generales2"/>
      <sheetName val="Curva_S_Llanos1"/>
      <sheetName val="Datos_Generales1"/>
      <sheetName val="Datos_Generales"/>
      <sheetName val="JAN"/>
      <sheetName val="refg"/>
      <sheetName val="Fin - data"/>
      <sheetName val="Attach 4-18"/>
      <sheetName val="Curva_S_Llanos3"/>
      <sheetName val="Datos_Generales3"/>
      <sheetName val="Curva_S_Llanos4"/>
      <sheetName val="Datos_Generales4"/>
      <sheetName val="Curva_S_Llanos5"/>
      <sheetName val="Datos_Generales5"/>
      <sheetName val="F_Rev__b=0_756"/>
      <sheetName val="CF_Rev__b=0_56"/>
      <sheetName val="CF_Rev__b=0_756"/>
      <sheetName val="ACC_DIRECTOS(33B)6"/>
      <sheetName val="PISTAS_AUX_(33A)6"/>
      <sheetName val="DEF_MEDIANA(29B)6"/>
      <sheetName val="DEF_SIMPL(29A)6"/>
      <sheetName val="CERCOS_NUEVOS(27A)6"/>
      <sheetName val="Med__Imp_6"/>
      <sheetName val="Zarpas_0_606"/>
      <sheetName val="Zarpas_0_456"/>
      <sheetName val="O_A__Long_6"/>
      <sheetName val="o_a_t_6"/>
      <sheetName val="BAJ_AGUA(8)6"/>
      <sheetName val="REM_SEÑALES(5)6"/>
      <sheetName val="REM_DEFENSAS(4)6"/>
      <sheetName val="SOLERAS(2B)_(2)6"/>
      <sheetName val="SOL_ENTERRADAS(2A)6"/>
      <sheetName val="rem__pav_6"/>
      <sheetName val="detalle_presentado6"/>
      <sheetName val="_EvaluaciónTV6"/>
      <sheetName val="Curva_S_Llanos6"/>
      <sheetName val="Datos_Generales6"/>
      <sheetName val="no_borrrar6"/>
      <sheetName val="Salary_Schedules6"/>
      <sheetName val="F_Rev__b=0_757"/>
      <sheetName val="CF_Rev__b=0_57"/>
      <sheetName val="CF_Rev__b=0_757"/>
      <sheetName val="ACC_DIRECTOS(33B)7"/>
      <sheetName val="PISTAS_AUX_(33A)7"/>
      <sheetName val="DEF_MEDIANA(29B)7"/>
      <sheetName val="DEF_SIMPL(29A)7"/>
      <sheetName val="CERCOS_NUEVOS(27A)7"/>
      <sheetName val="Med__Imp_7"/>
      <sheetName val="Zarpas_0_607"/>
      <sheetName val="Zarpas_0_457"/>
      <sheetName val="O_A__Long_7"/>
      <sheetName val="o_a_t_7"/>
      <sheetName val="BAJ_AGUA(8)7"/>
      <sheetName val="REM_SEÑALES(5)7"/>
      <sheetName val="REM_DEFENSAS(4)7"/>
      <sheetName val="SOLERAS(2B)_(2)7"/>
      <sheetName val="SOL_ENTERRADAS(2A)7"/>
      <sheetName val="rem__pav_7"/>
      <sheetName val="detalle_presentado7"/>
      <sheetName val="Curva_S_Llanos7"/>
      <sheetName val="_EvaluaciónTV7"/>
      <sheetName val="Datos_Generales7"/>
      <sheetName val="no_borrrar7"/>
      <sheetName val="Salary_Schedules7"/>
      <sheetName val="F_Rev__b=0_758"/>
      <sheetName val="CF_Rev__b=0_58"/>
      <sheetName val="CF_Rev__b=0_758"/>
      <sheetName val="ACC_DIRECTOS(33B)8"/>
      <sheetName val="PISTAS_AUX_(33A)8"/>
      <sheetName val="DEF_MEDIANA(29B)8"/>
      <sheetName val="DEF_SIMPL(29A)8"/>
      <sheetName val="CERCOS_NUEVOS(27A)8"/>
      <sheetName val="Med__Imp_8"/>
      <sheetName val="Zarpas_0_608"/>
      <sheetName val="Zarpas_0_458"/>
      <sheetName val="O_A__Long_8"/>
      <sheetName val="o_a_t_8"/>
      <sheetName val="BAJ_AGUA(8)8"/>
      <sheetName val="REM_SEÑALES(5)8"/>
      <sheetName val="REM_DEFENSAS(4)8"/>
      <sheetName val="SOLERAS(2B)_(2)8"/>
      <sheetName val="SOL_ENTERRADAS(2A)8"/>
      <sheetName val="rem__pav_8"/>
      <sheetName val="detalle_presentado8"/>
      <sheetName val="_EvaluaciónTV8"/>
      <sheetName val="Curva_S_Llanos8"/>
      <sheetName val="Datos_Generales8"/>
      <sheetName val="no_borrrar8"/>
      <sheetName val="Salary_Schedules8"/>
      <sheetName val="F_Rev__b=0_7510"/>
      <sheetName val="CF_Rev__b=0_510"/>
      <sheetName val="CF_Rev__b=0_7510"/>
      <sheetName val="ACC_DIRECTOS(33B)10"/>
      <sheetName val="PISTAS_AUX_(33A)10"/>
      <sheetName val="DEF_MEDIANA(29B)10"/>
      <sheetName val="DEF_SIMPL(29A)10"/>
      <sheetName val="CERCOS_NUEVOS(27A)10"/>
      <sheetName val="Med__Imp_10"/>
      <sheetName val="Zarpas_0_6010"/>
      <sheetName val="Zarpas_0_4510"/>
      <sheetName val="O_A__Long_10"/>
      <sheetName val="o_a_t_10"/>
      <sheetName val="BAJ_AGUA(8)10"/>
      <sheetName val="REM_SEÑALES(5)10"/>
      <sheetName val="REM_DEFENSAS(4)10"/>
      <sheetName val="SOLERAS(2B)_(2)10"/>
      <sheetName val="SOL_ENTERRADAS(2A)10"/>
      <sheetName val="rem__pav_10"/>
      <sheetName val="detalle_presentado10"/>
      <sheetName val="_EvaluaciónTV10"/>
      <sheetName val="Curva_S_Llanos10"/>
      <sheetName val="Datos_Generales10"/>
      <sheetName val="no_borrrar10"/>
      <sheetName val="Salary_Schedules10"/>
      <sheetName val="tierras_y_pavimentos2"/>
      <sheetName val="F_Rev__b=0_759"/>
      <sheetName val="CF_Rev__b=0_59"/>
      <sheetName val="CF_Rev__b=0_759"/>
      <sheetName val="ACC_DIRECTOS(33B)9"/>
      <sheetName val="PISTAS_AUX_(33A)9"/>
      <sheetName val="DEF_MEDIANA(29B)9"/>
      <sheetName val="DEF_SIMPL(29A)9"/>
      <sheetName val="CERCOS_NUEVOS(27A)9"/>
      <sheetName val="Med__Imp_9"/>
      <sheetName val="Zarpas_0_609"/>
      <sheetName val="Zarpas_0_459"/>
      <sheetName val="O_A__Long_9"/>
      <sheetName val="o_a_t_9"/>
      <sheetName val="BAJ_AGUA(8)9"/>
      <sheetName val="REM_SEÑALES(5)9"/>
      <sheetName val="REM_DEFENSAS(4)9"/>
      <sheetName val="SOLERAS(2B)_(2)9"/>
      <sheetName val="SOL_ENTERRADAS(2A)9"/>
      <sheetName val="rem__pav_9"/>
      <sheetName val="detalle_presentado9"/>
      <sheetName val="_EvaluaciónTV9"/>
      <sheetName val="Curva_S_Llanos9"/>
      <sheetName val="Datos_Generales9"/>
      <sheetName val="no_borrrar9"/>
      <sheetName val="Salary_Schedules9"/>
      <sheetName val="tierras_y_pavimentos1"/>
      <sheetName val="F_Rev__b=0_7511"/>
      <sheetName val="CF_Rev__b=0_511"/>
      <sheetName val="CF_Rev__b=0_7511"/>
      <sheetName val="ACC_DIRECTOS(33B)11"/>
      <sheetName val="PISTAS_AUX_(33A)11"/>
      <sheetName val="DEF_MEDIANA(29B)11"/>
      <sheetName val="DEF_SIMPL(29A)11"/>
      <sheetName val="CERCOS_NUEVOS(27A)11"/>
      <sheetName val="Med__Imp_11"/>
      <sheetName val="Zarpas_0_6011"/>
      <sheetName val="Zarpas_0_4511"/>
      <sheetName val="O_A__Long_11"/>
      <sheetName val="o_a_t_11"/>
      <sheetName val="BAJ_AGUA(8)11"/>
      <sheetName val="REM_SEÑALES(5)11"/>
      <sheetName val="REM_DEFENSAS(4)11"/>
      <sheetName val="SOLERAS(2B)_(2)11"/>
      <sheetName val="SOL_ENTERRADAS(2A)11"/>
      <sheetName val="rem__pav_11"/>
      <sheetName val="detalle_presentado11"/>
      <sheetName val="_EvaluaciónTV11"/>
      <sheetName val="Curva_S_Llanos11"/>
      <sheetName val="Datos_Generales11"/>
      <sheetName val="no_borrrar11"/>
      <sheetName val="Salary_Schedules11"/>
      <sheetName val="tierras_y_pavimentos3"/>
      <sheetName val="F_Rev__b=0_7512"/>
      <sheetName val="CF_Rev__b=0_512"/>
      <sheetName val="CF_Rev__b=0_7512"/>
      <sheetName val="ACC_DIRECTOS(33B)12"/>
      <sheetName val="PISTAS_AUX_(33A)12"/>
      <sheetName val="DEF_MEDIANA(29B)12"/>
      <sheetName val="DEF_SIMPL(29A)12"/>
      <sheetName val="CERCOS_NUEVOS(27A)12"/>
      <sheetName val="Med__Imp_12"/>
      <sheetName val="Zarpas_0_6012"/>
      <sheetName val="Zarpas_0_4512"/>
      <sheetName val="O_A__Long_12"/>
      <sheetName val="o_a_t_12"/>
      <sheetName val="BAJ_AGUA(8)12"/>
      <sheetName val="REM_SEÑALES(5)12"/>
      <sheetName val="REM_DEFENSAS(4)12"/>
      <sheetName val="SOLERAS(2B)_(2)12"/>
      <sheetName val="SOL_ENTERRADAS(2A)12"/>
      <sheetName val="rem__pav_12"/>
      <sheetName val="detalle_presentado12"/>
      <sheetName val="_EvaluaciónTV12"/>
      <sheetName val="Curva_S_Llanos12"/>
      <sheetName val="Datos_Generales12"/>
      <sheetName val="no_borrrar12"/>
      <sheetName val="Salary_Schedules12"/>
      <sheetName val="tierras_y_pavimentos4"/>
      <sheetName val="F_Rev__b=0_7514"/>
      <sheetName val="CF_Rev__b=0_514"/>
      <sheetName val="CF_Rev__b=0_7514"/>
      <sheetName val="ACC_DIRECTOS(33B)14"/>
      <sheetName val="PISTAS_AUX_(33A)14"/>
      <sheetName val="DEF_MEDIANA(29B)14"/>
      <sheetName val="DEF_SIMPL(29A)14"/>
      <sheetName val="CERCOS_NUEVOS(27A)14"/>
      <sheetName val="Med__Imp_14"/>
      <sheetName val="Zarpas_0_6014"/>
      <sheetName val="Zarpas_0_4514"/>
      <sheetName val="O_A__Long_14"/>
      <sheetName val="o_a_t_14"/>
      <sheetName val="BAJ_AGUA(8)14"/>
      <sheetName val="REM_SEÑALES(5)14"/>
      <sheetName val="REM_DEFENSAS(4)14"/>
      <sheetName val="SOLERAS(2B)_(2)14"/>
      <sheetName val="SOL_ENTERRADAS(2A)14"/>
      <sheetName val="rem__pav_14"/>
      <sheetName val="detalle_presentado14"/>
      <sheetName val="_EvaluaciónTV14"/>
      <sheetName val="Curva_S_Llanos14"/>
      <sheetName val="Datos_Generales14"/>
      <sheetName val="no_borrrar14"/>
      <sheetName val="Salary_Schedules14"/>
      <sheetName val="tierras_y_pavimentos6"/>
      <sheetName val="F_Rev__b=0_7513"/>
      <sheetName val="CF_Rev__b=0_513"/>
      <sheetName val="CF_Rev__b=0_7513"/>
      <sheetName val="ACC_DIRECTOS(33B)13"/>
      <sheetName val="PISTAS_AUX_(33A)13"/>
      <sheetName val="DEF_MEDIANA(29B)13"/>
      <sheetName val="DEF_SIMPL(29A)13"/>
      <sheetName val="CERCOS_NUEVOS(27A)13"/>
      <sheetName val="Med__Imp_13"/>
      <sheetName val="Zarpas_0_6013"/>
      <sheetName val="Zarpas_0_4513"/>
      <sheetName val="O_A__Long_13"/>
      <sheetName val="o_a_t_13"/>
      <sheetName val="BAJ_AGUA(8)13"/>
      <sheetName val="REM_SEÑALES(5)13"/>
      <sheetName val="REM_DEFENSAS(4)13"/>
      <sheetName val="SOLERAS(2B)_(2)13"/>
      <sheetName val="SOL_ENTERRADAS(2A)13"/>
      <sheetName val="rem__pav_13"/>
      <sheetName val="detalle_presentado13"/>
      <sheetName val="_EvaluaciónTV13"/>
      <sheetName val="Curva_S_Llanos13"/>
      <sheetName val="Datos_Generales13"/>
      <sheetName val="no_borrrar13"/>
      <sheetName val="Salary_Schedules13"/>
      <sheetName val="tierras_y_pavimentos5"/>
      <sheetName val="F_Rev__b=0_7515"/>
      <sheetName val="CF_Rev__b=0_515"/>
      <sheetName val="CF_Rev__b=0_7515"/>
      <sheetName val="ACC_DIRECTOS(33B)15"/>
      <sheetName val="PISTAS_AUX_(33A)15"/>
      <sheetName val="DEF_MEDIANA(29B)15"/>
      <sheetName val="DEF_SIMPL(29A)15"/>
      <sheetName val="CERCOS_NUEVOS(27A)15"/>
      <sheetName val="Med__Imp_15"/>
      <sheetName val="Zarpas_0_6015"/>
      <sheetName val="Zarpas_0_4515"/>
      <sheetName val="O_A__Long_15"/>
      <sheetName val="o_a_t_15"/>
      <sheetName val="BAJ_AGUA(8)15"/>
      <sheetName val="REM_SEÑALES(5)15"/>
      <sheetName val="REM_DEFENSAS(4)15"/>
      <sheetName val="SOLERAS(2B)_(2)15"/>
      <sheetName val="SOL_ENTERRADAS(2A)15"/>
      <sheetName val="rem__pav_15"/>
      <sheetName val="detalle_presentado15"/>
      <sheetName val="_EvaluaciónTV15"/>
      <sheetName val="Curva_S_Llanos15"/>
      <sheetName val="Datos_Generales15"/>
      <sheetName val="no_borrrar15"/>
      <sheetName val="Salary_Schedules15"/>
      <sheetName val="tierras_y_pavimentos7"/>
      <sheetName val="F_Rev__b=0_7516"/>
      <sheetName val="CF_Rev__b=0_516"/>
      <sheetName val="CF_Rev__b=0_7516"/>
      <sheetName val="ACC_DIRECTOS(33B)16"/>
      <sheetName val="PISTAS_AUX_(33A)16"/>
      <sheetName val="DEF_MEDIANA(29B)16"/>
      <sheetName val="DEF_SIMPL(29A)16"/>
      <sheetName val="CERCOS_NUEVOS(27A)16"/>
      <sheetName val="Med__Imp_16"/>
      <sheetName val="Zarpas_0_6016"/>
      <sheetName val="Zarpas_0_4516"/>
      <sheetName val="O_A__Long_16"/>
      <sheetName val="o_a_t_16"/>
      <sheetName val="BAJ_AGUA(8)16"/>
      <sheetName val="REM_SEÑALES(5)16"/>
      <sheetName val="REM_DEFENSAS(4)16"/>
      <sheetName val="SOLERAS(2B)_(2)16"/>
      <sheetName val="SOL_ENTERRADAS(2A)16"/>
      <sheetName val="rem__pav_16"/>
      <sheetName val="detalle_presentado16"/>
      <sheetName val="_EvaluaciónTV16"/>
      <sheetName val="Curva_S_Llanos16"/>
      <sheetName val="Datos_Generales16"/>
      <sheetName val="no_borrrar16"/>
      <sheetName val="Salary_Schedules16"/>
      <sheetName val="tierras_y_pavimentos8"/>
      <sheetName val="F_Rev__b=0_7517"/>
      <sheetName val="CF_Rev__b=0_517"/>
      <sheetName val="CF_Rev__b=0_7517"/>
      <sheetName val="ACC_DIRECTOS(33B)17"/>
      <sheetName val="PISTAS_AUX_(33A)17"/>
      <sheetName val="DEF_MEDIANA(29B)17"/>
      <sheetName val="DEF_SIMPL(29A)17"/>
      <sheetName val="CERCOS_NUEVOS(27A)17"/>
      <sheetName val="Med__Imp_17"/>
      <sheetName val="Zarpas_0_6017"/>
      <sheetName val="Zarpas_0_4517"/>
      <sheetName val="O_A__Long_17"/>
      <sheetName val="o_a_t_17"/>
      <sheetName val="BAJ_AGUA(8)17"/>
      <sheetName val="REM_SEÑALES(5)17"/>
      <sheetName val="REM_DEFENSAS(4)17"/>
      <sheetName val="SOLERAS(2B)_(2)17"/>
      <sheetName val="SOL_ENTERRADAS(2A)17"/>
      <sheetName val="rem__pav_17"/>
      <sheetName val="detalle_presentado17"/>
      <sheetName val="_EvaluaciónTV17"/>
      <sheetName val="Curva_S_Llanos17"/>
      <sheetName val="Datos_Generales17"/>
      <sheetName val="no_borrrar17"/>
      <sheetName val="Salary_Schedules17"/>
      <sheetName val="tierras_y_pavimentos9"/>
      <sheetName val="Diario"/>
      <sheetName val="Airfare"/>
      <sheetName val="Data"/>
      <sheetName val="Dependents"/>
      <sheetName val="P Ex Rates"/>
      <sheetName val="Grade"/>
      <sheetName val="Local Holidays"/>
      <sheetName val="Input"/>
      <sheetName val="Home Leaves"/>
      <sheetName val="caratula"/>
      <sheetName val="Reporti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13">
          <cell r="A13">
            <v>376102</v>
          </cell>
        </row>
      </sheetData>
      <sheetData sheetId="16">
        <row r="13">
          <cell r="A13">
            <v>376102</v>
          </cell>
          <cell r="B13" t="str">
            <v>I</v>
          </cell>
          <cell r="C13">
            <v>10</v>
          </cell>
          <cell r="D13" t="str">
            <v>I-A</v>
          </cell>
          <cell r="E13" t="str">
            <v>Terreno Natural</v>
          </cell>
        </row>
        <row r="14">
          <cell r="A14">
            <v>376243</v>
          </cell>
          <cell r="B14" t="str">
            <v>D</v>
          </cell>
          <cell r="C14">
            <v>10</v>
          </cell>
          <cell r="D14" t="str">
            <v>I-A</v>
          </cell>
          <cell r="E14" t="str">
            <v>Terreno Natural</v>
          </cell>
        </row>
        <row r="15">
          <cell r="A15">
            <v>376304.8</v>
          </cell>
          <cell r="B15" t="str">
            <v>I</v>
          </cell>
          <cell r="C15">
            <v>6</v>
          </cell>
          <cell r="D15" t="str">
            <v>I-A</v>
          </cell>
          <cell r="E15" t="str">
            <v>Foso</v>
          </cell>
        </row>
        <row r="16">
          <cell r="A16">
            <v>376502.75</v>
          </cell>
          <cell r="B16" t="str">
            <v>I</v>
          </cell>
          <cell r="C16">
            <v>1</v>
          </cell>
          <cell r="D16" t="str">
            <v>I-A</v>
          </cell>
          <cell r="E16" t="str">
            <v>Foso</v>
          </cell>
        </row>
        <row r="17">
          <cell r="A17">
            <v>376809.78</v>
          </cell>
          <cell r="B17" t="str">
            <v>I</v>
          </cell>
          <cell r="C17">
            <v>2</v>
          </cell>
          <cell r="D17" t="str">
            <v>I-A</v>
          </cell>
          <cell r="E17" t="str">
            <v>Foso</v>
          </cell>
        </row>
        <row r="18">
          <cell r="A18">
            <v>376866.6</v>
          </cell>
          <cell r="B18" t="str">
            <v>I</v>
          </cell>
          <cell r="C18">
            <v>3</v>
          </cell>
          <cell r="D18" t="str">
            <v>I-A</v>
          </cell>
          <cell r="E18" t="str">
            <v>Foso</v>
          </cell>
        </row>
        <row r="19">
          <cell r="A19">
            <v>377245.38</v>
          </cell>
          <cell r="B19" t="str">
            <v>I</v>
          </cell>
          <cell r="C19">
            <v>1</v>
          </cell>
          <cell r="D19" t="str">
            <v>I-A</v>
          </cell>
          <cell r="E19" t="str">
            <v>Foso</v>
          </cell>
        </row>
        <row r="20">
          <cell r="A20">
            <v>377575.54</v>
          </cell>
          <cell r="B20" t="str">
            <v>I</v>
          </cell>
          <cell r="C20">
            <v>1</v>
          </cell>
          <cell r="D20" t="str">
            <v>I-A</v>
          </cell>
          <cell r="E20" t="str">
            <v>Foso</v>
          </cell>
        </row>
        <row r="21">
          <cell r="A21">
            <v>377759.2</v>
          </cell>
          <cell r="B21" t="str">
            <v>I</v>
          </cell>
          <cell r="C21">
            <v>1</v>
          </cell>
          <cell r="D21" t="str">
            <v>I-A</v>
          </cell>
          <cell r="E21" t="str">
            <v>Foso</v>
          </cell>
        </row>
        <row r="22">
          <cell r="A22">
            <v>377887.8</v>
          </cell>
          <cell r="B22" t="str">
            <v>D</v>
          </cell>
          <cell r="C22">
            <v>5</v>
          </cell>
          <cell r="D22" t="str">
            <v>I-A</v>
          </cell>
          <cell r="E22" t="str">
            <v>Terreno Natural</v>
          </cell>
        </row>
        <row r="23">
          <cell r="A23">
            <v>378168.8</v>
          </cell>
          <cell r="B23" t="str">
            <v>D</v>
          </cell>
          <cell r="C23">
            <v>30</v>
          </cell>
          <cell r="D23" t="str">
            <v>I-A</v>
          </cell>
          <cell r="E23" t="str">
            <v>Terreno Natural</v>
          </cell>
        </row>
        <row r="24">
          <cell r="A24">
            <v>378168.8</v>
          </cell>
          <cell r="B24" t="str">
            <v>I</v>
          </cell>
          <cell r="C24">
            <v>63</v>
          </cell>
          <cell r="D24" t="str">
            <v>I-A</v>
          </cell>
          <cell r="E24" t="str">
            <v>Terreno Natural</v>
          </cell>
        </row>
        <row r="25">
          <cell r="A25">
            <v>378314.9</v>
          </cell>
          <cell r="B25" t="str">
            <v>D</v>
          </cell>
          <cell r="C25">
            <v>26</v>
          </cell>
          <cell r="D25" t="str">
            <v>I-A</v>
          </cell>
          <cell r="E25" t="str">
            <v>Terreno Natural</v>
          </cell>
        </row>
        <row r="26">
          <cell r="A26">
            <v>378323.26</v>
          </cell>
          <cell r="B26" t="str">
            <v>I</v>
          </cell>
          <cell r="C26">
            <v>4</v>
          </cell>
          <cell r="D26" t="str">
            <v>I-A</v>
          </cell>
          <cell r="E26" t="str">
            <v>Foso</v>
          </cell>
        </row>
        <row r="27">
          <cell r="A27">
            <v>378515.14</v>
          </cell>
          <cell r="B27" t="str">
            <v>I</v>
          </cell>
          <cell r="C27">
            <v>1</v>
          </cell>
          <cell r="D27" t="str">
            <v>I-A</v>
          </cell>
          <cell r="E27" t="str">
            <v>Foso</v>
          </cell>
        </row>
        <row r="28">
          <cell r="A28">
            <v>378552.9</v>
          </cell>
          <cell r="B28" t="str">
            <v>D</v>
          </cell>
          <cell r="C28">
            <v>20</v>
          </cell>
          <cell r="D28" t="str">
            <v>I-A</v>
          </cell>
          <cell r="E28" t="str">
            <v>Terreno Natural</v>
          </cell>
        </row>
        <row r="29">
          <cell r="A29">
            <v>378727.3</v>
          </cell>
          <cell r="B29" t="str">
            <v>I</v>
          </cell>
          <cell r="C29">
            <v>8</v>
          </cell>
          <cell r="D29" t="str">
            <v>I-A</v>
          </cell>
          <cell r="E29" t="str">
            <v>Foso</v>
          </cell>
        </row>
        <row r="30">
          <cell r="A30">
            <v>378770</v>
          </cell>
          <cell r="B30" t="str">
            <v>D</v>
          </cell>
          <cell r="C30">
            <v>15</v>
          </cell>
          <cell r="D30" t="str">
            <v>I-A</v>
          </cell>
          <cell r="E30" t="str">
            <v>Terreno Natural</v>
          </cell>
        </row>
        <row r="31">
          <cell r="A31">
            <v>379028.5</v>
          </cell>
          <cell r="B31" t="str">
            <v>I</v>
          </cell>
          <cell r="C31">
            <v>1</v>
          </cell>
          <cell r="D31" t="str">
            <v>I-A</v>
          </cell>
          <cell r="E31" t="str">
            <v>Foso</v>
          </cell>
        </row>
        <row r="33">
          <cell r="B33" t="str">
            <v>Total</v>
          </cell>
          <cell r="C33">
            <v>208</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ow r="13">
          <cell r="A13" t="str">
            <v>‭1902-2‬</v>
          </cell>
        </row>
      </sheetData>
      <sheetData sheetId="60"/>
      <sheetData sheetId="61"/>
      <sheetData sheetId="62"/>
      <sheetData sheetId="63" refreshError="1"/>
      <sheetData sheetId="64" refreshError="1"/>
      <sheetData sheetId="65" refreshError="1"/>
      <sheetData sheetId="66" refreshError="1"/>
      <sheetData sheetId="67" refreshError="1"/>
      <sheetData sheetId="68" refreshError="1"/>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ow r="13">
          <cell r="A13" t="str">
            <v>‭1902-2‬</v>
          </cell>
        </row>
      </sheetData>
      <sheetData sheetId="177" refreshError="1"/>
      <sheetData sheetId="178" refreshError="1"/>
      <sheetData sheetId="179" refreshError="1"/>
      <sheetData sheetId="180" refreshError="1"/>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refreshError="1"/>
      <sheetData sheetId="210" refreshError="1"/>
      <sheetData sheetId="211"/>
      <sheetData sheetId="212"/>
      <sheetData sheetId="213"/>
      <sheetData sheetId="214"/>
      <sheetData sheetId="215"/>
      <sheetData sheetId="216" refreshError="1"/>
      <sheetData sheetId="217" refreshError="1"/>
      <sheetData sheetId="218" refreshError="1"/>
      <sheetData sheetId="219" refreshError="1"/>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Sheet1"/>
    </sheetNames>
    <sheetDataSet>
      <sheetData sheetId="0" refreshError="1">
        <row r="4">
          <cell r="C4">
            <v>0</v>
          </cell>
          <cell r="D4" t="str">
            <v>OPFLASHA.PV</v>
          </cell>
          <cell r="F4" t="str">
            <v>PRD3084.PV</v>
          </cell>
        </row>
        <row r="5">
          <cell r="C5" t="str">
            <v>Timestamp</v>
          </cell>
          <cell r="D5" t="str">
            <v>OPFLASHA.PV - SnapShot</v>
          </cell>
          <cell r="E5" t="str">
            <v>OPFLASHA.PV - SnapShot - Confidence</v>
          </cell>
          <cell r="F5" t="str">
            <v>PRD3084.PV - SnapShot</v>
          </cell>
          <cell r="G5" t="str">
            <v>PRD3084.PV - SnapShot - Confidence</v>
          </cell>
        </row>
        <row r="6">
          <cell r="C6">
            <v>38429.416666666664</v>
          </cell>
          <cell r="D6">
            <v>22.706050872802734</v>
          </cell>
          <cell r="E6">
            <v>100</v>
          </cell>
          <cell r="F6">
            <v>69.184005737304688</v>
          </cell>
          <cell r="G6">
            <v>100</v>
          </cell>
        </row>
        <row r="7">
          <cell r="C7">
            <v>38430.416666666664</v>
          </cell>
          <cell r="D7">
            <v>22.186666488647461</v>
          </cell>
          <cell r="E7">
            <v>100</v>
          </cell>
          <cell r="F7">
            <v>73.587539672851563</v>
          </cell>
          <cell r="G7">
            <v>100</v>
          </cell>
        </row>
        <row r="8">
          <cell r="C8">
            <v>38431.416666666664</v>
          </cell>
          <cell r="D8">
            <v>24</v>
          </cell>
          <cell r="E8">
            <v>100</v>
          </cell>
          <cell r="F8">
            <v>67.993919372558594</v>
          </cell>
          <cell r="G8">
            <v>100</v>
          </cell>
        </row>
        <row r="9">
          <cell r="C9">
            <v>38432.416666666664</v>
          </cell>
          <cell r="D9">
            <v>24</v>
          </cell>
          <cell r="E9">
            <v>100</v>
          </cell>
          <cell r="F9">
            <v>75.708702087402344</v>
          </cell>
          <cell r="G9">
            <v>100</v>
          </cell>
        </row>
        <row r="10">
          <cell r="C10">
            <v>38433.416666666664</v>
          </cell>
          <cell r="D10">
            <v>21.478889465332031</v>
          </cell>
          <cell r="E10">
            <v>100</v>
          </cell>
          <cell r="F10">
            <v>67.919906616210938</v>
          </cell>
          <cell r="G10">
            <v>100</v>
          </cell>
        </row>
        <row r="11">
          <cell r="C11">
            <v>38434.416666666664</v>
          </cell>
          <cell r="D11">
            <v>23.799999237060547</v>
          </cell>
          <cell r="E11">
            <v>100</v>
          </cell>
          <cell r="F11">
            <v>72.654769897460938</v>
          </cell>
          <cell r="G11">
            <v>100</v>
          </cell>
        </row>
        <row r="12">
          <cell r="C12">
            <v>38435.416666666664</v>
          </cell>
          <cell r="D12">
            <v>24</v>
          </cell>
          <cell r="E12">
            <v>100</v>
          </cell>
          <cell r="F12">
            <v>73.078056335449219</v>
          </cell>
          <cell r="G12">
            <v>100</v>
          </cell>
        </row>
        <row r="13">
          <cell r="C13">
            <v>38436.416666666664</v>
          </cell>
          <cell r="D13">
            <v>23.073333740234375</v>
          </cell>
          <cell r="E13">
            <v>100</v>
          </cell>
          <cell r="F13">
            <v>75.331787109375</v>
          </cell>
          <cell r="G13">
            <v>100</v>
          </cell>
        </row>
        <row r="14">
          <cell r="C14">
            <v>38437.416666666664</v>
          </cell>
          <cell r="D14">
            <v>22.976667404174805</v>
          </cell>
          <cell r="E14">
            <v>100</v>
          </cell>
          <cell r="F14">
            <v>63.822441101074219</v>
          </cell>
          <cell r="G14">
            <v>100</v>
          </cell>
        </row>
        <row r="15">
          <cell r="C15">
            <v>38438.416666666664</v>
          </cell>
          <cell r="D15">
            <v>24</v>
          </cell>
          <cell r="E15">
            <v>100</v>
          </cell>
          <cell r="F15">
            <v>68.470451354980469</v>
          </cell>
          <cell r="G15">
            <v>100</v>
          </cell>
        </row>
        <row r="16">
          <cell r="C16">
            <v>38439.416666666664</v>
          </cell>
          <cell r="D16">
            <v>24</v>
          </cell>
          <cell r="E16">
            <v>0</v>
          </cell>
          <cell r="F16">
            <v>67.546852111816406</v>
          </cell>
          <cell r="G16">
            <v>0</v>
          </cell>
        </row>
        <row r="17">
          <cell r="C17">
            <v>38440.416666666664</v>
          </cell>
          <cell r="D17">
            <v>24</v>
          </cell>
          <cell r="E17">
            <v>100</v>
          </cell>
          <cell r="F17">
            <v>69.191841125488281</v>
          </cell>
          <cell r="G17">
            <v>100</v>
          </cell>
        </row>
        <row r="18">
          <cell r="C18">
            <v>38441.416666666664</v>
          </cell>
          <cell r="D18">
            <v>23.97944450378418</v>
          </cell>
          <cell r="E18">
            <v>100</v>
          </cell>
          <cell r="F18">
            <v>69.172027587890625</v>
          </cell>
          <cell r="G18">
            <v>100</v>
          </cell>
        </row>
        <row r="19">
          <cell r="C19">
            <v>38442.416666666664</v>
          </cell>
          <cell r="D19">
            <v>24</v>
          </cell>
          <cell r="E19">
            <v>100</v>
          </cell>
          <cell r="F19">
            <v>63.700210571289063</v>
          </cell>
          <cell r="G19">
            <v>100</v>
          </cell>
        </row>
        <row r="20">
          <cell r="C20">
            <v>38443.416666666664</v>
          </cell>
          <cell r="D20">
            <v>24</v>
          </cell>
          <cell r="E20">
            <v>100</v>
          </cell>
          <cell r="F20">
            <v>69.842521667480469</v>
          </cell>
          <cell r="G20">
            <v>100</v>
          </cell>
        </row>
        <row r="21">
          <cell r="C21">
            <v>38444.416666666664</v>
          </cell>
          <cell r="D21">
            <v>20.734443664550781</v>
          </cell>
          <cell r="E21">
            <v>100</v>
          </cell>
          <cell r="F21">
            <v>77.344154357910156</v>
          </cell>
          <cell r="G21">
            <v>100</v>
          </cell>
        </row>
        <row r="22">
          <cell r="C22">
            <v>38445.416666666664</v>
          </cell>
          <cell r="D22">
            <v>24</v>
          </cell>
          <cell r="E22">
            <v>100</v>
          </cell>
          <cell r="F22">
            <v>67.544830322265625</v>
          </cell>
          <cell r="G22">
            <v>100</v>
          </cell>
        </row>
        <row r="23">
          <cell r="C23">
            <v>38446.416666666664</v>
          </cell>
          <cell r="D23">
            <v>24</v>
          </cell>
          <cell r="E23">
            <v>100</v>
          </cell>
          <cell r="F23">
            <v>62.115497589111328</v>
          </cell>
          <cell r="G23">
            <v>100</v>
          </cell>
        </row>
        <row r="24">
          <cell r="C24">
            <v>38447.416666666664</v>
          </cell>
          <cell r="D24">
            <v>23.627777099609375</v>
          </cell>
          <cell r="E24">
            <v>100</v>
          </cell>
          <cell r="F24">
            <v>66.06292724609375</v>
          </cell>
          <cell r="G24">
            <v>100</v>
          </cell>
        </row>
        <row r="25">
          <cell r="C25">
            <v>38448.416666666664</v>
          </cell>
          <cell r="D25">
            <v>24</v>
          </cell>
          <cell r="E25">
            <v>100</v>
          </cell>
          <cell r="F25">
            <v>61.917751312255859</v>
          </cell>
          <cell r="G25">
            <v>100</v>
          </cell>
        </row>
        <row r="26">
          <cell r="C26">
            <v>38449.416666666664</v>
          </cell>
          <cell r="D26">
            <v>24</v>
          </cell>
          <cell r="E26">
            <v>100</v>
          </cell>
          <cell r="F26">
            <v>60.230426788330078</v>
          </cell>
          <cell r="G26">
            <v>100</v>
          </cell>
        </row>
        <row r="27">
          <cell r="C27">
            <v>38450.416666666664</v>
          </cell>
          <cell r="D27">
            <v>24</v>
          </cell>
          <cell r="E27">
            <v>100</v>
          </cell>
          <cell r="F27">
            <v>60.95172119140625</v>
          </cell>
          <cell r="G27">
            <v>100</v>
          </cell>
        </row>
        <row r="28">
          <cell r="C28">
            <v>38451.416666666664</v>
          </cell>
          <cell r="D28">
            <v>11.628889083862305</v>
          </cell>
          <cell r="E28">
            <v>100</v>
          </cell>
          <cell r="F28">
            <v>63.485145568847656</v>
          </cell>
          <cell r="G28">
            <v>100</v>
          </cell>
        </row>
        <row r="29">
          <cell r="C29">
            <v>38452.416666666664</v>
          </cell>
          <cell r="D29">
            <v>24</v>
          </cell>
          <cell r="E29">
            <v>100</v>
          </cell>
          <cell r="F29">
            <v>65.694557189941406</v>
          </cell>
          <cell r="G29">
            <v>100</v>
          </cell>
        </row>
        <row r="30">
          <cell r="C30">
            <v>38453.416666666664</v>
          </cell>
          <cell r="D30">
            <v>24</v>
          </cell>
          <cell r="E30">
            <v>100</v>
          </cell>
          <cell r="F30">
            <v>61.519290924072266</v>
          </cell>
          <cell r="G30">
            <v>100</v>
          </cell>
        </row>
        <row r="31">
          <cell r="C31">
            <v>38454.416666666664</v>
          </cell>
          <cell r="D31">
            <v>24</v>
          </cell>
          <cell r="E31">
            <v>100</v>
          </cell>
          <cell r="F31">
            <v>60.612720489501953</v>
          </cell>
          <cell r="G31">
            <v>100</v>
          </cell>
        </row>
        <row r="32">
          <cell r="C32">
            <v>38455.416666666664</v>
          </cell>
          <cell r="D32">
            <v>24</v>
          </cell>
          <cell r="E32">
            <v>100</v>
          </cell>
          <cell r="F32">
            <v>59.800662994384766</v>
          </cell>
          <cell r="G32">
            <v>100</v>
          </cell>
        </row>
        <row r="33">
          <cell r="C33">
            <v>38456.416666666664</v>
          </cell>
          <cell r="D33">
            <v>24</v>
          </cell>
          <cell r="E33">
            <v>100</v>
          </cell>
          <cell r="F33">
            <v>68.259803771972656</v>
          </cell>
          <cell r="G33">
            <v>100</v>
          </cell>
        </row>
        <row r="34">
          <cell r="C34">
            <v>38457.416666666664</v>
          </cell>
          <cell r="D34">
            <v>13</v>
          </cell>
          <cell r="E34">
            <v>100</v>
          </cell>
          <cell r="F34">
            <v>65.576797485351563</v>
          </cell>
          <cell r="G34">
            <v>100</v>
          </cell>
        </row>
        <row r="35">
          <cell r="C35">
            <v>38458.416666666664</v>
          </cell>
          <cell r="D35">
            <v>23.983333587646484</v>
          </cell>
          <cell r="E35">
            <v>100</v>
          </cell>
          <cell r="F35">
            <v>66.383674621582031</v>
          </cell>
          <cell r="G35">
            <v>100</v>
          </cell>
        </row>
        <row r="36">
          <cell r="C36">
            <v>38459.416666666664</v>
          </cell>
          <cell r="D36">
            <v>24</v>
          </cell>
          <cell r="E36">
            <v>100</v>
          </cell>
          <cell r="F36">
            <v>68.299095153808594</v>
          </cell>
          <cell r="G36">
            <v>100</v>
          </cell>
        </row>
        <row r="37">
          <cell r="C37">
            <v>38460.416666666664</v>
          </cell>
          <cell r="D37">
            <v>24</v>
          </cell>
          <cell r="E37">
            <v>100</v>
          </cell>
          <cell r="F37">
            <v>64.48077392578125</v>
          </cell>
          <cell r="G37">
            <v>100</v>
          </cell>
        </row>
        <row r="38">
          <cell r="C38">
            <v>38461.416666666664</v>
          </cell>
          <cell r="D38">
            <v>24</v>
          </cell>
          <cell r="E38">
            <v>100</v>
          </cell>
          <cell r="F38">
            <v>62.55926513671875</v>
          </cell>
          <cell r="G38">
            <v>100</v>
          </cell>
        </row>
        <row r="39">
          <cell r="C39">
            <v>38462.416666666664</v>
          </cell>
          <cell r="D39">
            <v>24</v>
          </cell>
          <cell r="E39">
            <v>100</v>
          </cell>
          <cell r="F39">
            <v>62.831134796142578</v>
          </cell>
          <cell r="G39">
            <v>100</v>
          </cell>
        </row>
        <row r="40">
          <cell r="C40">
            <v>38463.416666666664</v>
          </cell>
          <cell r="D40">
            <v>24</v>
          </cell>
          <cell r="E40">
            <v>100</v>
          </cell>
          <cell r="F40">
            <v>61.694194793701172</v>
          </cell>
          <cell r="G40">
            <v>100</v>
          </cell>
        </row>
        <row r="41">
          <cell r="C41">
            <v>38464.416666666664</v>
          </cell>
          <cell r="D41">
            <v>19.238332748413086</v>
          </cell>
          <cell r="E41">
            <v>100</v>
          </cell>
          <cell r="F41">
            <v>63.804790496826172</v>
          </cell>
          <cell r="G41">
            <v>100</v>
          </cell>
        </row>
        <row r="42">
          <cell r="C42">
            <v>38465.416666666664</v>
          </cell>
          <cell r="D42">
            <v>0</v>
          </cell>
          <cell r="E42">
            <v>100</v>
          </cell>
          <cell r="F42">
            <v>0</v>
          </cell>
          <cell r="G42">
            <v>100</v>
          </cell>
        </row>
        <row r="43">
          <cell r="C43">
            <v>38466.416666666664</v>
          </cell>
          <cell r="D43">
            <v>10.574444770812988</v>
          </cell>
          <cell r="E43">
            <v>100</v>
          </cell>
          <cell r="F43">
            <v>67.115966796875</v>
          </cell>
          <cell r="G43">
            <v>100</v>
          </cell>
        </row>
        <row r="44">
          <cell r="C44">
            <v>38467.416666666664</v>
          </cell>
          <cell r="D44">
            <v>24</v>
          </cell>
          <cell r="E44">
            <v>100</v>
          </cell>
          <cell r="F44">
            <v>62.097904205322266</v>
          </cell>
          <cell r="G44">
            <v>100</v>
          </cell>
        </row>
        <row r="45">
          <cell r="C45">
            <v>38468.416666666664</v>
          </cell>
          <cell r="D45">
            <v>24</v>
          </cell>
          <cell r="E45">
            <v>0</v>
          </cell>
          <cell r="F45">
            <v>68.931968688964844</v>
          </cell>
          <cell r="G45">
            <v>0</v>
          </cell>
        </row>
        <row r="46">
          <cell r="C46">
            <v>38469.416666666664</v>
          </cell>
          <cell r="D46">
            <v>23.731666564941406</v>
          </cell>
          <cell r="E46">
            <v>100</v>
          </cell>
          <cell r="F46">
            <v>63.109123229980469</v>
          </cell>
          <cell r="G46">
            <v>100</v>
          </cell>
        </row>
        <row r="47">
          <cell r="C47">
            <v>38470.416666666664</v>
          </cell>
          <cell r="D47">
            <v>23.990554809570313</v>
          </cell>
          <cell r="E47">
            <v>100</v>
          </cell>
          <cell r="F47">
            <v>61.698261260986328</v>
          </cell>
          <cell r="G47">
            <v>100</v>
          </cell>
        </row>
        <row r="48">
          <cell r="C48">
            <v>38471.416666666664</v>
          </cell>
          <cell r="D48">
            <v>24</v>
          </cell>
          <cell r="E48">
            <v>100</v>
          </cell>
          <cell r="F48">
            <v>58.315608978271484</v>
          </cell>
          <cell r="G48">
            <v>100</v>
          </cell>
        </row>
        <row r="49">
          <cell r="C49">
            <v>38472.416666666664</v>
          </cell>
          <cell r="D49">
            <v>24</v>
          </cell>
          <cell r="E49">
            <v>100</v>
          </cell>
          <cell r="F49">
            <v>63.471775054931641</v>
          </cell>
          <cell r="G49">
            <v>100</v>
          </cell>
        </row>
        <row r="50">
          <cell r="C50">
            <v>38473.416666666664</v>
          </cell>
          <cell r="D50">
            <v>23.566667556762695</v>
          </cell>
          <cell r="E50">
            <v>100</v>
          </cell>
          <cell r="F50">
            <v>74.283271789550781</v>
          </cell>
          <cell r="G50">
            <v>100</v>
          </cell>
        </row>
        <row r="51">
          <cell r="C51">
            <v>38474.416666666664</v>
          </cell>
          <cell r="D51">
            <v>23.144443511962891</v>
          </cell>
          <cell r="E51">
            <v>100</v>
          </cell>
          <cell r="F51">
            <v>62.209251403808594</v>
          </cell>
          <cell r="G51">
            <v>100</v>
          </cell>
        </row>
      </sheetData>
      <sheetData sheetId="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s>
    <sheetDataSet>
      <sheetData sheetId="0" refreshError="1">
        <row r="8">
          <cell r="B8" t="str">
            <v>Timestamp</v>
          </cell>
          <cell r="C8" t="str">
            <v>PRD3084.PV - SnapShot</v>
          </cell>
          <cell r="D8" t="str">
            <v>PRD3084.PV - SnapShot - Confidence</v>
          </cell>
          <cell r="I8" t="str">
            <v>Timestamp</v>
          </cell>
          <cell r="J8" t="str">
            <v>OPFLASHA.PV - SnapShot</v>
          </cell>
          <cell r="K8" t="str">
            <v>OPFLASHA.PV - SnapShot - Confidence</v>
          </cell>
        </row>
        <row r="9">
          <cell r="B9">
            <v>38346.333333333336</v>
          </cell>
          <cell r="C9">
            <v>75.618118286132813</v>
          </cell>
          <cell r="D9">
            <v>100</v>
          </cell>
          <cell r="I9">
            <v>38346.333333333336</v>
          </cell>
          <cell r="J9">
            <v>20.887777328491211</v>
          </cell>
          <cell r="K9">
            <v>100</v>
          </cell>
        </row>
        <row r="10">
          <cell r="B10">
            <v>38347.333333333336</v>
          </cell>
          <cell r="C10">
            <v>77.078285217285156</v>
          </cell>
          <cell r="D10">
            <v>100</v>
          </cell>
          <cell r="I10">
            <v>38347.333333333336</v>
          </cell>
          <cell r="J10">
            <v>24</v>
          </cell>
          <cell r="K10">
            <v>100</v>
          </cell>
        </row>
        <row r="11">
          <cell r="B11">
            <v>38348.333333333336</v>
          </cell>
          <cell r="C11">
            <v>76.369651794433594</v>
          </cell>
          <cell r="D11">
            <v>100</v>
          </cell>
          <cell r="I11">
            <v>38348.333333333336</v>
          </cell>
          <cell r="J11">
            <v>24</v>
          </cell>
          <cell r="K11">
            <v>100</v>
          </cell>
        </row>
        <row r="12">
          <cell r="B12">
            <v>38349.333333333336</v>
          </cell>
          <cell r="C12">
            <v>77.314971923828125</v>
          </cell>
          <cell r="D12">
            <v>100</v>
          </cell>
          <cell r="I12">
            <v>38349.333333333336</v>
          </cell>
          <cell r="J12">
            <v>24</v>
          </cell>
          <cell r="K12">
            <v>100</v>
          </cell>
        </row>
        <row r="13">
          <cell r="B13">
            <v>38350.333333333336</v>
          </cell>
          <cell r="C13">
            <v>76.65924072265625</v>
          </cell>
          <cell r="D13">
            <v>100</v>
          </cell>
          <cell r="I13">
            <v>38350.333333333336</v>
          </cell>
          <cell r="J13">
            <v>24</v>
          </cell>
          <cell r="K13">
            <v>100</v>
          </cell>
        </row>
        <row r="14">
          <cell r="B14">
            <v>38351.333333333336</v>
          </cell>
          <cell r="C14">
            <v>73.367149353027344</v>
          </cell>
          <cell r="D14">
            <v>100</v>
          </cell>
          <cell r="I14">
            <v>38351.333333333336</v>
          </cell>
          <cell r="J14">
            <v>24</v>
          </cell>
          <cell r="K14">
            <v>100</v>
          </cell>
        </row>
        <row r="15">
          <cell r="B15">
            <v>38352.333333333336</v>
          </cell>
          <cell r="C15">
            <v>76.784049987792969</v>
          </cell>
          <cell r="D15">
            <v>100</v>
          </cell>
          <cell r="I15">
            <v>38352.333333333336</v>
          </cell>
          <cell r="J15">
            <v>23.629768371582031</v>
          </cell>
          <cell r="K15">
            <v>100</v>
          </cell>
        </row>
        <row r="16">
          <cell r="B16">
            <v>38353.333333333336</v>
          </cell>
          <cell r="C16">
            <v>77.817070007324219</v>
          </cell>
          <cell r="D16">
            <v>100</v>
          </cell>
          <cell r="I16">
            <v>38353.333333333336</v>
          </cell>
          <cell r="J16">
            <v>23.966342926025391</v>
          </cell>
          <cell r="K16">
            <v>100</v>
          </cell>
        </row>
        <row r="17">
          <cell r="B17">
            <v>38354.333333333336</v>
          </cell>
          <cell r="C17">
            <v>77.88031005859375</v>
          </cell>
          <cell r="D17">
            <v>100</v>
          </cell>
          <cell r="I17">
            <v>38354.333333333336</v>
          </cell>
          <cell r="J17">
            <v>24</v>
          </cell>
          <cell r="K17">
            <v>100</v>
          </cell>
        </row>
        <row r="18">
          <cell r="B18">
            <v>38355.333333333336</v>
          </cell>
          <cell r="C18">
            <v>71.916801452636719</v>
          </cell>
          <cell r="D18">
            <v>100</v>
          </cell>
          <cell r="I18">
            <v>38355.333333333336</v>
          </cell>
          <cell r="J18">
            <v>24</v>
          </cell>
          <cell r="K18">
            <v>100</v>
          </cell>
        </row>
      </sheetData>
      <sheetData sheetId="1" refreshError="1"/>
      <sheetData sheetId="2"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lva mes"/>
      <sheetName val="tolva hora"/>
      <sheetName val="variables"/>
    </sheetNames>
    <sheetDataSet>
      <sheetData sheetId="0"/>
      <sheetData sheetId="1" refreshError="1">
        <row r="8">
          <cell r="A8">
            <v>0</v>
          </cell>
          <cell r="B8" t="str">
            <v>WIT3469.PV</v>
          </cell>
          <cell r="C8" t="str">
            <v>WT3073.PV</v>
          </cell>
          <cell r="D8" t="str">
            <v>WI3082.PV</v>
          </cell>
          <cell r="E8" t="str">
            <v>WI3085.PV</v>
          </cell>
        </row>
        <row r="9">
          <cell r="A9" t="str">
            <v>Timestamp</v>
          </cell>
          <cell r="B9" t="str">
            <v>WIT3469.PV - SnapShot</v>
          </cell>
          <cell r="C9" t="str">
            <v>WT3073.PV - SnapShot</v>
          </cell>
          <cell r="D9" t="str">
            <v>WI3082.PV - SnapShot</v>
          </cell>
          <cell r="E9" t="str">
            <v>WI3085.PV - SnapShot</v>
          </cell>
        </row>
        <row r="10">
          <cell r="A10">
            <v>38070</v>
          </cell>
          <cell r="B10">
            <v>18.882543563842773</v>
          </cell>
          <cell r="C10">
            <v>369.986572265625</v>
          </cell>
          <cell r="D10">
            <v>14.705676078796387</v>
          </cell>
          <cell r="E10">
            <v>13.074039459228516</v>
          </cell>
        </row>
        <row r="11">
          <cell r="A11">
            <v>38070.020833333336</v>
          </cell>
          <cell r="B11">
            <v>19.101871490478516</v>
          </cell>
          <cell r="C11">
            <v>369.11141967773438</v>
          </cell>
          <cell r="D11">
            <v>13.154729843139648</v>
          </cell>
          <cell r="E11">
            <v>12.67757511138916</v>
          </cell>
        </row>
        <row r="12">
          <cell r="A12">
            <v>38070.041666666664</v>
          </cell>
          <cell r="B12">
            <v>19.474111557006836</v>
          </cell>
          <cell r="C12">
            <v>356.91796875</v>
          </cell>
          <cell r="D12">
            <v>18.481990814208984</v>
          </cell>
          <cell r="E12">
            <v>15.361861228942871</v>
          </cell>
        </row>
        <row r="13">
          <cell r="A13">
            <v>38070.0625</v>
          </cell>
          <cell r="B13">
            <v>19.779550552368164</v>
          </cell>
          <cell r="C13">
            <v>351.28521728515625</v>
          </cell>
          <cell r="D13">
            <v>17.643476486206055</v>
          </cell>
          <cell r="E13">
            <v>18.070392608642578</v>
          </cell>
        </row>
        <row r="14">
          <cell r="A14">
            <v>38070.083333333336</v>
          </cell>
          <cell r="B14">
            <v>19.994632720947266</v>
          </cell>
          <cell r="C14">
            <v>356.75970458984375</v>
          </cell>
          <cell r="D14">
            <v>16.100870132446289</v>
          </cell>
          <cell r="E14">
            <v>11.211196899414063</v>
          </cell>
        </row>
        <row r="15">
          <cell r="A15">
            <v>38070.104166666664</v>
          </cell>
          <cell r="B15">
            <v>20.298524856567383</v>
          </cell>
          <cell r="C15">
            <v>352.3062744140625</v>
          </cell>
          <cell r="D15">
            <v>14.611409187316895</v>
          </cell>
          <cell r="E15">
            <v>13.897229194641113</v>
          </cell>
        </row>
        <row r="16">
          <cell r="A16">
            <v>38070.125</v>
          </cell>
          <cell r="B16">
            <v>20.605123519897461</v>
          </cell>
          <cell r="C16">
            <v>347.78765869140625</v>
          </cell>
          <cell r="D16">
            <v>13.213111877441406</v>
          </cell>
          <cell r="E16">
            <v>16.631753921508789</v>
          </cell>
        </row>
        <row r="17">
          <cell r="A17">
            <v>38070.145833333336</v>
          </cell>
          <cell r="B17">
            <v>20.907085418701172</v>
          </cell>
          <cell r="C17">
            <v>335.64385986328125</v>
          </cell>
          <cell r="D17">
            <v>18.21198844909668</v>
          </cell>
          <cell r="E17">
            <v>18.605739593505859</v>
          </cell>
        </row>
        <row r="18">
          <cell r="A18">
            <v>38070.166666666664</v>
          </cell>
          <cell r="B18">
            <v>21.294773101806641</v>
          </cell>
          <cell r="C18">
            <v>340.06936645507813</v>
          </cell>
          <cell r="D18">
            <v>17.825414657592773</v>
          </cell>
          <cell r="E18">
            <v>12.489040374755859</v>
          </cell>
        </row>
        <row r="19">
          <cell r="A19">
            <v>38070.1875</v>
          </cell>
          <cell r="B19">
            <v>21.604072570800781</v>
          </cell>
          <cell r="C19">
            <v>335.56625366210938</v>
          </cell>
          <cell r="D19">
            <v>16.376106262207031</v>
          </cell>
          <cell r="E19">
            <v>15.48231315612793</v>
          </cell>
        </row>
        <row r="20">
          <cell r="A20">
            <v>38070.208333333336</v>
          </cell>
          <cell r="B20">
            <v>21.519893646240234</v>
          </cell>
          <cell r="C20">
            <v>331.46969604492188</v>
          </cell>
          <cell r="D20">
            <v>14.979556083679199</v>
          </cell>
          <cell r="E20">
            <v>18.16136360168457</v>
          </cell>
        </row>
        <row r="21">
          <cell r="A21">
            <v>38070.229166666664</v>
          </cell>
          <cell r="B21">
            <v>21.428377151489258</v>
          </cell>
          <cell r="C21">
            <v>337.2142333984375</v>
          </cell>
          <cell r="D21">
            <v>13.517444610595703</v>
          </cell>
          <cell r="E21">
            <v>11.271714210510254</v>
          </cell>
        </row>
        <row r="22">
          <cell r="A22">
            <v>38070.25</v>
          </cell>
          <cell r="B22">
            <v>21.312149047851563</v>
          </cell>
          <cell r="C22">
            <v>334.3590087890625</v>
          </cell>
          <cell r="D22">
            <v>12.058437347412109</v>
          </cell>
          <cell r="E22">
            <v>13.987810134887695</v>
          </cell>
        </row>
        <row r="23">
          <cell r="A23">
            <v>38070.270833333336</v>
          </cell>
          <cell r="B23">
            <v>20.937591552734375</v>
          </cell>
          <cell r="C23">
            <v>323.97491455078125</v>
          </cell>
          <cell r="D23">
            <v>17.548238754272461</v>
          </cell>
          <cell r="E23">
            <v>16.387548446655273</v>
          </cell>
        </row>
        <row r="24">
          <cell r="A24">
            <v>38070.291666666664</v>
          </cell>
          <cell r="B24">
            <v>20.902067184448242</v>
          </cell>
          <cell r="C24">
            <v>322.55352783203125</v>
          </cell>
          <cell r="D24">
            <v>15.628952026367188</v>
          </cell>
          <cell r="E24">
            <v>18.801450729370117</v>
          </cell>
        </row>
        <row r="25">
          <cell r="A25">
            <v>38070.3125</v>
          </cell>
          <cell r="B25">
            <v>20.542953491210938</v>
          </cell>
          <cell r="C25">
            <v>330.4517822265625</v>
          </cell>
          <cell r="D25">
            <v>13.638672828674316</v>
          </cell>
          <cell r="E25">
            <v>11.455787658691406</v>
          </cell>
        </row>
        <row r="26">
          <cell r="A26">
            <v>38070.333333333336</v>
          </cell>
          <cell r="B26">
            <v>20.356061935424805</v>
          </cell>
          <cell r="C26">
            <v>327.59042358398438</v>
          </cell>
          <cell r="D26">
            <v>12.209149360656738</v>
          </cell>
          <cell r="E26">
            <v>14.386215209960938</v>
          </cell>
        </row>
        <row r="27">
          <cell r="A27">
            <v>38070.354166666664</v>
          </cell>
          <cell r="B27">
            <v>20.129781723022461</v>
          </cell>
          <cell r="C27">
            <v>316.936279296875</v>
          </cell>
          <cell r="D27">
            <v>17.834144592285156</v>
          </cell>
          <cell r="E27">
            <v>16.91862678527832</v>
          </cell>
        </row>
        <row r="28">
          <cell r="A28">
            <v>38070.375</v>
          </cell>
          <cell r="B28">
            <v>19.861026763916016</v>
          </cell>
          <cell r="C28">
            <v>315.859375</v>
          </cell>
          <cell r="D28">
            <v>15.526149749755859</v>
          </cell>
          <cell r="E28">
            <v>18.655004501342773</v>
          </cell>
        </row>
        <row r="29">
          <cell r="A29">
            <v>38070.395833333336</v>
          </cell>
          <cell r="B29">
            <v>19.344755172729492</v>
          </cell>
          <cell r="C29">
            <v>327.97836303710938</v>
          </cell>
          <cell r="D29">
            <v>13.12912654876709</v>
          </cell>
          <cell r="E29">
            <v>10.906088829040527</v>
          </cell>
        </row>
        <row r="30">
          <cell r="A30">
            <v>38069.416666666664</v>
          </cell>
          <cell r="B30">
            <v>14.92149543762207</v>
          </cell>
          <cell r="C30">
            <v>328.40042114257813</v>
          </cell>
          <cell r="D30">
            <v>15.599081039428711</v>
          </cell>
          <cell r="E30">
            <v>10.641520500183105</v>
          </cell>
        </row>
        <row r="31">
          <cell r="A31">
            <v>38069.4375</v>
          </cell>
          <cell r="B31">
            <v>14.382055282592773</v>
          </cell>
          <cell r="C31">
            <v>320.424560546875</v>
          </cell>
          <cell r="D31">
            <v>18.112094879150391</v>
          </cell>
          <cell r="E31">
            <v>10.028977394104004</v>
          </cell>
        </row>
        <row r="32">
          <cell r="A32">
            <v>38069.458333333336</v>
          </cell>
          <cell r="B32">
            <v>14.129905700683594</v>
          </cell>
          <cell r="C32">
            <v>310.48733520507813</v>
          </cell>
          <cell r="D32">
            <v>13.865224838256836</v>
          </cell>
          <cell r="E32">
            <v>18.369293212890625</v>
          </cell>
        </row>
        <row r="33">
          <cell r="A33">
            <v>38069.479166666664</v>
          </cell>
          <cell r="B33">
            <v>13.62791919708252</v>
          </cell>
          <cell r="C33">
            <v>288.51177978515625</v>
          </cell>
          <cell r="D33">
            <v>16.476387023925781</v>
          </cell>
          <cell r="E33">
            <v>17.919486999511719</v>
          </cell>
        </row>
        <row r="34">
          <cell r="A34">
            <v>38069.5</v>
          </cell>
          <cell r="B34">
            <v>13.266878128051758</v>
          </cell>
          <cell r="C34">
            <v>282.12493896484375</v>
          </cell>
          <cell r="D34">
            <v>12.523179054260254</v>
          </cell>
          <cell r="E34">
            <v>18.106082916259766</v>
          </cell>
        </row>
        <row r="35">
          <cell r="A35">
            <v>38069.520833333336</v>
          </cell>
          <cell r="B35">
            <v>13.284639358520508</v>
          </cell>
          <cell r="C35">
            <v>273.17459106445313</v>
          </cell>
          <cell r="D35">
            <v>16.776451110839844</v>
          </cell>
          <cell r="E35">
            <v>18.481599807739258</v>
          </cell>
        </row>
        <row r="36">
          <cell r="A36">
            <v>38069.541666666664</v>
          </cell>
          <cell r="B36">
            <v>13.254905700683594</v>
          </cell>
          <cell r="C36">
            <v>282.06594848632813</v>
          </cell>
          <cell r="D36">
            <v>13.341129302978516</v>
          </cell>
          <cell r="E36">
            <v>10.122468948364258</v>
          </cell>
        </row>
        <row r="37">
          <cell r="A37">
            <v>38064.5625</v>
          </cell>
          <cell r="B37">
            <v>12.620089530944824</v>
          </cell>
          <cell r="C37">
            <v>244.7718505859375</v>
          </cell>
          <cell r="D37">
            <v>12.358502388000488</v>
          </cell>
          <cell r="E37">
            <v>14.771819114685059</v>
          </cell>
        </row>
        <row r="38">
          <cell r="A38">
            <v>38064.583333333336</v>
          </cell>
          <cell r="B38">
            <v>13.039440155029297</v>
          </cell>
          <cell r="C38">
            <v>231.36497497558594</v>
          </cell>
          <cell r="D38">
            <v>18.118303298950195</v>
          </cell>
          <cell r="E38">
            <v>17.516040802001953</v>
          </cell>
        </row>
        <row r="39">
          <cell r="A39">
            <v>38064.604166666664</v>
          </cell>
          <cell r="B39">
            <v>13.289274215698242</v>
          </cell>
          <cell r="C39">
            <v>230.15771484375</v>
          </cell>
          <cell r="D39">
            <v>16.825136184692383</v>
          </cell>
          <cell r="E39">
            <v>10.54550838470459</v>
          </cell>
        </row>
        <row r="40">
          <cell r="A40">
            <v>38064.625</v>
          </cell>
          <cell r="B40">
            <v>13.356847763061523</v>
          </cell>
          <cell r="C40">
            <v>213.73429870605469</v>
          </cell>
          <cell r="D40">
            <v>15.335481643676758</v>
          </cell>
          <cell r="E40">
            <v>13.257143974304199</v>
          </cell>
        </row>
        <row r="41">
          <cell r="A41">
            <v>37811.645833333336</v>
          </cell>
          <cell r="B41">
            <v>27.504709243774414</v>
          </cell>
          <cell r="C41">
            <v>208.86808776855469</v>
          </cell>
          <cell r="D41">
            <v>18.880783081054688</v>
          </cell>
          <cell r="E41">
            <v>18.521753311157227</v>
          </cell>
        </row>
      </sheetData>
      <sheetData sheetId="2" refreshError="1">
        <row r="20">
          <cell r="H20" t="str">
            <v>WQSECADA.PV</v>
          </cell>
        </row>
        <row r="21">
          <cell r="H21" t="str">
            <v>WQSECADA.PV - SnapShot</v>
          </cell>
        </row>
        <row r="22">
          <cell r="H22">
            <v>1780.18408203125</v>
          </cell>
        </row>
        <row r="23">
          <cell r="H23">
            <v>1862.828125</v>
          </cell>
        </row>
      </sheetData>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O A"/>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2"/>
      <sheetName val="Hoja3"/>
      <sheetName val="octubre"/>
      <sheetName val="noviembre"/>
      <sheetName val="Long Term Prices"/>
      <sheetName val="Reporting"/>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tach 4-18"/>
      <sheetName val="Attach 5-20 (2)"/>
      <sheetName val="Attach 1-5"/>
      <sheetName val="Attach 1-6"/>
      <sheetName val="Attach 2-1"/>
      <sheetName val="Attach 3-1"/>
      <sheetName val="Attch 3-4"/>
      <sheetName val="Attach 3-5"/>
      <sheetName val="Attach 3-8"/>
      <sheetName val="Attach 3-9"/>
      <sheetName val="Attach 3-10B"/>
      <sheetName val="PDS_TRN"/>
      <sheetName val="Attach 3-23"/>
      <sheetName val="Attch 3-26"/>
      <sheetName val="Attach 4-4"/>
      <sheetName val="Attach 4-10"/>
      <sheetName val="Plant EQ"/>
      <sheetName val="Fig 4-14"/>
      <sheetName val="Fig 5-17"/>
      <sheetName val="Fig 6-7"/>
      <sheetName val="B.1.1.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VAL"/>
    </sheetNames>
    <sheetDataSet>
      <sheetData sheetId="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S ILD"/>
      <sheetName val="Chile"/>
      <sheetName val="Charts"/>
      <sheetName val="RiskMatrix"/>
      <sheetName val="EVAL"/>
    </sheetNames>
    <sheetDataSet>
      <sheetData sheetId="0">
        <row r="3">
          <cell r="B3" t="str">
            <v>1991</v>
          </cell>
          <cell r="C3" t="str">
            <v>1992</v>
          </cell>
          <cell r="D3" t="str">
            <v>1993</v>
          </cell>
          <cell r="E3" t="str">
            <v>1994</v>
          </cell>
          <cell r="F3" t="str">
            <v>1995</v>
          </cell>
        </row>
        <row r="14">
          <cell r="B14">
            <v>64013</v>
          </cell>
          <cell r="C14">
            <v>37142</v>
          </cell>
          <cell r="D14">
            <v>30745</v>
          </cell>
          <cell r="E14">
            <v>28637</v>
          </cell>
          <cell r="F14">
            <v>50559</v>
          </cell>
        </row>
        <row r="32">
          <cell r="B32">
            <v>72861</v>
          </cell>
          <cell r="C32">
            <v>42326</v>
          </cell>
          <cell r="D32">
            <v>32441</v>
          </cell>
          <cell r="E32">
            <v>32880</v>
          </cell>
          <cell r="F32">
            <v>38425</v>
          </cell>
        </row>
      </sheetData>
      <sheetData sheetId="1"/>
      <sheetData sheetId="2" refreshError="1"/>
      <sheetData sheetId="3" refreshError="1"/>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86CBC-BD95-46E9-B928-E3137A70EF38}">
  <sheetPr>
    <tabColor rgb="FF002060"/>
    <pageSetUpPr fitToPage="1"/>
  </sheetPr>
  <dimension ref="A1:T65"/>
  <sheetViews>
    <sheetView showGridLines="0" tabSelected="1" view="pageBreakPreview" zoomScale="60" zoomScaleNormal="70" workbookViewId="0">
      <selection activeCell="U11" sqref="U11"/>
    </sheetView>
  </sheetViews>
  <sheetFormatPr baseColWidth="10" defaultColWidth="8.88671875" defaultRowHeight="14.4"/>
  <cols>
    <col min="1" max="1" width="8.33203125" style="187" customWidth="1"/>
    <col min="2" max="2" width="32.21875" style="187" customWidth="1"/>
    <col min="3" max="3" width="18" style="187" bestFit="1" customWidth="1"/>
    <col min="4" max="4" width="14.109375" style="187" bestFit="1" customWidth="1"/>
    <col min="5" max="5" width="16.21875" style="187" bestFit="1" customWidth="1"/>
    <col min="6" max="6" width="2.21875" style="187" customWidth="1"/>
    <col min="7" max="7" width="5.21875" style="187" customWidth="1"/>
    <col min="8" max="8" width="12.21875" style="187" customWidth="1"/>
    <col min="9" max="9" width="4.77734375" style="187" customWidth="1"/>
    <col min="10" max="10" width="10" style="187" bestFit="1" customWidth="1"/>
    <col min="11" max="11" width="10.21875" style="187" customWidth="1"/>
    <col min="12" max="12" width="13" style="187" customWidth="1"/>
    <col min="13" max="13" width="11.44140625" style="187" customWidth="1"/>
    <col min="14" max="14" width="5.21875" style="187" customWidth="1"/>
    <col min="15" max="15" width="4.21875" style="187" customWidth="1"/>
    <col min="16" max="16" width="12.21875" style="187" customWidth="1"/>
    <col min="17" max="18" width="13.77734375" style="187" customWidth="1"/>
    <col min="19" max="19" width="8.88671875" style="187" customWidth="1"/>
    <col min="20" max="20" width="10.44140625" style="235" bestFit="1" customWidth="1"/>
    <col min="21" max="16384" width="8.88671875" style="235"/>
  </cols>
  <sheetData>
    <row r="1" spans="2:20" s="187" customFormat="1" ht="12" thickBot="1"/>
    <row r="2" spans="2:20" s="187" customFormat="1" ht="13.05" customHeight="1">
      <c r="B2" s="188"/>
      <c r="C2" s="189"/>
      <c r="D2" s="189"/>
      <c r="E2" s="190"/>
      <c r="F2" s="190"/>
      <c r="G2" s="190"/>
      <c r="H2" s="190"/>
      <c r="I2" s="190"/>
      <c r="J2" s="190"/>
      <c r="K2" s="190"/>
      <c r="L2" s="190"/>
      <c r="M2" s="190"/>
      <c r="N2" s="189"/>
      <c r="O2" s="189"/>
      <c r="P2" s="190"/>
      <c r="Q2" s="189"/>
      <c r="R2" s="191"/>
    </row>
    <row r="3" spans="2:20" s="187" customFormat="1" ht="23.25" customHeight="1">
      <c r="B3" s="461" t="s">
        <v>599</v>
      </c>
      <c r="C3" s="462"/>
      <c r="D3" s="462"/>
      <c r="E3" s="462"/>
      <c r="F3" s="462"/>
      <c r="G3" s="462"/>
      <c r="H3" s="462"/>
      <c r="I3" s="462"/>
      <c r="J3" s="462"/>
      <c r="K3" s="462"/>
      <c r="L3" s="462"/>
      <c r="M3" s="462"/>
      <c r="N3" s="462"/>
      <c r="O3" s="462"/>
      <c r="P3" s="462"/>
      <c r="Q3" s="462"/>
      <c r="R3" s="463"/>
      <c r="T3" s="401">
        <v>45946</v>
      </c>
    </row>
    <row r="4" spans="2:20" s="187" customFormat="1" ht="13.05" customHeight="1">
      <c r="B4" s="192"/>
      <c r="C4" s="261"/>
      <c r="D4" s="257"/>
      <c r="E4" s="257"/>
      <c r="F4" s="257"/>
      <c r="G4" s="257"/>
      <c r="H4" s="257"/>
      <c r="I4" s="264"/>
      <c r="J4" s="257"/>
      <c r="K4" s="257"/>
      <c r="L4" s="257"/>
      <c r="M4" s="257"/>
      <c r="N4" s="262"/>
      <c r="O4" s="262"/>
      <c r="P4" s="263"/>
      <c r="Q4" s="257"/>
      <c r="R4" s="193"/>
    </row>
    <row r="5" spans="2:20" s="187" customFormat="1" ht="9" customHeight="1">
      <c r="B5" s="225"/>
      <c r="C5" s="194"/>
      <c r="D5" s="194"/>
      <c r="E5" s="194"/>
      <c r="F5" s="194"/>
      <c r="G5" s="194"/>
      <c r="H5" s="194"/>
      <c r="I5" s="194"/>
      <c r="J5" s="194"/>
      <c r="K5" s="194"/>
      <c r="L5" s="194"/>
      <c r="M5" s="194"/>
      <c r="N5" s="194"/>
      <c r="O5" s="194"/>
      <c r="P5" s="194"/>
      <c r="Q5" s="194"/>
      <c r="R5" s="195"/>
    </row>
    <row r="6" spans="2:20" s="196" customFormat="1" ht="37.5" customHeight="1">
      <c r="B6" s="197" t="s">
        <v>83</v>
      </c>
      <c r="C6" s="543" t="s">
        <v>598</v>
      </c>
      <c r="D6" s="544"/>
      <c r="E6" s="544"/>
      <c r="F6" s="544"/>
      <c r="G6" s="544"/>
      <c r="H6" s="544"/>
      <c r="I6" s="544"/>
      <c r="J6" s="544"/>
      <c r="K6" s="544"/>
      <c r="L6" s="544"/>
      <c r="M6" s="544"/>
      <c r="N6" s="544"/>
      <c r="O6" s="544"/>
      <c r="P6" s="544"/>
      <c r="Q6" s="544" t="s">
        <v>729</v>
      </c>
      <c r="R6" s="545"/>
    </row>
    <row r="7" spans="2:20" s="187" customFormat="1" ht="9" customHeight="1">
      <c r="B7" s="225"/>
      <c r="C7" s="194"/>
      <c r="D7" s="194"/>
      <c r="E7" s="194"/>
      <c r="F7" s="194"/>
      <c r="G7" s="194"/>
      <c r="H7" s="194"/>
      <c r="I7" s="194"/>
      <c r="J7" s="194"/>
      <c r="K7" s="194"/>
      <c r="L7" s="194"/>
      <c r="M7" s="194"/>
      <c r="N7" s="194"/>
      <c r="O7" s="194"/>
      <c r="P7" s="194"/>
      <c r="Q7" s="194"/>
      <c r="R7" s="195"/>
    </row>
    <row r="8" spans="2:20" s="187" customFormat="1" ht="22.5" customHeight="1">
      <c r="B8" s="198" t="s">
        <v>600</v>
      </c>
      <c r="C8" s="265"/>
      <c r="D8" s="266"/>
      <c r="E8" s="266"/>
      <c r="F8" s="267"/>
      <c r="G8" s="267"/>
      <c r="H8" s="267"/>
      <c r="I8" s="267"/>
      <c r="J8" s="268" t="s">
        <v>727</v>
      </c>
      <c r="K8" s="267"/>
      <c r="L8" s="267"/>
      <c r="M8" s="269"/>
      <c r="N8" s="267"/>
      <c r="O8" s="267"/>
      <c r="P8" s="267"/>
      <c r="Q8" s="267"/>
      <c r="R8" s="199"/>
    </row>
    <row r="9" spans="2:20" s="187" customFormat="1" ht="6" customHeight="1">
      <c r="B9" s="198"/>
      <c r="C9" s="265"/>
      <c r="D9" s="266"/>
      <c r="E9" s="266"/>
      <c r="F9" s="267"/>
      <c r="G9" s="267"/>
      <c r="H9" s="267"/>
      <c r="I9" s="267"/>
      <c r="J9" s="267"/>
      <c r="K9" s="267"/>
      <c r="L9" s="267"/>
      <c r="M9" s="269"/>
      <c r="N9" s="267"/>
      <c r="O9" s="267"/>
      <c r="P9" s="267"/>
      <c r="Q9" s="267"/>
      <c r="R9" s="199"/>
    </row>
    <row r="10" spans="2:20" s="187" customFormat="1" ht="18.75" customHeight="1">
      <c r="B10" s="485"/>
      <c r="C10" s="486"/>
      <c r="D10" s="486"/>
      <c r="E10" s="486"/>
      <c r="F10" s="486"/>
      <c r="G10" s="486"/>
      <c r="H10" s="487"/>
      <c r="I10" s="270"/>
      <c r="J10" s="494"/>
      <c r="K10" s="495"/>
      <c r="L10" s="495"/>
      <c r="M10" s="495"/>
      <c r="N10" s="495"/>
      <c r="O10" s="495"/>
      <c r="P10" s="495"/>
      <c r="Q10" s="495"/>
      <c r="R10" s="496"/>
    </row>
    <row r="11" spans="2:20" s="187" customFormat="1" ht="36.299999999999997" customHeight="1">
      <c r="B11" s="488"/>
      <c r="C11" s="489"/>
      <c r="D11" s="489"/>
      <c r="E11" s="489"/>
      <c r="F11" s="489"/>
      <c r="G11" s="489"/>
      <c r="H11" s="490"/>
      <c r="I11" s="270"/>
      <c r="J11" s="497"/>
      <c r="K11" s="498"/>
      <c r="L11" s="498"/>
      <c r="M11" s="498"/>
      <c r="N11" s="498"/>
      <c r="O11" s="498"/>
      <c r="P11" s="498"/>
      <c r="Q11" s="498"/>
      <c r="R11" s="499"/>
    </row>
    <row r="12" spans="2:20" s="187" customFormat="1" ht="53.25" customHeight="1">
      <c r="B12" s="488"/>
      <c r="C12" s="489"/>
      <c r="D12" s="489"/>
      <c r="E12" s="489"/>
      <c r="F12" s="489"/>
      <c r="G12" s="489"/>
      <c r="H12" s="490"/>
      <c r="I12" s="270"/>
      <c r="J12" s="497"/>
      <c r="K12" s="498"/>
      <c r="L12" s="498"/>
      <c r="M12" s="498"/>
      <c r="N12" s="498"/>
      <c r="O12" s="498"/>
      <c r="P12" s="498"/>
      <c r="Q12" s="498"/>
      <c r="R12" s="499"/>
    </row>
    <row r="13" spans="2:20" s="187" customFormat="1" ht="18" customHeight="1">
      <c r="B13" s="488"/>
      <c r="C13" s="489"/>
      <c r="D13" s="489"/>
      <c r="E13" s="489"/>
      <c r="F13" s="489"/>
      <c r="G13" s="489"/>
      <c r="H13" s="490"/>
      <c r="I13" s="270"/>
      <c r="J13" s="497"/>
      <c r="K13" s="498"/>
      <c r="L13" s="498"/>
      <c r="M13" s="498"/>
      <c r="N13" s="498"/>
      <c r="O13" s="498"/>
      <c r="P13" s="498"/>
      <c r="Q13" s="498"/>
      <c r="R13" s="499"/>
    </row>
    <row r="14" spans="2:20" s="187" customFormat="1" ht="32.4" customHeight="1">
      <c r="B14" s="488"/>
      <c r="C14" s="489"/>
      <c r="D14" s="489"/>
      <c r="E14" s="489"/>
      <c r="F14" s="489"/>
      <c r="G14" s="489"/>
      <c r="H14" s="490"/>
      <c r="I14" s="270"/>
      <c r="J14" s="497"/>
      <c r="K14" s="498"/>
      <c r="L14" s="498"/>
      <c r="M14" s="498"/>
      <c r="N14" s="498"/>
      <c r="O14" s="498"/>
      <c r="P14" s="498"/>
      <c r="Q14" s="498"/>
      <c r="R14" s="499"/>
    </row>
    <row r="15" spans="2:20" s="187" customFormat="1" ht="21.6" customHeight="1">
      <c r="B15" s="491"/>
      <c r="C15" s="492"/>
      <c r="D15" s="492"/>
      <c r="E15" s="492"/>
      <c r="F15" s="492"/>
      <c r="G15" s="492"/>
      <c r="H15" s="493"/>
      <c r="I15" s="270"/>
      <c r="J15" s="500"/>
      <c r="K15" s="501"/>
      <c r="L15" s="501"/>
      <c r="M15" s="501"/>
      <c r="N15" s="501"/>
      <c r="O15" s="501"/>
      <c r="P15" s="501"/>
      <c r="Q15" s="501"/>
      <c r="R15" s="502"/>
    </row>
    <row r="16" spans="2:20" s="187" customFormat="1" ht="9" customHeight="1">
      <c r="B16" s="200"/>
      <c r="C16" s="265"/>
      <c r="D16" s="267"/>
      <c r="E16" s="267"/>
      <c r="F16" s="267"/>
      <c r="G16" s="267"/>
      <c r="H16" s="267"/>
      <c r="I16" s="267"/>
      <c r="J16" s="267"/>
      <c r="K16" s="267"/>
      <c r="L16" s="267"/>
      <c r="M16" s="267"/>
      <c r="N16" s="267"/>
      <c r="O16" s="267"/>
      <c r="P16" s="267"/>
      <c r="Q16" s="267"/>
      <c r="R16" s="199"/>
    </row>
    <row r="17" spans="2:18" s="187" customFormat="1" ht="9" customHeight="1">
      <c r="B17" s="225"/>
      <c r="C17" s="194"/>
      <c r="D17" s="194"/>
      <c r="E17" s="194"/>
      <c r="F17" s="194"/>
      <c r="G17" s="194"/>
      <c r="H17" s="194"/>
      <c r="I17" s="194"/>
      <c r="J17" s="194"/>
      <c r="K17" s="194"/>
      <c r="L17" s="194"/>
      <c r="M17" s="194"/>
      <c r="N17" s="194"/>
      <c r="O17" s="194"/>
      <c r="P17" s="194"/>
      <c r="Q17" s="194"/>
      <c r="R17" s="195"/>
    </row>
    <row r="18" spans="2:18" s="187" customFormat="1" ht="15" customHeight="1">
      <c r="B18" s="211" t="s">
        <v>588</v>
      </c>
      <c r="C18" s="265"/>
      <c r="D18" s="266"/>
      <c r="E18" s="266"/>
      <c r="F18" s="267"/>
      <c r="G18" s="267"/>
      <c r="H18" s="267"/>
      <c r="I18" s="267"/>
      <c r="J18" s="267"/>
      <c r="K18" s="267"/>
      <c r="L18" s="267"/>
      <c r="M18" s="269"/>
      <c r="N18" s="267"/>
      <c r="O18" s="267"/>
      <c r="P18" s="267"/>
      <c r="Q18" s="267"/>
      <c r="R18" s="199"/>
    </row>
    <row r="19" spans="2:18" s="187" customFormat="1" ht="15" customHeight="1">
      <c r="B19" s="271" t="s">
        <v>356</v>
      </c>
      <c r="C19" s="272"/>
      <c r="D19" s="503" t="s">
        <v>601</v>
      </c>
      <c r="E19" s="503"/>
      <c r="F19" s="503"/>
      <c r="G19" s="503"/>
      <c r="H19" s="504" t="s">
        <v>602</v>
      </c>
      <c r="I19" s="504"/>
      <c r="J19" s="504"/>
      <c r="K19" s="504"/>
      <c r="L19" s="504" t="s">
        <v>603</v>
      </c>
      <c r="M19" s="504"/>
      <c r="N19" s="504"/>
      <c r="O19" s="505" t="s">
        <v>604</v>
      </c>
      <c r="P19" s="505"/>
      <c r="Q19" s="273" t="s">
        <v>357</v>
      </c>
      <c r="R19" s="274" t="s">
        <v>358</v>
      </c>
    </row>
    <row r="20" spans="2:18" s="187" customFormat="1" ht="56.4" customHeight="1">
      <c r="B20" s="212" t="s">
        <v>359</v>
      </c>
      <c r="C20" s="213">
        <v>1</v>
      </c>
      <c r="D20" s="482"/>
      <c r="E20" s="483"/>
      <c r="F20" s="483"/>
      <c r="G20" s="484"/>
      <c r="H20" s="482"/>
      <c r="I20" s="483"/>
      <c r="J20" s="483"/>
      <c r="K20" s="484"/>
      <c r="L20" s="482"/>
      <c r="M20" s="483"/>
      <c r="N20" s="483"/>
      <c r="O20" s="479"/>
      <c r="P20" s="480"/>
      <c r="Q20" s="308"/>
      <c r="R20" s="275"/>
    </row>
    <row r="21" spans="2:18" s="187" customFormat="1" ht="68.400000000000006" customHeight="1">
      <c r="B21" s="276" t="s">
        <v>359</v>
      </c>
      <c r="C21" s="213">
        <v>0</v>
      </c>
      <c r="D21" s="474"/>
      <c r="E21" s="474"/>
      <c r="F21" s="474"/>
      <c r="G21" s="474"/>
      <c r="H21" s="475"/>
      <c r="I21" s="476"/>
      <c r="J21" s="476"/>
      <c r="K21" s="477"/>
      <c r="L21" s="478"/>
      <c r="M21" s="478"/>
      <c r="N21" s="478"/>
      <c r="O21" s="479"/>
      <c r="P21" s="480"/>
      <c r="Q21" s="308"/>
      <c r="R21" s="275"/>
    </row>
    <row r="22" spans="2:18" s="187" customFormat="1" ht="57" customHeight="1">
      <c r="B22" s="276" t="s">
        <v>359</v>
      </c>
      <c r="C22" s="309">
        <v>-1</v>
      </c>
      <c r="D22" s="474"/>
      <c r="E22" s="474"/>
      <c r="F22" s="474"/>
      <c r="G22" s="474"/>
      <c r="H22" s="475"/>
      <c r="I22" s="476"/>
      <c r="J22" s="476"/>
      <c r="K22" s="477"/>
      <c r="L22" s="478"/>
      <c r="M22" s="478"/>
      <c r="N22" s="478"/>
      <c r="O22" s="479"/>
      <c r="P22" s="480"/>
      <c r="Q22" s="308"/>
      <c r="R22" s="275"/>
    </row>
    <row r="23" spans="2:18" s="187" customFormat="1" ht="9.75" customHeight="1">
      <c r="B23" s="200"/>
      <c r="C23" s="265"/>
      <c r="D23" s="266"/>
      <c r="E23" s="266"/>
      <c r="F23" s="267"/>
      <c r="G23" s="267"/>
      <c r="H23" s="267"/>
      <c r="I23" s="267"/>
      <c r="J23" s="267"/>
      <c r="K23" s="267"/>
      <c r="L23" s="267"/>
      <c r="M23" s="269"/>
      <c r="N23" s="267"/>
      <c r="O23" s="267"/>
      <c r="P23" s="267"/>
      <c r="Q23" s="267"/>
      <c r="R23" s="199"/>
    </row>
    <row r="24" spans="2:18" s="187" customFormat="1" ht="13.5" customHeight="1">
      <c r="B24" s="225"/>
      <c r="C24" s="194"/>
      <c r="D24" s="194"/>
      <c r="E24" s="194"/>
      <c r="F24" s="194"/>
      <c r="G24" s="194"/>
      <c r="H24" s="194"/>
      <c r="I24" s="194"/>
      <c r="J24" s="194"/>
      <c r="K24" s="194"/>
      <c r="L24" s="194"/>
      <c r="M24" s="194"/>
      <c r="N24" s="194"/>
      <c r="O24" s="194"/>
      <c r="P24" s="194"/>
      <c r="Q24" s="194"/>
      <c r="R24" s="195"/>
    </row>
    <row r="25" spans="2:18" s="187" customFormat="1" ht="19.5" customHeight="1">
      <c r="B25" s="198" t="s">
        <v>616</v>
      </c>
      <c r="C25" s="277"/>
      <c r="D25" s="257"/>
      <c r="E25" s="257"/>
      <c r="F25" s="268" t="s">
        <v>617</v>
      </c>
      <c r="G25" s="278"/>
      <c r="H25" s="278"/>
      <c r="I25" s="257"/>
      <c r="J25" s="257"/>
      <c r="K25" s="257"/>
      <c r="L25" s="257"/>
      <c r="M25" s="257"/>
      <c r="N25" s="268"/>
      <c r="O25" s="257"/>
      <c r="P25" s="257"/>
      <c r="Q25" s="257"/>
      <c r="R25" s="208"/>
    </row>
    <row r="26" spans="2:18" s="187" customFormat="1" ht="8.25" customHeight="1">
      <c r="B26" s="214"/>
      <c r="C26" s="277"/>
      <c r="D26" s="277"/>
      <c r="E26" s="277"/>
      <c r="F26" s="277"/>
      <c r="G26" s="257"/>
      <c r="H26" s="257"/>
      <c r="I26" s="257"/>
      <c r="J26" s="257"/>
      <c r="K26" s="257"/>
      <c r="L26" s="257"/>
      <c r="M26" s="279"/>
      <c r="N26" s="257"/>
      <c r="O26" s="257"/>
      <c r="P26" s="277"/>
      <c r="Q26" s="277"/>
      <c r="R26" s="201"/>
    </row>
    <row r="27" spans="2:18" s="187" customFormat="1" ht="28.5" customHeight="1">
      <c r="B27" s="280" t="s">
        <v>589</v>
      </c>
      <c r="C27" s="310" t="s">
        <v>590</v>
      </c>
      <c r="D27" s="481" t="s">
        <v>591</v>
      </c>
      <c r="E27" s="481"/>
      <c r="F27" s="281"/>
      <c r="G27" s="282"/>
      <c r="H27" s="257"/>
      <c r="I27" s="257"/>
      <c r="J27" s="257"/>
      <c r="K27" s="257"/>
      <c r="L27" s="257"/>
      <c r="M27" s="257"/>
      <c r="N27" s="467"/>
      <c r="O27" s="467"/>
      <c r="P27" s="467"/>
      <c r="Q27" s="467"/>
      <c r="R27" s="202"/>
    </row>
    <row r="28" spans="2:18" s="187" customFormat="1" ht="18" customHeight="1">
      <c r="B28" s="215">
        <f ca="1">+'SUMMARY AND CURVES'!F7</f>
        <v>9.3069090112777846E-3</v>
      </c>
      <c r="C28" s="216">
        <f ca="1">+'SUMMARY AND CURVES'!G7</f>
        <v>9.3069090112777846E-3</v>
      </c>
      <c r="D28" s="217">
        <f ca="1">+B28-C28</f>
        <v>0</v>
      </c>
      <c r="E28" s="218">
        <f ca="1">+D28</f>
        <v>0</v>
      </c>
      <c r="F28" s="281"/>
      <c r="G28" s="257"/>
      <c r="H28" s="257"/>
      <c r="I28" s="257"/>
      <c r="J28" s="257"/>
      <c r="K28" s="257"/>
      <c r="L28" s="257"/>
      <c r="M28" s="257"/>
      <c r="N28" s="467"/>
      <c r="O28" s="467"/>
      <c r="P28" s="467"/>
      <c r="Q28" s="467"/>
      <c r="R28" s="202"/>
    </row>
    <row r="29" spans="2:18" s="187" customFormat="1" ht="18" customHeight="1">
      <c r="B29" s="214"/>
      <c r="C29" s="267"/>
      <c r="D29" s="281"/>
      <c r="E29" s="281"/>
      <c r="F29" s="281"/>
      <c r="G29" s="257"/>
      <c r="H29" s="283"/>
      <c r="I29" s="257"/>
      <c r="J29" s="257"/>
      <c r="K29" s="257"/>
      <c r="L29" s="257"/>
      <c r="M29" s="257"/>
      <c r="N29" s="467"/>
      <c r="O29" s="467"/>
      <c r="P29" s="467"/>
      <c r="Q29" s="467"/>
      <c r="R29" s="202"/>
    </row>
    <row r="30" spans="2:18" s="187" customFormat="1" ht="21" customHeight="1">
      <c r="B30" s="280" t="s">
        <v>592</v>
      </c>
      <c r="C30" s="310" t="s">
        <v>593</v>
      </c>
      <c r="D30" s="311" t="s">
        <v>594</v>
      </c>
      <c r="E30" s="312" t="s">
        <v>595</v>
      </c>
      <c r="F30" s="281"/>
      <c r="G30" s="257"/>
      <c r="H30" s="283"/>
      <c r="I30" s="257"/>
      <c r="J30" s="257"/>
      <c r="K30" s="257"/>
      <c r="L30" s="257"/>
      <c r="M30" s="257"/>
      <c r="N30" s="284"/>
      <c r="O30" s="284"/>
      <c r="P30" s="284"/>
      <c r="Q30" s="284"/>
      <c r="R30" s="202"/>
    </row>
    <row r="31" spans="2:18" s="187" customFormat="1" ht="18" customHeight="1">
      <c r="B31" s="219" t="s">
        <v>596</v>
      </c>
      <c r="C31" s="220">
        <f ca="1">+C28*'DATABASE AND CURVES'!K6</f>
        <v>85</v>
      </c>
      <c r="D31" s="220">
        <f ca="1">+C31</f>
        <v>85</v>
      </c>
      <c r="E31" s="221">
        <f ca="1">+D31/C31</f>
        <v>1</v>
      </c>
      <c r="F31" s="281"/>
      <c r="G31" s="257"/>
      <c r="H31" s="283"/>
      <c r="I31" s="257"/>
      <c r="J31" s="257"/>
      <c r="K31" s="257"/>
      <c r="L31" s="257"/>
      <c r="M31" s="257"/>
      <c r="N31" s="284"/>
      <c r="O31" s="284"/>
      <c r="P31" s="284"/>
      <c r="Q31" s="284"/>
      <c r="R31" s="202"/>
    </row>
    <row r="32" spans="2:18" s="187" customFormat="1" ht="18" customHeight="1">
      <c r="B32" s="219" t="s">
        <v>597</v>
      </c>
      <c r="C32" s="220">
        <f ca="1">+C31</f>
        <v>85</v>
      </c>
      <c r="D32" s="220">
        <v>0</v>
      </c>
      <c r="E32" s="221">
        <v>0</v>
      </c>
      <c r="F32" s="285"/>
      <c r="G32" s="285"/>
      <c r="H32" s="283"/>
      <c r="I32" s="257"/>
      <c r="J32" s="257"/>
      <c r="K32" s="257"/>
      <c r="L32" s="257"/>
      <c r="M32" s="257"/>
      <c r="N32" s="467"/>
      <c r="O32" s="467"/>
      <c r="P32" s="467"/>
      <c r="Q32" s="467"/>
      <c r="R32" s="202"/>
    </row>
    <row r="33" spans="2:18" s="187" customFormat="1" ht="12.75" customHeight="1">
      <c r="B33" s="222"/>
      <c r="C33" s="285"/>
      <c r="D33" s="285"/>
      <c r="E33" s="285"/>
      <c r="F33" s="285"/>
      <c r="G33" s="285"/>
      <c r="H33" s="283"/>
      <c r="I33" s="257"/>
      <c r="J33" s="257"/>
      <c r="K33" s="257"/>
      <c r="L33" s="257"/>
      <c r="M33" s="257"/>
      <c r="N33" s="467"/>
      <c r="O33" s="467"/>
      <c r="P33" s="467"/>
      <c r="Q33" s="467"/>
      <c r="R33" s="202"/>
    </row>
    <row r="34" spans="2:18" s="187" customFormat="1" ht="17.25" customHeight="1">
      <c r="B34" s="223"/>
      <c r="C34" s="257"/>
      <c r="D34" s="257"/>
      <c r="E34" s="279"/>
      <c r="F34" s="285"/>
      <c r="G34" s="285"/>
      <c r="H34" s="286"/>
      <c r="I34" s="287"/>
      <c r="J34" s="288"/>
      <c r="K34" s="289"/>
      <c r="L34" s="289"/>
      <c r="M34" s="257"/>
      <c r="N34" s="290"/>
      <c r="O34" s="290"/>
      <c r="P34" s="290"/>
      <c r="Q34" s="290"/>
      <c r="R34" s="202"/>
    </row>
    <row r="35" spans="2:18" s="187" customFormat="1" ht="5.25" customHeight="1">
      <c r="B35" s="204"/>
      <c r="C35" s="257"/>
      <c r="D35" s="257"/>
      <c r="E35" s="279"/>
      <c r="F35" s="285"/>
      <c r="G35" s="285"/>
      <c r="H35" s="286"/>
      <c r="I35" s="287"/>
      <c r="J35" s="288"/>
      <c r="K35" s="289"/>
      <c r="L35" s="289"/>
      <c r="M35" s="257"/>
      <c r="N35" s="290"/>
      <c r="O35" s="290"/>
      <c r="P35" s="290"/>
      <c r="Q35" s="290"/>
      <c r="R35" s="202"/>
    </row>
    <row r="36" spans="2:18" s="187" customFormat="1" ht="24" customHeight="1">
      <c r="B36" s="224"/>
      <c r="C36" s="257"/>
      <c r="D36" s="257"/>
      <c r="E36" s="258"/>
      <c r="F36" s="285"/>
      <c r="G36" s="285"/>
      <c r="H36" s="286"/>
      <c r="I36" s="287"/>
      <c r="J36" s="288"/>
      <c r="K36" s="289"/>
      <c r="L36" s="289"/>
      <c r="M36" s="257"/>
      <c r="N36" s="290"/>
      <c r="O36" s="290"/>
      <c r="P36" s="290"/>
      <c r="Q36" s="290"/>
      <c r="R36" s="202"/>
    </row>
    <row r="37" spans="2:18" s="187" customFormat="1" ht="24" customHeight="1">
      <c r="B37" s="291"/>
      <c r="C37" s="260"/>
      <c r="D37" s="260"/>
      <c r="E37" s="260"/>
      <c r="F37" s="285"/>
      <c r="G37" s="285"/>
      <c r="H37" s="286"/>
      <c r="I37" s="287"/>
      <c r="J37" s="288"/>
      <c r="K37" s="289"/>
      <c r="L37" s="289"/>
      <c r="M37" s="257"/>
      <c r="N37" s="290"/>
      <c r="O37" s="290"/>
      <c r="P37" s="290"/>
      <c r="Q37" s="290"/>
      <c r="R37" s="202"/>
    </row>
    <row r="38" spans="2:18" s="187" customFormat="1" ht="24" customHeight="1">
      <c r="B38" s="292"/>
      <c r="C38" s="259"/>
      <c r="D38" s="259"/>
      <c r="E38" s="259"/>
      <c r="F38" s="285"/>
      <c r="G38" s="285"/>
      <c r="H38" s="286"/>
      <c r="I38" s="287"/>
      <c r="J38" s="288"/>
      <c r="K38" s="289"/>
      <c r="L38" s="289"/>
      <c r="M38" s="257"/>
      <c r="N38" s="290"/>
      <c r="O38" s="290"/>
      <c r="P38" s="290"/>
      <c r="Q38" s="290"/>
      <c r="R38" s="202"/>
    </row>
    <row r="39" spans="2:18" s="187" customFormat="1" ht="24" customHeight="1">
      <c r="B39" s="292"/>
      <c r="C39" s="259"/>
      <c r="D39" s="259"/>
      <c r="E39" s="259"/>
      <c r="F39" s="285"/>
      <c r="G39" s="285"/>
      <c r="H39" s="286"/>
      <c r="I39" s="287"/>
      <c r="J39" s="288"/>
      <c r="K39" s="289"/>
      <c r="L39" s="289"/>
      <c r="M39" s="257"/>
      <c r="N39" s="290"/>
      <c r="O39" s="290"/>
      <c r="P39" s="290"/>
      <c r="Q39" s="290"/>
      <c r="R39" s="202"/>
    </row>
    <row r="40" spans="2:18" s="187" customFormat="1" ht="24" customHeight="1">
      <c r="B40" s="292"/>
      <c r="C40" s="259"/>
      <c r="D40" s="259"/>
      <c r="E40" s="259"/>
      <c r="F40" s="285"/>
      <c r="G40" s="285"/>
      <c r="H40" s="286"/>
      <c r="I40" s="287"/>
      <c r="J40" s="288"/>
      <c r="K40" s="289"/>
      <c r="L40" s="289"/>
      <c r="M40" s="257"/>
      <c r="N40" s="290"/>
      <c r="O40" s="290"/>
      <c r="P40" s="290"/>
      <c r="Q40" s="290"/>
      <c r="R40" s="202"/>
    </row>
    <row r="41" spans="2:18" s="187" customFormat="1" ht="24" customHeight="1">
      <c r="B41" s="292"/>
      <c r="C41" s="259"/>
      <c r="D41" s="259"/>
      <c r="E41" s="259"/>
      <c r="F41" s="285"/>
      <c r="G41" s="285"/>
      <c r="H41" s="286"/>
      <c r="I41" s="287"/>
      <c r="J41" s="288"/>
      <c r="K41" s="289"/>
      <c r="L41" s="289"/>
      <c r="M41" s="257"/>
      <c r="N41" s="290"/>
      <c r="O41" s="290"/>
      <c r="P41" s="290"/>
      <c r="Q41" s="290"/>
      <c r="R41" s="202"/>
    </row>
    <row r="42" spans="2:18" s="187" customFormat="1" ht="24" customHeight="1">
      <c r="B42" s="292"/>
      <c r="C42" s="259"/>
      <c r="D42" s="259"/>
      <c r="E42" s="259"/>
      <c r="F42" s="285"/>
      <c r="G42" s="285"/>
      <c r="H42" s="286"/>
      <c r="I42" s="287"/>
      <c r="J42" s="288"/>
      <c r="K42" s="289"/>
      <c r="L42" s="289"/>
      <c r="M42" s="257"/>
      <c r="N42" s="290"/>
      <c r="O42" s="290"/>
      <c r="P42" s="290"/>
      <c r="Q42" s="290"/>
      <c r="R42" s="202"/>
    </row>
    <row r="43" spans="2:18" s="187" customFormat="1" ht="28.5" customHeight="1">
      <c r="B43" s="292"/>
      <c r="C43" s="259"/>
      <c r="D43" s="259"/>
      <c r="E43" s="259"/>
      <c r="F43" s="285"/>
      <c r="G43" s="285"/>
      <c r="H43" s="286"/>
      <c r="I43" s="287"/>
      <c r="J43" s="288"/>
      <c r="K43" s="289"/>
      <c r="L43" s="289"/>
      <c r="M43" s="257"/>
      <c r="N43" s="290"/>
      <c r="O43" s="290"/>
      <c r="P43" s="290"/>
      <c r="Q43" s="290"/>
      <c r="R43" s="202"/>
    </row>
    <row r="44" spans="2:18" s="187" customFormat="1" ht="25.5" customHeight="1">
      <c r="B44" s="292"/>
      <c r="C44" s="293"/>
      <c r="D44" s="259"/>
      <c r="E44" s="259"/>
      <c r="F44" s="285"/>
      <c r="G44" s="285"/>
      <c r="H44" s="286"/>
      <c r="I44" s="287"/>
      <c r="J44" s="288"/>
      <c r="K44" s="289"/>
      <c r="L44" s="289"/>
      <c r="M44" s="257"/>
      <c r="N44" s="290"/>
      <c r="O44" s="290"/>
      <c r="P44" s="290"/>
      <c r="Q44" s="290"/>
      <c r="R44" s="202"/>
    </row>
    <row r="45" spans="2:18" s="187" customFormat="1" ht="42" customHeight="1">
      <c r="B45" s="468" t="s">
        <v>605</v>
      </c>
      <c r="C45" s="469"/>
      <c r="D45" s="469"/>
      <c r="E45" s="470"/>
      <c r="F45" s="257"/>
      <c r="G45" s="471" t="s">
        <v>606</v>
      </c>
      <c r="H45" s="472"/>
      <c r="I45" s="472"/>
      <c r="J45" s="472"/>
      <c r="K45" s="472"/>
      <c r="L45" s="472"/>
      <c r="M45" s="472"/>
      <c r="N45" s="472"/>
      <c r="O45" s="472"/>
      <c r="P45" s="472"/>
      <c r="Q45" s="472"/>
      <c r="R45" s="473"/>
    </row>
    <row r="46" spans="2:18" s="187" customFormat="1" ht="11.25" customHeight="1">
      <c r="B46" s="203"/>
      <c r="C46" s="285"/>
      <c r="D46" s="285"/>
      <c r="E46" s="285"/>
      <c r="F46" s="285"/>
      <c r="G46" s="285"/>
      <c r="H46" s="285"/>
      <c r="I46" s="285"/>
      <c r="J46" s="285"/>
      <c r="K46" s="285"/>
      <c r="L46" s="285"/>
      <c r="M46" s="285"/>
      <c r="N46" s="285"/>
      <c r="O46" s="285"/>
      <c r="P46" s="285"/>
      <c r="Q46" s="285"/>
      <c r="R46" s="205"/>
    </row>
    <row r="47" spans="2:18" s="187" customFormat="1" ht="13.5" customHeight="1">
      <c r="B47" s="225"/>
      <c r="C47" s="194"/>
      <c r="D47" s="194"/>
      <c r="E47" s="194"/>
      <c r="F47" s="194"/>
      <c r="G47" s="194"/>
      <c r="H47" s="194"/>
      <c r="I47" s="194"/>
      <c r="J47" s="194"/>
      <c r="K47" s="194"/>
      <c r="L47" s="194"/>
      <c r="M47" s="194"/>
      <c r="N47" s="194"/>
      <c r="O47" s="194"/>
      <c r="P47" s="194"/>
      <c r="Q47" s="194"/>
      <c r="R47" s="195"/>
    </row>
    <row r="48" spans="2:18" s="206" customFormat="1" ht="26.55" customHeight="1">
      <c r="B48" s="198"/>
      <c r="C48" s="267"/>
      <c r="D48" s="267"/>
      <c r="E48" s="267"/>
      <c r="F48" s="267"/>
      <c r="G48" s="267"/>
      <c r="H48" s="294"/>
      <c r="I48" s="268"/>
      <c r="J48" s="267"/>
      <c r="K48" s="267"/>
      <c r="L48" s="267"/>
      <c r="M48" s="267"/>
      <c r="N48" s="267"/>
      <c r="O48" s="267"/>
      <c r="P48" s="267"/>
      <c r="Q48" s="267"/>
      <c r="R48" s="199"/>
    </row>
    <row r="49" spans="2:18" s="206" customFormat="1" ht="36" customHeight="1">
      <c r="B49" s="226"/>
      <c r="C49" s="295"/>
      <c r="D49" s="295"/>
      <c r="E49" s="295"/>
      <c r="F49" s="295"/>
      <c r="G49" s="295"/>
      <c r="H49" s="295"/>
      <c r="I49" s="296"/>
      <c r="J49" s="296"/>
      <c r="K49" s="296"/>
      <c r="L49" s="296"/>
      <c r="M49" s="296"/>
      <c r="N49" s="295"/>
      <c r="O49" s="296"/>
      <c r="P49" s="296"/>
      <c r="Q49" s="295"/>
      <c r="R49" s="227"/>
    </row>
    <row r="50" spans="2:18" s="206" customFormat="1" ht="21.75" customHeight="1">
      <c r="B50" s="226"/>
      <c r="C50" s="295"/>
      <c r="D50" s="295"/>
      <c r="E50" s="295"/>
      <c r="F50" s="295"/>
      <c r="G50" s="295"/>
      <c r="H50" s="295"/>
      <c r="I50" s="296"/>
      <c r="J50" s="296"/>
      <c r="K50" s="296"/>
      <c r="L50" s="296"/>
      <c r="M50" s="296"/>
      <c r="N50" s="295"/>
      <c r="O50" s="296"/>
      <c r="P50" s="296"/>
      <c r="Q50" s="295"/>
      <c r="R50" s="227"/>
    </row>
    <row r="51" spans="2:18" s="206" customFormat="1" ht="16.95" customHeight="1">
      <c r="B51" s="214"/>
      <c r="C51" s="297"/>
      <c r="D51" s="297"/>
      <c r="E51" s="297"/>
      <c r="F51" s="297"/>
      <c r="G51" s="297"/>
      <c r="H51" s="298"/>
      <c r="I51" s="297"/>
      <c r="J51" s="297"/>
      <c r="K51" s="297"/>
      <c r="L51" s="297"/>
      <c r="M51" s="297"/>
      <c r="N51" s="299"/>
      <c r="O51" s="297"/>
      <c r="P51" s="297"/>
      <c r="Q51" s="297"/>
      <c r="R51" s="228"/>
    </row>
    <row r="52" spans="2:18" s="206" customFormat="1" ht="22.5" customHeight="1">
      <c r="B52" s="229"/>
      <c r="C52" s="300"/>
      <c r="D52" s="300"/>
      <c r="E52" s="300"/>
      <c r="F52" s="300"/>
      <c r="G52" s="300"/>
      <c r="H52" s="300"/>
      <c r="I52" s="300"/>
      <c r="J52" s="300"/>
      <c r="K52" s="300"/>
      <c r="L52" s="300"/>
      <c r="M52" s="300"/>
      <c r="N52" s="300"/>
      <c r="O52" s="300"/>
      <c r="P52" s="300"/>
      <c r="Q52" s="300"/>
      <c r="R52" s="230"/>
    </row>
    <row r="53" spans="2:18" s="206" customFormat="1" ht="31.5" customHeight="1">
      <c r="B53" s="207"/>
      <c r="C53" s="301"/>
      <c r="D53" s="301"/>
      <c r="E53" s="301"/>
      <c r="F53" s="301"/>
      <c r="G53" s="301"/>
      <c r="H53" s="399"/>
      <c r="I53" s="301"/>
      <c r="J53" s="301"/>
      <c r="K53" s="301"/>
      <c r="L53" s="301"/>
      <c r="M53" s="301"/>
      <c r="N53" s="302"/>
      <c r="O53" s="301"/>
      <c r="P53" s="301"/>
      <c r="Q53" s="301"/>
      <c r="R53" s="231"/>
    </row>
    <row r="54" spans="2:18" s="206" customFormat="1" ht="31.5" customHeight="1">
      <c r="B54" s="207"/>
      <c r="C54" s="301"/>
      <c r="D54" s="301"/>
      <c r="E54" s="301"/>
      <c r="F54" s="301"/>
      <c r="G54" s="301"/>
      <c r="H54" s="399"/>
      <c r="I54" s="301"/>
      <c r="J54" s="301"/>
      <c r="K54" s="301"/>
      <c r="L54" s="301"/>
      <c r="M54" s="301"/>
      <c r="N54" s="302"/>
      <c r="O54" s="301"/>
      <c r="P54" s="301"/>
      <c r="Q54" s="301"/>
      <c r="R54" s="231"/>
    </row>
    <row r="55" spans="2:18" s="206" customFormat="1" ht="26.4" customHeight="1">
      <c r="B55" s="207"/>
      <c r="C55" s="301"/>
      <c r="D55" s="301"/>
      <c r="E55" s="301"/>
      <c r="F55" s="301"/>
      <c r="G55" s="301"/>
      <c r="H55" s="399"/>
      <c r="I55" s="301"/>
      <c r="J55" s="301"/>
      <c r="K55" s="301"/>
      <c r="L55" s="301"/>
      <c r="M55" s="301"/>
      <c r="N55" s="302"/>
      <c r="O55" s="301"/>
      <c r="P55" s="301"/>
      <c r="Q55" s="301"/>
      <c r="R55" s="231"/>
    </row>
    <row r="56" spans="2:18" s="206" customFormat="1" ht="26.55" customHeight="1">
      <c r="B56" s="207"/>
      <c r="C56" s="301"/>
      <c r="D56" s="301"/>
      <c r="E56" s="301"/>
      <c r="F56" s="301"/>
      <c r="G56" s="301"/>
      <c r="H56" s="399"/>
      <c r="I56" s="301"/>
      <c r="J56" s="301"/>
      <c r="K56" s="301"/>
      <c r="L56" s="301"/>
      <c r="M56" s="301"/>
      <c r="N56" s="302"/>
      <c r="O56" s="301"/>
      <c r="P56" s="301"/>
      <c r="Q56" s="301"/>
      <c r="R56" s="231"/>
    </row>
    <row r="57" spans="2:18" s="206" customFormat="1" ht="23.25" customHeight="1">
      <c r="B57" s="207"/>
      <c r="C57" s="464"/>
      <c r="D57" s="464"/>
      <c r="E57" s="464"/>
      <c r="F57" s="464"/>
      <c r="G57" s="464"/>
      <c r="H57" s="399"/>
      <c r="I57" s="464"/>
      <c r="J57" s="464"/>
      <c r="K57" s="464"/>
      <c r="L57" s="464"/>
      <c r="M57" s="464"/>
      <c r="N57" s="302"/>
      <c r="O57" s="464"/>
      <c r="P57" s="464"/>
      <c r="Q57" s="464"/>
      <c r="R57" s="465"/>
    </row>
    <row r="58" spans="2:18" s="206" customFormat="1" ht="23.25" customHeight="1">
      <c r="B58" s="207"/>
      <c r="C58" s="399"/>
      <c r="D58" s="399"/>
      <c r="E58" s="399"/>
      <c r="F58" s="399"/>
      <c r="G58" s="399"/>
      <c r="H58" s="399"/>
      <c r="I58" s="399"/>
      <c r="J58" s="399"/>
      <c r="K58" s="399"/>
      <c r="L58" s="399"/>
      <c r="M58" s="399"/>
      <c r="N58" s="302"/>
      <c r="O58" s="399"/>
      <c r="P58" s="399"/>
      <c r="Q58" s="399"/>
      <c r="R58" s="400"/>
    </row>
    <row r="59" spans="2:18" s="206" customFormat="1" ht="23.25" customHeight="1">
      <c r="B59" s="207"/>
      <c r="C59" s="399"/>
      <c r="D59" s="399"/>
      <c r="E59" s="399"/>
      <c r="F59" s="399"/>
      <c r="G59" s="399"/>
      <c r="H59" s="399"/>
      <c r="I59" s="399"/>
      <c r="J59" s="399"/>
      <c r="K59" s="399"/>
      <c r="L59" s="399"/>
      <c r="M59" s="399"/>
      <c r="N59" s="302"/>
      <c r="O59" s="399"/>
      <c r="P59" s="399"/>
      <c r="Q59" s="399"/>
      <c r="R59" s="400"/>
    </row>
    <row r="60" spans="2:18" s="206" customFormat="1" ht="22.8" customHeight="1">
      <c r="B60" s="207"/>
      <c r="C60" s="399"/>
      <c r="D60" s="399"/>
      <c r="E60" s="399"/>
      <c r="F60" s="399"/>
      <c r="G60" s="399"/>
      <c r="H60" s="399"/>
      <c r="I60" s="399"/>
      <c r="J60" s="399"/>
      <c r="K60" s="399"/>
      <c r="L60" s="399"/>
      <c r="M60" s="399"/>
      <c r="N60" s="302"/>
      <c r="O60" s="399"/>
      <c r="P60" s="399"/>
      <c r="Q60" s="399"/>
      <c r="R60" s="400"/>
    </row>
    <row r="61" spans="2:18" s="206" customFormat="1" ht="16.5" customHeight="1">
      <c r="B61" s="207"/>
      <c r="C61" s="303"/>
      <c r="D61" s="303"/>
      <c r="E61" s="464"/>
      <c r="F61" s="464"/>
      <c r="G61" s="464"/>
      <c r="H61" s="399"/>
      <c r="I61" s="303"/>
      <c r="J61" s="303"/>
      <c r="K61" s="303"/>
      <c r="L61" s="303"/>
      <c r="M61" s="303"/>
      <c r="N61" s="303"/>
      <c r="O61" s="303"/>
      <c r="P61" s="303"/>
      <c r="Q61" s="464"/>
      <c r="R61" s="465"/>
    </row>
    <row r="62" spans="2:18" s="206" customFormat="1" ht="24.75" customHeight="1">
      <c r="B62" s="232"/>
      <c r="C62" s="304"/>
      <c r="D62" s="304"/>
      <c r="E62" s="304"/>
      <c r="F62" s="304"/>
      <c r="G62" s="466"/>
      <c r="H62" s="466"/>
      <c r="I62" s="466"/>
      <c r="J62" s="305"/>
      <c r="K62" s="305"/>
      <c r="L62" s="305"/>
      <c r="M62" s="305"/>
      <c r="N62" s="305"/>
      <c r="O62" s="305"/>
      <c r="P62" s="305"/>
      <c r="Q62" s="305"/>
      <c r="R62" s="234"/>
    </row>
    <row r="63" spans="2:18" s="187" customFormat="1" ht="18.75" customHeight="1">
      <c r="B63" s="233"/>
      <c r="C63" s="304"/>
      <c r="D63" s="304"/>
      <c r="E63" s="304"/>
      <c r="F63" s="304"/>
      <c r="G63" s="305"/>
      <c r="H63" s="269"/>
      <c r="I63" s="257"/>
      <c r="J63" s="305"/>
      <c r="K63" s="305"/>
      <c r="L63" s="305"/>
      <c r="M63" s="305"/>
      <c r="N63" s="305"/>
      <c r="O63" s="305"/>
      <c r="P63" s="305"/>
      <c r="Q63" s="305"/>
      <c r="R63" s="234"/>
    </row>
    <row r="64" spans="2:18" s="187" customFormat="1" ht="18.75" customHeight="1" thickBot="1">
      <c r="B64" s="313"/>
      <c r="C64" s="314"/>
      <c r="D64" s="314"/>
      <c r="E64" s="314"/>
      <c r="F64" s="314"/>
      <c r="G64" s="315"/>
      <c r="H64" s="316"/>
      <c r="I64" s="306"/>
      <c r="J64" s="315"/>
      <c r="K64" s="315"/>
      <c r="L64" s="315"/>
      <c r="M64" s="315"/>
      <c r="N64" s="315"/>
      <c r="O64" s="315"/>
      <c r="P64" s="315"/>
      <c r="Q64" s="315"/>
      <c r="R64" s="317"/>
    </row>
    <row r="65" s="187" customFormat="1" ht="11.4"/>
  </sheetData>
  <mergeCells count="38">
    <mergeCell ref="B10:H15"/>
    <mergeCell ref="J10:R15"/>
    <mergeCell ref="D19:G19"/>
    <mergeCell ref="H19:K19"/>
    <mergeCell ref="L19:N19"/>
    <mergeCell ref="O19:P19"/>
    <mergeCell ref="C6:P6"/>
    <mergeCell ref="Q6:R6"/>
    <mergeCell ref="D20:G20"/>
    <mergeCell ref="H20:K20"/>
    <mergeCell ref="L20:N20"/>
    <mergeCell ref="O20:P20"/>
    <mergeCell ref="D21:G21"/>
    <mergeCell ref="H21:K21"/>
    <mergeCell ref="L21:N21"/>
    <mergeCell ref="O21:P21"/>
    <mergeCell ref="D22:G22"/>
    <mergeCell ref="H22:K22"/>
    <mergeCell ref="L22:N22"/>
    <mergeCell ref="O22:P22"/>
    <mergeCell ref="D27:E27"/>
    <mergeCell ref="N27:Q27"/>
    <mergeCell ref="B3:R3"/>
    <mergeCell ref="E61:G61"/>
    <mergeCell ref="Q61:R61"/>
    <mergeCell ref="G62:I62"/>
    <mergeCell ref="C57:D57"/>
    <mergeCell ref="E57:G57"/>
    <mergeCell ref="I57:J57"/>
    <mergeCell ref="K57:M57"/>
    <mergeCell ref="O57:P57"/>
    <mergeCell ref="Q57:R57"/>
    <mergeCell ref="N28:Q28"/>
    <mergeCell ref="N29:Q29"/>
    <mergeCell ref="N32:Q32"/>
    <mergeCell ref="N33:Q33"/>
    <mergeCell ref="B45:E45"/>
    <mergeCell ref="G45:R45"/>
  </mergeCells>
  <conditionalFormatting sqref="C20">
    <cfRule type="iconSet" priority="3">
      <iconSet showValue="0">
        <cfvo type="percent" val="0"/>
        <cfvo type="num" val="-1" gte="0"/>
        <cfvo type="num" val="1"/>
      </iconSet>
    </cfRule>
  </conditionalFormatting>
  <conditionalFormatting sqref="C21">
    <cfRule type="iconSet" priority="2">
      <iconSet showValue="0">
        <cfvo type="percent" val="0"/>
        <cfvo type="num" val="-1" gte="0"/>
        <cfvo type="num" val="1"/>
      </iconSet>
    </cfRule>
  </conditionalFormatting>
  <conditionalFormatting sqref="C22">
    <cfRule type="iconSet" priority="1">
      <iconSet showValue="0">
        <cfvo type="percent" val="0"/>
        <cfvo type="num" val="-1" gte="0"/>
        <cfvo type="num" val="1"/>
      </iconSet>
    </cfRule>
  </conditionalFormatting>
  <conditionalFormatting sqref="E28">
    <cfRule type="iconSet" priority="4">
      <iconSet showValue="0">
        <cfvo type="percent" val="0"/>
        <cfvo type="num" val="0"/>
        <cfvo type="num" val="0" gte="0"/>
      </iconSet>
    </cfRule>
  </conditionalFormatting>
  <pageMargins left="0.70866141732283472" right="0.70866141732283472" top="0.74803149606299213" bottom="0.74803149606299213" header="0.31496062992125984" footer="0.31496062992125984"/>
  <pageSetup scale="46"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tabColor rgb="FF0070C0"/>
  </sheetPr>
  <dimension ref="A1:V308"/>
  <sheetViews>
    <sheetView showGridLines="0" view="pageBreakPreview" zoomScale="60" zoomScaleNormal="70" workbookViewId="0">
      <pane xSplit="1" ySplit="8" topLeftCell="B9" activePane="bottomRight" state="frozen"/>
      <selection pane="topRight" activeCell="B1" sqref="B1"/>
      <selection pane="bottomLeft" activeCell="A6" sqref="A6"/>
      <selection pane="bottomRight" activeCell="D4" sqref="D4"/>
    </sheetView>
  </sheetViews>
  <sheetFormatPr baseColWidth="10" defaultColWidth="11.44140625" defaultRowHeight="15.6"/>
  <cols>
    <col min="1" max="1" width="34.109375" style="6" customWidth="1"/>
    <col min="2" max="2" width="18.44140625" style="9" customWidth="1"/>
    <col min="3" max="4" width="20.33203125" style="6" customWidth="1"/>
    <col min="5" max="5" width="19.88671875" style="6" customWidth="1"/>
    <col min="6" max="6" width="20.77734375" style="6" customWidth="1"/>
    <col min="7" max="8" width="15.44140625" style="6" customWidth="1"/>
    <col min="9" max="9" width="10" style="6" customWidth="1"/>
    <col min="10" max="10" width="13.109375" style="6" customWidth="1"/>
    <col min="11" max="12" width="12.5546875" style="6" customWidth="1"/>
    <col min="13" max="13" width="11.88671875" style="6" customWidth="1"/>
    <col min="14" max="14" width="11.44140625" style="6" customWidth="1"/>
    <col min="15" max="15" width="9.5546875" style="6" customWidth="1"/>
    <col min="16" max="16" width="14.5546875" style="6" customWidth="1"/>
    <col min="17" max="16384" width="11.44140625" style="6"/>
  </cols>
  <sheetData>
    <row r="1" spans="1:22">
      <c r="A1" s="11"/>
      <c r="B1" s="67"/>
      <c r="C1" s="186" t="s">
        <v>55</v>
      </c>
      <c r="D1" s="186" t="s">
        <v>353</v>
      </c>
      <c r="E1" s="186"/>
      <c r="F1" s="186"/>
      <c r="G1" s="186"/>
      <c r="H1" s="186"/>
      <c r="J1" s="69"/>
      <c r="K1" s="69"/>
      <c r="L1" s="69"/>
      <c r="M1" s="69"/>
      <c r="N1" s="69"/>
      <c r="O1" s="69"/>
      <c r="Q1" s="68"/>
      <c r="R1" s="68"/>
      <c r="S1" s="68"/>
      <c r="T1" s="68"/>
      <c r="U1" s="68"/>
      <c r="V1" s="68"/>
    </row>
    <row r="2" spans="1:22">
      <c r="A2" s="11"/>
      <c r="B2" s="67"/>
      <c r="C2" s="186" t="s">
        <v>355</v>
      </c>
      <c r="D2" s="186" t="s">
        <v>354</v>
      </c>
      <c r="E2" s="186"/>
      <c r="F2" s="186"/>
      <c r="G2" s="186"/>
      <c r="H2" s="186"/>
      <c r="J2" s="69" t="s">
        <v>3</v>
      </c>
      <c r="K2" s="69" t="s">
        <v>3</v>
      </c>
      <c r="L2" s="69" t="s">
        <v>3</v>
      </c>
      <c r="M2" s="69" t="s">
        <v>3</v>
      </c>
      <c r="N2" s="69" t="s">
        <v>3</v>
      </c>
      <c r="O2" s="69" t="s">
        <v>3</v>
      </c>
      <c r="P2" s="12"/>
      <c r="Q2" s="68" t="s">
        <v>4</v>
      </c>
      <c r="R2" s="68" t="s">
        <v>4</v>
      </c>
      <c r="S2" s="68" t="s">
        <v>4</v>
      </c>
      <c r="T2" s="68" t="s">
        <v>4</v>
      </c>
      <c r="U2" s="68" t="s">
        <v>4</v>
      </c>
      <c r="V2" s="68" t="s">
        <v>4</v>
      </c>
    </row>
    <row r="3" spans="1:22">
      <c r="A3" s="11"/>
      <c r="B3" s="67"/>
      <c r="C3" s="58" t="s">
        <v>5</v>
      </c>
      <c r="D3" s="66">
        <v>45936</v>
      </c>
      <c r="E3" s="63"/>
      <c r="F3" s="63"/>
      <c r="G3" s="63"/>
      <c r="H3" s="63"/>
      <c r="J3" s="69" t="s">
        <v>6</v>
      </c>
      <c r="K3" s="69" t="s">
        <v>6</v>
      </c>
      <c r="L3" s="69" t="s">
        <v>6</v>
      </c>
      <c r="M3" s="69" t="s">
        <v>6</v>
      </c>
      <c r="N3" s="69" t="s">
        <v>6</v>
      </c>
      <c r="O3" s="69" t="s">
        <v>6</v>
      </c>
      <c r="P3" s="12"/>
      <c r="Q3" s="68" t="s">
        <v>7</v>
      </c>
      <c r="R3" s="68" t="s">
        <v>7</v>
      </c>
      <c r="S3" s="68" t="s">
        <v>7</v>
      </c>
      <c r="T3" s="68" t="s">
        <v>7</v>
      </c>
      <c r="U3" s="68" t="s">
        <v>7</v>
      </c>
      <c r="V3" s="68" t="s">
        <v>7</v>
      </c>
    </row>
    <row r="4" spans="1:22">
      <c r="A4" s="11"/>
      <c r="B4" s="67"/>
      <c r="C4" s="70" t="s">
        <v>8</v>
      </c>
      <c r="D4" s="66">
        <f>+'Cover Page YPF'!T3</f>
        <v>45946</v>
      </c>
      <c r="E4" s="63"/>
      <c r="F4" s="63"/>
      <c r="G4" s="63"/>
      <c r="H4" s="63"/>
      <c r="J4" s="69"/>
      <c r="K4" s="69"/>
      <c r="L4" s="69"/>
      <c r="M4" s="69"/>
      <c r="N4" s="69"/>
      <c r="O4" s="69"/>
      <c r="P4" s="12"/>
      <c r="Q4" s="68"/>
      <c r="R4" s="68"/>
      <c r="S4" s="68"/>
      <c r="T4" s="68"/>
      <c r="U4" s="68"/>
      <c r="V4" s="68"/>
    </row>
    <row r="5" spans="1:22" ht="18">
      <c r="A5" s="406"/>
      <c r="B5" s="131"/>
      <c r="C5" s="132"/>
      <c r="D5" s="133" t="s">
        <v>0</v>
      </c>
      <c r="E5" s="134"/>
      <c r="F5" s="134"/>
      <c r="G5" s="134"/>
      <c r="H5" s="134"/>
      <c r="I5" s="403"/>
      <c r="J5" s="127">
        <f ca="1">J8</f>
        <v>3.8870031752983689E-2</v>
      </c>
      <c r="K5" s="127">
        <f ca="1">K8-J8</f>
        <v>0.15007664513303404</v>
      </c>
      <c r="L5" s="127">
        <f ca="1">L8-K8</f>
        <v>0.75350377751012787</v>
      </c>
      <c r="M5" s="127">
        <f t="shared" ref="M5:O5" ca="1" si="0">M8-L8</f>
        <v>5.7549545603854169E-2</v>
      </c>
      <c r="N5" s="127">
        <f t="shared" ca="1" si="0"/>
        <v>0</v>
      </c>
      <c r="O5" s="127">
        <f t="shared" ca="1" si="0"/>
        <v>0</v>
      </c>
      <c r="P5" s="12"/>
      <c r="Q5" s="68"/>
      <c r="R5" s="124">
        <f ca="1">R8</f>
        <v>9.3069090112777846E-3</v>
      </c>
      <c r="S5" s="124">
        <f ca="1">S8-R8</f>
        <v>0</v>
      </c>
      <c r="T5" s="124">
        <f ca="1">T8-S8</f>
        <v>0</v>
      </c>
      <c r="U5" s="124">
        <f ca="1">U8-T8</f>
        <v>0</v>
      </c>
      <c r="V5" s="124">
        <f t="shared" ref="V5" ca="1" si="1">V8-U8</f>
        <v>0</v>
      </c>
    </row>
    <row r="6" spans="1:22" ht="37.5" customHeight="1">
      <c r="A6" s="135" t="s">
        <v>9</v>
      </c>
      <c r="B6" s="136" t="s">
        <v>10</v>
      </c>
      <c r="C6" s="137" t="s">
        <v>11</v>
      </c>
      <c r="D6" s="184" t="s">
        <v>12</v>
      </c>
      <c r="E6" s="136" t="s">
        <v>13</v>
      </c>
      <c r="F6" s="185" t="s">
        <v>14</v>
      </c>
      <c r="G6" s="138" t="s">
        <v>15</v>
      </c>
      <c r="H6" s="138" t="s">
        <v>16</v>
      </c>
      <c r="J6" s="139">
        <f>EOMONTH(D3,0)</f>
        <v>45961</v>
      </c>
      <c r="K6" s="139">
        <f>EOMONTH(J6,1)</f>
        <v>45991</v>
      </c>
      <c r="L6" s="139">
        <f t="shared" ref="L6:O6" si="2">EOMONTH(K6,1)</f>
        <v>46022</v>
      </c>
      <c r="M6" s="139">
        <f t="shared" si="2"/>
        <v>46053</v>
      </c>
      <c r="N6" s="139">
        <f t="shared" si="2"/>
        <v>46081</v>
      </c>
      <c r="O6" s="139">
        <f t="shared" si="2"/>
        <v>46112</v>
      </c>
      <c r="P6" s="12"/>
      <c r="Q6" s="139">
        <f t="shared" ref="Q6:V6" si="3">J6</f>
        <v>45961</v>
      </c>
      <c r="R6" s="139">
        <f t="shared" si="3"/>
        <v>45991</v>
      </c>
      <c r="S6" s="139">
        <f t="shared" si="3"/>
        <v>46022</v>
      </c>
      <c r="T6" s="139">
        <f t="shared" si="3"/>
        <v>46053</v>
      </c>
      <c r="U6" s="139">
        <f t="shared" si="3"/>
        <v>46081</v>
      </c>
      <c r="V6" s="139">
        <f t="shared" si="3"/>
        <v>46112</v>
      </c>
    </row>
    <row r="7" spans="1:22" ht="24.75" customHeight="1">
      <c r="A7" s="140" t="s">
        <v>17</v>
      </c>
      <c r="B7" s="123">
        <f>SUBTOTAL(9,B8:B24)</f>
        <v>1</v>
      </c>
      <c r="C7" s="119">
        <f>SUMPRODUCT(B8:B24,C8:C24)</f>
        <v>0.99999999999999978</v>
      </c>
      <c r="D7" s="141">
        <f ca="1">SUMPRODUCT($B$8:$B$24,D8:D24)</f>
        <v>0</v>
      </c>
      <c r="E7" s="120">
        <f ca="1">SUMPRODUCT($B$8:$B$24,E8:E24)</f>
        <v>9.3069090112777846E-3</v>
      </c>
      <c r="F7" s="142">
        <f ca="1">SUMPRODUCT($B$8:$B$24,F8:F24)</f>
        <v>9.3069090112777846E-3</v>
      </c>
      <c r="G7" s="121">
        <f ca="1">SUMPRODUCT($B$8:$B$24,G8:G24)</f>
        <v>9.3069090112777846E-3</v>
      </c>
      <c r="H7" s="121">
        <f ca="1">F7-G7</f>
        <v>0</v>
      </c>
      <c r="J7" s="143">
        <f ca="1">($B$8*J8)/$C$7</f>
        <v>3.8870031752983696E-2</v>
      </c>
      <c r="K7" s="143">
        <f t="shared" ref="K7:O7" ca="1" si="4">($B$8*K8)/$C$7</f>
        <v>0.18894667688601779</v>
      </c>
      <c r="L7" s="143">
        <f t="shared" ca="1" si="4"/>
        <v>0.94245045439614583</v>
      </c>
      <c r="M7" s="143">
        <f t="shared" ca="1" si="4"/>
        <v>1</v>
      </c>
      <c r="N7" s="143">
        <f t="shared" ca="1" si="4"/>
        <v>1</v>
      </c>
      <c r="O7" s="143">
        <f t="shared" ca="1" si="4"/>
        <v>1</v>
      </c>
      <c r="P7" s="52"/>
      <c r="Q7" s="143">
        <f ca="1">($B$8*Q8)/$C$7</f>
        <v>9.3069090112777864E-3</v>
      </c>
      <c r="R7" s="143">
        <f t="shared" ref="R7:V7" ca="1" si="5">($B$8*R8)/$C$7</f>
        <v>9.3069090112777864E-3</v>
      </c>
      <c r="S7" s="143">
        <f t="shared" ca="1" si="5"/>
        <v>9.3069090112777864E-3</v>
      </c>
      <c r="T7" s="143">
        <f t="shared" ca="1" si="5"/>
        <v>9.3069090112777864E-3</v>
      </c>
      <c r="U7" s="143">
        <f t="shared" ca="1" si="5"/>
        <v>9.3069090112777864E-3</v>
      </c>
      <c r="V7" s="143">
        <f t="shared" ca="1" si="5"/>
        <v>9.3069090112777864E-3</v>
      </c>
    </row>
    <row r="8" spans="1:22" ht="24.75" customHeight="1">
      <c r="A8" s="144" t="s">
        <v>18</v>
      </c>
      <c r="B8" s="402">
        <v>1</v>
      </c>
      <c r="C8" s="65">
        <f>SUBTOTAL(9,C9:C24)</f>
        <v>0.99999999999999978</v>
      </c>
      <c r="D8" s="145">
        <f ca="1">+SUMPRODUCT(D9:D24,C9:C24)</f>
        <v>0</v>
      </c>
      <c r="E8" s="49">
        <f ca="1">+SUMPRODUCT(E9:E24,C9:C24)</f>
        <v>9.3069090112777846E-3</v>
      </c>
      <c r="F8" s="146">
        <f ca="1">+SUMPRODUCT(F9:F24,C9:C24)</f>
        <v>9.3069090112777846E-3</v>
      </c>
      <c r="G8" s="64">
        <f ca="1">+SUMPRODUCT(G9:G24,C9:C24)</f>
        <v>9.3069090112777846E-3</v>
      </c>
      <c r="H8" s="64">
        <f ca="1">F8-G8</f>
        <v>0</v>
      </c>
      <c r="I8" s="404"/>
      <c r="J8" s="143">
        <f t="shared" ref="J8:O8" ca="1" si="6">SUMPRODUCT(J9:J24,$C$9:$C$24)</f>
        <v>3.8870031752983689E-2</v>
      </c>
      <c r="K8" s="143">
        <f t="shared" ca="1" si="6"/>
        <v>0.18894667688601774</v>
      </c>
      <c r="L8" s="143">
        <f t="shared" ca="1" si="6"/>
        <v>0.94245045439614561</v>
      </c>
      <c r="M8" s="143">
        <f t="shared" ca="1" si="6"/>
        <v>0.99999999999999978</v>
      </c>
      <c r="N8" s="143">
        <f t="shared" ca="1" si="6"/>
        <v>0.99999999999999978</v>
      </c>
      <c r="O8" s="143">
        <f t="shared" ca="1" si="6"/>
        <v>0.99999999999999978</v>
      </c>
      <c r="P8" s="52"/>
      <c r="Q8" s="143">
        <f t="shared" ref="Q8:V8" ca="1" si="7">SUMPRODUCT(Q9:Q24,$C$9:$C$24)</f>
        <v>9.3069090112777846E-3</v>
      </c>
      <c r="R8" s="143">
        <f t="shared" ca="1" si="7"/>
        <v>9.3069090112777846E-3</v>
      </c>
      <c r="S8" s="143">
        <f t="shared" ca="1" si="7"/>
        <v>9.3069090112777846E-3</v>
      </c>
      <c r="T8" s="143">
        <f t="shared" ca="1" si="7"/>
        <v>9.3069090112777846E-3</v>
      </c>
      <c r="U8" s="143">
        <f t="shared" ca="1" si="7"/>
        <v>9.3069090112777846E-3</v>
      </c>
      <c r="V8" s="143">
        <f t="shared" ca="1" si="7"/>
        <v>9.3069090112777846E-3</v>
      </c>
    </row>
    <row r="9" spans="1:22" s="8" customFormat="1" ht="24.75" customHeight="1">
      <c r="A9" s="147" t="s">
        <v>19</v>
      </c>
      <c r="B9" s="148"/>
      <c r="C9" s="149">
        <f>SUMIF('DATABASE AND CURVES'!$I$7:$I$214,'SUMMARY AND CURVES'!A9,'DATABASE AND CURVES'!$L$7:$L$214)</f>
        <v>4.3797218876601339E-2</v>
      </c>
      <c r="D9" s="150" cm="1">
        <f t="array" aca="1" ref="D9" ca="1">SUMPRODUCT('DATABASE AND CURVES'!$L$7:$L$214,OFFSET('DATABASE AND CURVES'!$AZ$4,3,MATCH('SUMMARY AND CURVES'!$C$25,'DATABASE AND CURVES'!$BA$4:$BZ$4,1),COUNTA('DATABASE AND CURVES'!$F$7:$F$214),1),N('DATABASE AND CURVES'!$I$7:$I$214='SUMMARY AND CURVES'!$A9))/$C9</f>
        <v>0</v>
      </c>
      <c r="E9" s="151">
        <f ca="1">F9-D9</f>
        <v>0.21249999999999999</v>
      </c>
      <c r="F9" s="152" cm="1">
        <f t="array" aca="1" ref="F9" ca="1">SUMPRODUCT('DATABASE AND CURVES'!$L$7:$L$214,OFFSET('DATABASE AND CURVES'!$AZ$4,3,MATCH('SUMMARY AND CURVES'!$D$4,'DATABASE AND CURVES'!$BA$4:$BZ$4,1),COUNTA('DATABASE AND CURVES'!$F$7:$F$214),1),N('DATABASE AND CURVES'!$I$7:$I$214='SUMMARY AND CURVES'!$A9))/$C9</f>
        <v>0.21249999999999999</v>
      </c>
      <c r="G9" s="153" cm="1">
        <f t="array" aca="1" ref="G9" ca="1">SUMPRODUCT('DATABASE AND CURVES'!$L$7:$L$214,OFFSET('DATABASE AND CURVES'!$Y$4,3,MATCH('SUMMARY AND CURVES'!$D$4,'DATABASE AND CURVES'!$Z$4:$AY$4,1),COUNTA('DATABASE AND CURVES'!$F$7:$F$214),1),N('DATABASE AND CURVES'!$I$7:$I$214='SUMMARY AND CURVES'!A9))/C9</f>
        <v>0.21249999999999999</v>
      </c>
      <c r="H9" s="153">
        <f t="shared" ref="H9:H19" ca="1" si="8">F9-G9</f>
        <v>0</v>
      </c>
      <c r="I9" s="405"/>
      <c r="J9" s="154">
        <f ca="1">SUMPRODUCT('DATABASE AND CURVES'!$L$7:$L$214,OFFSET('DATABASE AND CURVES'!$Y$4,3,MATCH(J$6,'DATABASE AND CURVES'!$Z$4:$AY$4,1),COUNTA('DATABASE AND CURVES'!$F$7:$F$214),1),N('DATABASE AND CURVES'!$I$7:$I$214='SUMMARY AND CURVES'!$A9))/$C9</f>
        <v>0.40937499999999999</v>
      </c>
      <c r="K9" s="154">
        <f ca="1">SUMPRODUCT('DATABASE AND CURVES'!$L$7:$L$214,OFFSET('DATABASE AND CURVES'!$Y$4,3,MATCH(K$6,'DATABASE AND CURVES'!$Z$4:$AY$4,1),COUNTA('DATABASE AND CURVES'!$F$7:$F$214),1),N('DATABASE AND CURVES'!$I$7:$I$214='SUMMARY AND CURVES'!$A9))/$C9</f>
        <v>0.43750000000000006</v>
      </c>
      <c r="L9" s="154">
        <f ca="1">SUMPRODUCT('DATABASE AND CURVES'!$L$7:$L$214,OFFSET('DATABASE AND CURVES'!$Y$4,3,MATCH(L$6,'DATABASE AND CURVES'!$Z$4:$AY$4,1),COUNTA('DATABASE AND CURVES'!$F$7:$F$214),1),N('DATABASE AND CURVES'!$I$7:$I$214='SUMMARY AND CURVES'!$A9))/$C9</f>
        <v>0.59687500000000004</v>
      </c>
      <c r="M9" s="154">
        <f ca="1">SUMPRODUCT('DATABASE AND CURVES'!$L$7:$L$214,OFFSET('DATABASE AND CURVES'!$Y$4,3,MATCH(M$6,'DATABASE AND CURVES'!$Z$4:$AY$4,1),COUNTA('DATABASE AND CURVES'!$F$7:$F$214),1),N('DATABASE AND CURVES'!$I$7:$I$214='SUMMARY AND CURVES'!$A9))/$C9</f>
        <v>1</v>
      </c>
      <c r="N9" s="154">
        <f ca="1">SUMPRODUCT('DATABASE AND CURVES'!$L$7:$L$214,OFFSET('DATABASE AND CURVES'!$Y$4,3,MATCH(N$6,'DATABASE AND CURVES'!$Z$4:$AY$4,1),COUNTA('DATABASE AND CURVES'!$F$7:$F$214),1),N('DATABASE AND CURVES'!$I$7:$I$214='SUMMARY AND CURVES'!$A9))/$C9</f>
        <v>1</v>
      </c>
      <c r="O9" s="154">
        <f ca="1">SUMPRODUCT('DATABASE AND CURVES'!$L$7:$L$214,OFFSET('DATABASE AND CURVES'!$Y$4,3,MATCH(O$6,'DATABASE AND CURVES'!$Z$4:$AY$4,1),COUNTA('DATABASE AND CURVES'!$F$7:$F$214),1),N('DATABASE AND CURVES'!$I$7:$I$214='SUMMARY AND CURVES'!$A9))/$C9</f>
        <v>1</v>
      </c>
      <c r="P9" s="12"/>
      <c r="Q9" s="154">
        <f ca="1">SUMPRODUCT('DATABASE AND CURVES'!$L$7:$L$214,OFFSET('DATABASE AND CURVES'!$AZ$4,3,MATCH(Q$6,'DATABASE AND CURVES'!$BA$4:$BZ$4,1),COUNTA('DATABASE AND CURVES'!$F$7:$F$214),1),N('DATABASE AND CURVES'!$I$7:$I$214='SUMMARY AND CURVES'!$A9))/$C9</f>
        <v>0.21249999999999999</v>
      </c>
      <c r="R9" s="154">
        <f ca="1">SUMPRODUCT('DATABASE AND CURVES'!$L$7:$L$214,OFFSET('DATABASE AND CURVES'!$AZ$4,3,MATCH(R$6,'DATABASE AND CURVES'!$BA$4:$BZ$4,1),COUNTA('DATABASE AND CURVES'!$F$7:$F$214),1),N('DATABASE AND CURVES'!$I$7:$I$214='SUMMARY AND CURVES'!$A9))/$C9</f>
        <v>0.21249999999999999</v>
      </c>
      <c r="S9" s="154">
        <f ca="1">SUMPRODUCT('DATABASE AND CURVES'!$L$7:$L$214,OFFSET('DATABASE AND CURVES'!$AZ$4,3,MATCH(S$6,'DATABASE AND CURVES'!$BA$4:$BZ$4,1),COUNTA('DATABASE AND CURVES'!$F$7:$F$214),1),N('DATABASE AND CURVES'!$I$7:$I$214='SUMMARY AND CURVES'!$A9))/$C9</f>
        <v>0.21249999999999999</v>
      </c>
      <c r="T9" s="154">
        <f ca="1">SUMPRODUCT('DATABASE AND CURVES'!$L$7:$L$214,OFFSET('DATABASE AND CURVES'!$AZ$4,3,MATCH(T$6,'DATABASE AND CURVES'!$BA$4:$BZ$4,1),COUNTA('DATABASE AND CURVES'!$F$7:$F$214),1),N('DATABASE AND CURVES'!$I$7:$I$214='SUMMARY AND CURVES'!$A9))/$C9</f>
        <v>0.21249999999999999</v>
      </c>
      <c r="U9" s="154">
        <f ca="1">SUMPRODUCT('DATABASE AND CURVES'!$L$7:$L$214,OFFSET('DATABASE AND CURVES'!$AZ$4,3,MATCH(U$6,'DATABASE AND CURVES'!$BA$4:$BZ$4,1),COUNTA('DATABASE AND CURVES'!$F$7:$F$214),1),N('DATABASE AND CURVES'!$I$7:$I$214='SUMMARY AND CURVES'!$A9))/$C9</f>
        <v>0.21249999999999999</v>
      </c>
      <c r="V9" s="154">
        <f ca="1">SUMPRODUCT('DATABASE AND CURVES'!$L$7:$L$214,OFFSET('DATABASE AND CURVES'!$AZ$4,3,MATCH(V$6,'DATABASE AND CURVES'!$BA$4:$BZ$4,1),COUNTA('DATABASE AND CURVES'!$F$7:$F$214),1),N('DATABASE AND CURVES'!$I$7:$I$214='SUMMARY AND CURVES'!$A9))/$C9</f>
        <v>0.21249999999999999</v>
      </c>
    </row>
    <row r="10" spans="1:22" s="8" customFormat="1" ht="24.75" customHeight="1">
      <c r="A10" s="147" t="s">
        <v>20</v>
      </c>
      <c r="B10" s="148"/>
      <c r="C10" s="149">
        <f>SUMIF('DATABASE AND CURVES'!$I$7:$I$214,'SUMMARY AND CURVES'!A10,'DATABASE AND CURVES'!$L$7:$L$214)</f>
        <v>0.23541005146173224</v>
      </c>
      <c r="D10" s="150" cm="1">
        <f t="array" aca="1" ref="D10" ca="1">SUMPRODUCT('DATABASE AND CURVES'!$L$7:$L$214,OFFSET('DATABASE AND CURVES'!$AZ$4,3,MATCH('SUMMARY AND CURVES'!$C$25,'DATABASE AND CURVES'!$BA$4:$BZ$4,1),COUNTA('DATABASE AND CURVES'!$F$7:$F$214),1),N('DATABASE AND CURVES'!$I$7:$I$214='SUMMARY AND CURVES'!$A10))/$C10</f>
        <v>0</v>
      </c>
      <c r="E10" s="151">
        <f t="shared" ref="E10:E19" ca="1" si="9">F10-D10</f>
        <v>0</v>
      </c>
      <c r="F10" s="152" cm="1">
        <f t="array" aca="1" ref="F10" ca="1">SUMPRODUCT('DATABASE AND CURVES'!$L$7:$L$214,OFFSET('DATABASE AND CURVES'!$AZ$4,3,MATCH('SUMMARY AND CURVES'!$D$4,'DATABASE AND CURVES'!$BA$4:$BZ$4,1),COUNTA('DATABASE AND CURVES'!$F$7:$F$214),1),N('DATABASE AND CURVES'!$I$7:$I$214='SUMMARY AND CURVES'!$A10))/$C10</f>
        <v>0</v>
      </c>
      <c r="G10" s="153" cm="1">
        <f t="array" aca="1" ref="G10" ca="1">SUMPRODUCT('DATABASE AND CURVES'!$L$7:$L$214,OFFSET('DATABASE AND CURVES'!$Y$4,3,MATCH('SUMMARY AND CURVES'!$D$4,'DATABASE AND CURVES'!$Z$4:$AY$4,1),COUNTA('DATABASE AND CURVES'!$F$7:$F$214),1),N('DATABASE AND CURVES'!$I$7:$I$214='SUMMARY AND CURVES'!A10))/C10</f>
        <v>0</v>
      </c>
      <c r="H10" s="153">
        <f t="shared" ca="1" si="8"/>
        <v>0</v>
      </c>
      <c r="J10" s="154">
        <f ca="1">SUMPRODUCT('DATABASE AND CURVES'!$L$7:$L$214,OFFSET('DATABASE AND CURVES'!$Y$4,3,MATCH(J$6,'DATABASE AND CURVES'!$Z$4:$AY$4,1),COUNTA('DATABASE AND CURVES'!$F$7:$F$214),1),N('DATABASE AND CURVES'!$I$7:$I$214='SUMMARY AND CURVES'!$A10))/$C10</f>
        <v>0</v>
      </c>
      <c r="K10" s="154">
        <f ca="1">SUMPRODUCT('DATABASE AND CURVES'!$L$7:$L$214,OFFSET('DATABASE AND CURVES'!$Y$4,3,MATCH(K$6,'DATABASE AND CURVES'!$Z$4:$AY$4,1),COUNTA('DATABASE AND CURVES'!$F$7:$F$214),1),N('DATABASE AND CURVES'!$I$7:$I$214='SUMMARY AND CURVES'!$A10))/$C10</f>
        <v>0.15406976744186041</v>
      </c>
      <c r="L10" s="154">
        <f ca="1">SUMPRODUCT('DATABASE AND CURVES'!$L$7:$L$214,OFFSET('DATABASE AND CURVES'!$Y$4,3,MATCH(L$6,'DATABASE AND CURVES'!$Z$4:$AY$4,1),COUNTA('DATABASE AND CURVES'!$F$7:$F$214),1),N('DATABASE AND CURVES'!$I$7:$I$214='SUMMARY AND CURVES'!$A10))/$C10</f>
        <v>0.94941860465116268</v>
      </c>
      <c r="M10" s="154">
        <f ca="1">SUMPRODUCT('DATABASE AND CURVES'!$L$7:$L$214,OFFSET('DATABASE AND CURVES'!$Y$4,3,MATCH(M$6,'DATABASE AND CURVES'!$Z$4:$AY$4,1),COUNTA('DATABASE AND CURVES'!$F$7:$F$214),1),N('DATABASE AND CURVES'!$I$7:$I$214='SUMMARY AND CURVES'!$A10))/$C10</f>
        <v>1</v>
      </c>
      <c r="N10" s="154">
        <f ca="1">SUMPRODUCT('DATABASE AND CURVES'!$L$7:$L$214,OFFSET('DATABASE AND CURVES'!$Y$4,3,MATCH(N$6,'DATABASE AND CURVES'!$Z$4:$AY$4,1),COUNTA('DATABASE AND CURVES'!$F$7:$F$214),1),N('DATABASE AND CURVES'!$I$7:$I$214='SUMMARY AND CURVES'!$A10))/$C10</f>
        <v>1</v>
      </c>
      <c r="O10" s="154">
        <f ca="1">SUMPRODUCT('DATABASE AND CURVES'!$L$7:$L$214,OFFSET('DATABASE AND CURVES'!$Y$4,3,MATCH(O$6,'DATABASE AND CURVES'!$Z$4:$AY$4,1),COUNTA('DATABASE AND CURVES'!$F$7:$F$214),1),N('DATABASE AND CURVES'!$I$7:$I$214='SUMMARY AND CURVES'!$A10))/$C10</f>
        <v>1</v>
      </c>
      <c r="P10" s="12"/>
      <c r="Q10" s="154">
        <f ca="1">SUMPRODUCT('DATABASE AND CURVES'!$L$7:$L$214,OFFSET('DATABASE AND CURVES'!$AZ$4,3,MATCH(Q$6,'DATABASE AND CURVES'!$BA$4:$BZ$4,1),COUNTA('DATABASE AND CURVES'!$F$7:$F$214),1),N('DATABASE AND CURVES'!$I$7:$I$214='SUMMARY AND CURVES'!$A10))/$C10</f>
        <v>0</v>
      </c>
      <c r="R10" s="154">
        <f ca="1">SUMPRODUCT('DATABASE AND CURVES'!$L$7:$L$214,OFFSET('DATABASE AND CURVES'!$AZ$4,3,MATCH(R$6,'DATABASE AND CURVES'!$BA$4:$BZ$4,1),COUNTA('DATABASE AND CURVES'!$F$7:$F$214),1),N('DATABASE AND CURVES'!$I$7:$I$214='SUMMARY AND CURVES'!$A10))/$C10</f>
        <v>0</v>
      </c>
      <c r="S10" s="154">
        <f ca="1">SUMPRODUCT('DATABASE AND CURVES'!$L$7:$L$214,OFFSET('DATABASE AND CURVES'!$AZ$4,3,MATCH(S$6,'DATABASE AND CURVES'!$BA$4:$BZ$4,1),COUNTA('DATABASE AND CURVES'!$F$7:$F$214),1),N('DATABASE AND CURVES'!$I$7:$I$214='SUMMARY AND CURVES'!$A10))/$C10</f>
        <v>0</v>
      </c>
      <c r="T10" s="154">
        <f ca="1">SUMPRODUCT('DATABASE AND CURVES'!$L$7:$L$214,OFFSET('DATABASE AND CURVES'!$AZ$4,3,MATCH(T$6,'DATABASE AND CURVES'!$BA$4:$BZ$4,1),COUNTA('DATABASE AND CURVES'!$F$7:$F$214),1),N('DATABASE AND CURVES'!$I$7:$I$214='SUMMARY AND CURVES'!$A10))/$C10</f>
        <v>0</v>
      </c>
      <c r="U10" s="154">
        <f ca="1">SUMPRODUCT('DATABASE AND CURVES'!$L$7:$L$214,OFFSET('DATABASE AND CURVES'!$AZ$4,3,MATCH(U$6,'DATABASE AND CURVES'!$BA$4:$BZ$4,1),COUNTA('DATABASE AND CURVES'!$F$7:$F$214),1),N('DATABASE AND CURVES'!$I$7:$I$214='SUMMARY AND CURVES'!$A10))/$C10</f>
        <v>0</v>
      </c>
      <c r="V10" s="154">
        <f ca="1">SUMPRODUCT('DATABASE AND CURVES'!$L$7:$L$214,OFFSET('DATABASE AND CURVES'!$AZ$4,3,MATCH(V$6,'DATABASE AND CURVES'!$BA$4:$BZ$4,1),COUNTA('DATABASE AND CURVES'!$F$7:$F$214),1),N('DATABASE AND CURVES'!$I$7:$I$214='SUMMARY AND CURVES'!$A10))/$C10</f>
        <v>0</v>
      </c>
    </row>
    <row r="11" spans="1:22" s="8" customFormat="1" ht="24.75" customHeight="1">
      <c r="A11" s="147" t="s">
        <v>21</v>
      </c>
      <c r="B11" s="148"/>
      <c r="C11" s="149">
        <f>SUMIF('DATABASE AND CURVES'!$I$7:$I$214,'SUMMARY AND CURVES'!A11,'DATABASE AND CURVES'!$L$7:$L$214)</f>
        <v>6.3505967371071947E-2</v>
      </c>
      <c r="D11" s="150" cm="1">
        <f t="array" aca="1" ref="D11" ca="1">SUMPRODUCT('DATABASE AND CURVES'!$L$7:$L$214,OFFSET('DATABASE AND CURVES'!$AZ$4,3,MATCH('SUMMARY AND CURVES'!$C$25,'DATABASE AND CURVES'!$BA$4:$BZ$4,1),COUNTA('DATABASE AND CURVES'!$F$7:$F$214),1),N('DATABASE AND CURVES'!$I$7:$I$214='SUMMARY AND CURVES'!$A11))/$C11</f>
        <v>0</v>
      </c>
      <c r="E11" s="151">
        <f t="shared" ca="1" si="9"/>
        <v>0</v>
      </c>
      <c r="F11" s="152" cm="1">
        <f t="array" aca="1" ref="F11" ca="1">SUMPRODUCT('DATABASE AND CURVES'!$L$7:$L$214,OFFSET('DATABASE AND CURVES'!$AZ$4,3,MATCH('SUMMARY AND CURVES'!$D$4,'DATABASE AND CURVES'!$BA$4:$BZ$4,1),COUNTA('DATABASE AND CURVES'!$F$7:$F$214),1),N('DATABASE AND CURVES'!$I$7:$I$214='SUMMARY AND CURVES'!$A11))/$C11</f>
        <v>0</v>
      </c>
      <c r="G11" s="153" cm="1">
        <f t="array" aca="1" ref="G11" ca="1">SUMPRODUCT('DATABASE AND CURVES'!$L$7:$L$214,OFFSET('DATABASE AND CURVES'!$Y$4,3,MATCH('SUMMARY AND CURVES'!$D$4,'DATABASE AND CURVES'!$Z$4:$AY$4,1),COUNTA('DATABASE AND CURVES'!$F$7:$F$214),1),N('DATABASE AND CURVES'!$I$7:$I$214='SUMMARY AND CURVES'!A11))/C11</f>
        <v>0</v>
      </c>
      <c r="H11" s="153">
        <f t="shared" ca="1" si="8"/>
        <v>0</v>
      </c>
      <c r="J11" s="154">
        <f ca="1">SUMPRODUCT('DATABASE AND CURVES'!$L$7:$L$214,OFFSET('DATABASE AND CURVES'!$Y$4,3,MATCH(J$6,'DATABASE AND CURVES'!$Z$4:$AY$4,1),COUNTA('DATABASE AND CURVES'!$F$7:$F$214),1),N('DATABASE AND CURVES'!$I$7:$I$214='SUMMARY AND CURVES'!$A11))/$C11</f>
        <v>0</v>
      </c>
      <c r="K11" s="154">
        <f ca="1">SUMPRODUCT('DATABASE AND CURVES'!$L$7:$L$214,OFFSET('DATABASE AND CURVES'!$Y$4,3,MATCH(K$6,'DATABASE AND CURVES'!$Z$4:$AY$4,1),COUNTA('DATABASE AND CURVES'!$F$7:$F$214),1),N('DATABASE AND CURVES'!$I$7:$I$214='SUMMARY AND CURVES'!$A11))/$C11</f>
        <v>0.17586206896551718</v>
      </c>
      <c r="L11" s="154">
        <f ca="1">SUMPRODUCT('DATABASE AND CURVES'!$L$7:$L$214,OFFSET('DATABASE AND CURVES'!$Y$4,3,MATCH(L$6,'DATABASE AND CURVES'!$Z$4:$AY$4,1),COUNTA('DATABASE AND CURVES'!$F$7:$F$214),1),N('DATABASE AND CURVES'!$I$7:$I$214='SUMMARY AND CURVES'!$A11))/$C11</f>
        <v>0.98965517241379297</v>
      </c>
      <c r="M11" s="154">
        <f ca="1">SUMPRODUCT('DATABASE AND CURVES'!$L$7:$L$214,OFFSET('DATABASE AND CURVES'!$Y$4,3,MATCH(M$6,'DATABASE AND CURVES'!$Z$4:$AY$4,1),COUNTA('DATABASE AND CURVES'!$F$7:$F$214),1),N('DATABASE AND CURVES'!$I$7:$I$214='SUMMARY AND CURVES'!$A11))/$C11</f>
        <v>1</v>
      </c>
      <c r="N11" s="154">
        <f ca="1">SUMPRODUCT('DATABASE AND CURVES'!$L$7:$L$214,OFFSET('DATABASE AND CURVES'!$Y$4,3,MATCH(N$6,'DATABASE AND CURVES'!$Z$4:$AY$4,1),COUNTA('DATABASE AND CURVES'!$F$7:$F$214),1),N('DATABASE AND CURVES'!$I$7:$I$214='SUMMARY AND CURVES'!$A11))/$C11</f>
        <v>1</v>
      </c>
      <c r="O11" s="154">
        <f ca="1">SUMPRODUCT('DATABASE AND CURVES'!$L$7:$L$214,OFFSET('DATABASE AND CURVES'!$Y$4,3,MATCH(O$6,'DATABASE AND CURVES'!$Z$4:$AY$4,1),COUNTA('DATABASE AND CURVES'!$F$7:$F$214),1),N('DATABASE AND CURVES'!$I$7:$I$214='SUMMARY AND CURVES'!$A11))/$C11</f>
        <v>1</v>
      </c>
      <c r="P11" s="12"/>
      <c r="Q11" s="154">
        <f ca="1">SUMPRODUCT('DATABASE AND CURVES'!$L$7:$L$214,OFFSET('DATABASE AND CURVES'!$AZ$4,3,MATCH(Q$6,'DATABASE AND CURVES'!$BA$4:$BZ$4,1),COUNTA('DATABASE AND CURVES'!$F$7:$F$214),1),N('DATABASE AND CURVES'!$I$7:$I$214='SUMMARY AND CURVES'!$A11))/$C11</f>
        <v>0</v>
      </c>
      <c r="R11" s="154">
        <f ca="1">SUMPRODUCT('DATABASE AND CURVES'!$L$7:$L$214,OFFSET('DATABASE AND CURVES'!$AZ$4,3,MATCH(R$6,'DATABASE AND CURVES'!$BA$4:$BZ$4,1),COUNTA('DATABASE AND CURVES'!$F$7:$F$214),1),N('DATABASE AND CURVES'!$I$7:$I$214='SUMMARY AND CURVES'!$A11))/$C11</f>
        <v>0</v>
      </c>
      <c r="S11" s="154">
        <f ca="1">SUMPRODUCT('DATABASE AND CURVES'!$L$7:$L$214,OFFSET('DATABASE AND CURVES'!$AZ$4,3,MATCH(S$6,'DATABASE AND CURVES'!$BA$4:$BZ$4,1),COUNTA('DATABASE AND CURVES'!$F$7:$F$214),1),N('DATABASE AND CURVES'!$I$7:$I$214='SUMMARY AND CURVES'!$A11))/$C11</f>
        <v>0</v>
      </c>
      <c r="T11" s="154">
        <f ca="1">SUMPRODUCT('DATABASE AND CURVES'!$L$7:$L$214,OFFSET('DATABASE AND CURVES'!$AZ$4,3,MATCH(T$6,'DATABASE AND CURVES'!$BA$4:$BZ$4,1),COUNTA('DATABASE AND CURVES'!$F$7:$F$214),1),N('DATABASE AND CURVES'!$I$7:$I$214='SUMMARY AND CURVES'!$A11))/$C11</f>
        <v>0</v>
      </c>
      <c r="U11" s="154">
        <f ca="1">SUMPRODUCT('DATABASE AND CURVES'!$L$7:$L$214,OFFSET('DATABASE AND CURVES'!$AZ$4,3,MATCH(U$6,'DATABASE AND CURVES'!$BA$4:$BZ$4,1),COUNTA('DATABASE AND CURVES'!$F$7:$F$214),1),N('DATABASE AND CURVES'!$I$7:$I$214='SUMMARY AND CURVES'!$A11))/$C11</f>
        <v>0</v>
      </c>
      <c r="V11" s="154">
        <f ca="1">SUMPRODUCT('DATABASE AND CURVES'!$L$7:$L$214,OFFSET('DATABASE AND CURVES'!$AZ$4,3,MATCH(V$6,'DATABASE AND CURVES'!$BA$4:$BZ$4,1),COUNTA('DATABASE AND CURVES'!$F$7:$F$214),1),N('DATABASE AND CURVES'!$I$7:$I$214='SUMMARY AND CURVES'!$A11))/$C11</f>
        <v>0</v>
      </c>
    </row>
    <row r="12" spans="1:22" ht="24.75" customHeight="1">
      <c r="A12" s="147" t="s">
        <v>22</v>
      </c>
      <c r="B12" s="148"/>
      <c r="C12" s="149">
        <f>SUMIF('DATABASE AND CURVES'!$I$7:$I$214,'SUMMARY AND CURVES'!A12,'DATABASE AND CURVES'!$L$7:$L$214)</f>
        <v>6.5695828314902005E-3</v>
      </c>
      <c r="D12" s="150" cm="1">
        <f t="array" aca="1" ref="D12" ca="1">SUMPRODUCT('DATABASE AND CURVES'!$L$7:$L$214,OFFSET('DATABASE AND CURVES'!$AZ$4,3,MATCH('SUMMARY AND CURVES'!$C$25,'DATABASE AND CURVES'!$BA$4:$BZ$4,1),COUNTA('DATABASE AND CURVES'!$F$7:$F$214),1),N('DATABASE AND CURVES'!$I$7:$I$214='SUMMARY AND CURVES'!$A12))/$C12</f>
        <v>0</v>
      </c>
      <c r="E12" s="151">
        <f t="shared" ca="1" si="9"/>
        <v>0</v>
      </c>
      <c r="F12" s="152" cm="1">
        <f t="array" aca="1" ref="F12" ca="1">SUMPRODUCT('DATABASE AND CURVES'!$L$7:$L$214,OFFSET('DATABASE AND CURVES'!$AZ$4,3,MATCH('SUMMARY AND CURVES'!$D$4,'DATABASE AND CURVES'!$BA$4:$BZ$4,1),COUNTA('DATABASE AND CURVES'!$F$7:$F$214),1),N('DATABASE AND CURVES'!$I$7:$I$214='SUMMARY AND CURVES'!$A12))/$C12</f>
        <v>0</v>
      </c>
      <c r="G12" s="153" cm="1">
        <f t="array" aca="1" ref="G12" ca="1">SUMPRODUCT('DATABASE AND CURVES'!$L$7:$L$214,OFFSET('DATABASE AND CURVES'!$Y$4,3,MATCH('SUMMARY AND CURVES'!$D$4,'DATABASE AND CURVES'!$Z$4:$AY$4,1),COUNTA('DATABASE AND CURVES'!$F$7:$F$214),1),N('DATABASE AND CURVES'!$I$7:$I$214='SUMMARY AND CURVES'!A12))/C12</f>
        <v>0</v>
      </c>
      <c r="H12" s="153">
        <f t="shared" ca="1" si="8"/>
        <v>0</v>
      </c>
      <c r="J12" s="154">
        <f ca="1">SUMPRODUCT('DATABASE AND CURVES'!$L$7:$L$214,OFFSET('DATABASE AND CURVES'!$Y$4,3,MATCH(J$6,'DATABASE AND CURVES'!$Z$4:$AY$4,1),COUNTA('DATABASE AND CURVES'!$F$7:$F$214),1),N('DATABASE AND CURVES'!$I$7:$I$214='SUMMARY AND CURVES'!$A12))/$C12</f>
        <v>0</v>
      </c>
      <c r="K12" s="154">
        <f ca="1">SUMPRODUCT('DATABASE AND CURVES'!$L$7:$L$214,OFFSET('DATABASE AND CURVES'!$Y$4,3,MATCH(K$6,'DATABASE AND CURVES'!$Z$4:$AY$4,1),COUNTA('DATABASE AND CURVES'!$F$7:$F$214),1),N('DATABASE AND CURVES'!$I$7:$I$214='SUMMARY AND CURVES'!$A12))/$C12</f>
        <v>0.85</v>
      </c>
      <c r="L12" s="154">
        <f ca="1">SUMPRODUCT('DATABASE AND CURVES'!$L$7:$L$214,OFFSET('DATABASE AND CURVES'!$Y$4,3,MATCH(L$6,'DATABASE AND CURVES'!$Z$4:$AY$4,1),COUNTA('DATABASE AND CURVES'!$F$7:$F$214),1),N('DATABASE AND CURVES'!$I$7:$I$214='SUMMARY AND CURVES'!$A12))/$C12</f>
        <v>1</v>
      </c>
      <c r="M12" s="154">
        <f ca="1">SUMPRODUCT('DATABASE AND CURVES'!$L$7:$L$214,OFFSET('DATABASE AND CURVES'!$Y$4,3,MATCH(M$6,'DATABASE AND CURVES'!$Z$4:$AY$4,1),COUNTA('DATABASE AND CURVES'!$F$7:$F$214),1),N('DATABASE AND CURVES'!$I$7:$I$214='SUMMARY AND CURVES'!$A12))/$C12</f>
        <v>1</v>
      </c>
      <c r="N12" s="154">
        <f ca="1">SUMPRODUCT('DATABASE AND CURVES'!$L$7:$L$214,OFFSET('DATABASE AND CURVES'!$Y$4,3,MATCH(N$6,'DATABASE AND CURVES'!$Z$4:$AY$4,1),COUNTA('DATABASE AND CURVES'!$F$7:$F$214),1),N('DATABASE AND CURVES'!$I$7:$I$214='SUMMARY AND CURVES'!$A12))/$C12</f>
        <v>1</v>
      </c>
      <c r="O12" s="154">
        <f ca="1">SUMPRODUCT('DATABASE AND CURVES'!$L$7:$L$214,OFFSET('DATABASE AND CURVES'!$Y$4,3,MATCH(O$6,'DATABASE AND CURVES'!$Z$4:$AY$4,1),COUNTA('DATABASE AND CURVES'!$F$7:$F$214),1),N('DATABASE AND CURVES'!$I$7:$I$214='SUMMARY AND CURVES'!$A12))/$C12</f>
        <v>1</v>
      </c>
      <c r="P12" s="12"/>
      <c r="Q12" s="154">
        <f ca="1">SUMPRODUCT('DATABASE AND CURVES'!$L$7:$L$214,OFFSET('DATABASE AND CURVES'!$AZ$4,3,MATCH(Q$6,'DATABASE AND CURVES'!$BA$4:$BZ$4,1),COUNTA('DATABASE AND CURVES'!$F$7:$F$214),1),N('DATABASE AND CURVES'!$I$7:$I$214='SUMMARY AND CURVES'!$A12))/$C12</f>
        <v>0</v>
      </c>
      <c r="R12" s="154">
        <f ca="1">SUMPRODUCT('DATABASE AND CURVES'!$L$7:$L$214,OFFSET('DATABASE AND CURVES'!$AZ$4,3,MATCH(R$6,'DATABASE AND CURVES'!$BA$4:$BZ$4,1),COUNTA('DATABASE AND CURVES'!$F$7:$F$214),1),N('DATABASE AND CURVES'!$I$7:$I$214='SUMMARY AND CURVES'!$A12))/$C12</f>
        <v>0</v>
      </c>
      <c r="S12" s="154">
        <f ca="1">SUMPRODUCT('DATABASE AND CURVES'!$L$7:$L$214,OFFSET('DATABASE AND CURVES'!$AZ$4,3,MATCH(S$6,'DATABASE AND CURVES'!$BA$4:$BZ$4,1),COUNTA('DATABASE AND CURVES'!$F$7:$F$214),1),N('DATABASE AND CURVES'!$I$7:$I$214='SUMMARY AND CURVES'!$A12))/$C12</f>
        <v>0</v>
      </c>
      <c r="T12" s="154">
        <f ca="1">SUMPRODUCT('DATABASE AND CURVES'!$L$7:$L$214,OFFSET('DATABASE AND CURVES'!$AZ$4,3,MATCH(T$6,'DATABASE AND CURVES'!$BA$4:$BZ$4,1),COUNTA('DATABASE AND CURVES'!$F$7:$F$214),1),N('DATABASE AND CURVES'!$I$7:$I$214='SUMMARY AND CURVES'!$A12))/$C12</f>
        <v>0</v>
      </c>
      <c r="U12" s="154">
        <f ca="1">SUMPRODUCT('DATABASE AND CURVES'!$L$7:$L$214,OFFSET('DATABASE AND CURVES'!$AZ$4,3,MATCH(U$6,'DATABASE AND CURVES'!$BA$4:$BZ$4,1),COUNTA('DATABASE AND CURVES'!$F$7:$F$214),1),N('DATABASE AND CURVES'!$I$7:$I$214='SUMMARY AND CURVES'!$A12))/$C12</f>
        <v>0</v>
      </c>
      <c r="V12" s="154">
        <f ca="1">SUMPRODUCT('DATABASE AND CURVES'!$L$7:$L$214,OFFSET('DATABASE AND CURVES'!$AZ$4,3,MATCH(V$6,'DATABASE AND CURVES'!$BA$4:$BZ$4,1),COUNTA('DATABASE AND CURVES'!$F$7:$F$214),1),N('DATABASE AND CURVES'!$I$7:$I$214='SUMMARY AND CURVES'!$A12))/$C12</f>
        <v>0</v>
      </c>
    </row>
    <row r="13" spans="1:22" ht="24.75" customHeight="1">
      <c r="A13" s="147" t="s">
        <v>23</v>
      </c>
      <c r="B13" s="148"/>
      <c r="C13" s="149">
        <f>SUMIF('DATABASE AND CURVES'!$I$7:$I$214,'SUMMARY AND CURVES'!A13,'DATABASE AND CURVES'!$L$7:$L$214)</f>
        <v>7.3907806854264763E-2</v>
      </c>
      <c r="D13" s="150" cm="1">
        <f t="array" aca="1" ref="D13" ca="1">SUMPRODUCT('DATABASE AND CURVES'!$L$7:$L$214,OFFSET('DATABASE AND CURVES'!$AZ$4,3,MATCH('SUMMARY AND CURVES'!$C$25,'DATABASE AND CURVES'!$BA$4:$BZ$4,1),COUNTA('DATABASE AND CURVES'!$F$7:$F$214),1),N('DATABASE AND CURVES'!$I$7:$I$214='SUMMARY AND CURVES'!$A13))/$C13</f>
        <v>0</v>
      </c>
      <c r="E13" s="151">
        <f t="shared" ca="1" si="9"/>
        <v>0</v>
      </c>
      <c r="F13" s="152" cm="1">
        <f t="array" aca="1" ref="F13" ca="1">SUMPRODUCT('DATABASE AND CURVES'!$L$7:$L$214,OFFSET('DATABASE AND CURVES'!$AZ$4,3,MATCH('SUMMARY AND CURVES'!$D$4,'DATABASE AND CURVES'!$BA$4:$BZ$4,1),COUNTA('DATABASE AND CURVES'!$F$7:$F$214),1),N('DATABASE AND CURVES'!$I$7:$I$214='SUMMARY AND CURVES'!$A13))/$C13</f>
        <v>0</v>
      </c>
      <c r="G13" s="153" cm="1">
        <f t="array" aca="1" ref="G13" ca="1">SUMPRODUCT('DATABASE AND CURVES'!$L$7:$L$214,OFFSET('DATABASE AND CURVES'!$Y$4,3,MATCH('SUMMARY AND CURVES'!$D$4,'DATABASE AND CURVES'!$Z$4:$AY$4,1),COUNTA('DATABASE AND CURVES'!$F$7:$F$214),1),N('DATABASE AND CURVES'!$I$7:$I$214='SUMMARY AND CURVES'!A13))/C13</f>
        <v>0</v>
      </c>
      <c r="H13" s="153">
        <f t="shared" ref="H13" ca="1" si="10">F13-G13</f>
        <v>0</v>
      </c>
      <c r="J13" s="154">
        <f ca="1">SUMPRODUCT('DATABASE AND CURVES'!$L$7:$L$214,OFFSET('DATABASE AND CURVES'!$Y$4,3,MATCH(J$6,'DATABASE AND CURVES'!$Z$4:$AY$4,1),COUNTA('DATABASE AND CURVES'!$F$7:$F$214),1),N('DATABASE AND CURVES'!$I$7:$I$214='SUMMARY AND CURVES'!$A13))/$C13</f>
        <v>0</v>
      </c>
      <c r="K13" s="154">
        <f ca="1">SUMPRODUCT('DATABASE AND CURVES'!$L$7:$L$214,OFFSET('DATABASE AND CURVES'!$Y$4,3,MATCH(K$6,'DATABASE AND CURVES'!$Z$4:$AY$4,1),COUNTA('DATABASE AND CURVES'!$F$7:$F$214),1),N('DATABASE AND CURVES'!$I$7:$I$214='SUMMARY AND CURVES'!$A13))/$C13</f>
        <v>0</v>
      </c>
      <c r="L13" s="154">
        <f ca="1">SUMPRODUCT('DATABASE AND CURVES'!$L$7:$L$214,OFFSET('DATABASE AND CURVES'!$Y$4,3,MATCH(L$6,'DATABASE AND CURVES'!$Z$4:$AY$4,1),COUNTA('DATABASE AND CURVES'!$F$7:$F$214),1),N('DATABASE AND CURVES'!$I$7:$I$214='SUMMARY AND CURVES'!$A13))/$C13</f>
        <v>1</v>
      </c>
      <c r="M13" s="154">
        <f ca="1">SUMPRODUCT('DATABASE AND CURVES'!$L$7:$L$214,OFFSET('DATABASE AND CURVES'!$Y$4,3,MATCH(M$6,'DATABASE AND CURVES'!$Z$4:$AY$4,1),COUNTA('DATABASE AND CURVES'!$F$7:$F$214),1),N('DATABASE AND CURVES'!$I$7:$I$214='SUMMARY AND CURVES'!$A13))/$C13</f>
        <v>1</v>
      </c>
      <c r="N13" s="154">
        <f ca="1">SUMPRODUCT('DATABASE AND CURVES'!$L$7:$L$214,OFFSET('DATABASE AND CURVES'!$Y$4,3,MATCH(N$6,'DATABASE AND CURVES'!$Z$4:$AY$4,1),COUNTA('DATABASE AND CURVES'!$F$7:$F$214),1),N('DATABASE AND CURVES'!$I$7:$I$214='SUMMARY AND CURVES'!$A13))/$C13</f>
        <v>1</v>
      </c>
      <c r="O13" s="154">
        <f ca="1">SUMPRODUCT('DATABASE AND CURVES'!$L$7:$L$214,OFFSET('DATABASE AND CURVES'!$Y$4,3,MATCH(O$6,'DATABASE AND CURVES'!$Z$4:$AY$4,1),COUNTA('DATABASE AND CURVES'!$F$7:$F$214),1),N('DATABASE AND CURVES'!$I$7:$I$214='SUMMARY AND CURVES'!$A13))/$C13</f>
        <v>1</v>
      </c>
      <c r="P13" s="12"/>
      <c r="Q13" s="154">
        <f ca="1">SUMPRODUCT('DATABASE AND CURVES'!$L$7:$L$214,OFFSET('DATABASE AND CURVES'!$AZ$4,3,MATCH(Q$6,'DATABASE AND CURVES'!$BA$4:$BZ$4,1),COUNTA('DATABASE AND CURVES'!$F$7:$F$214),1),N('DATABASE AND CURVES'!$I$7:$I$214='SUMMARY AND CURVES'!$A13))/$C13</f>
        <v>0</v>
      </c>
      <c r="R13" s="154">
        <f ca="1">SUMPRODUCT('DATABASE AND CURVES'!$L$7:$L$214,OFFSET('DATABASE AND CURVES'!$AZ$4,3,MATCH(R$6,'DATABASE AND CURVES'!$BA$4:$BZ$4,1),COUNTA('DATABASE AND CURVES'!$F$7:$F$214),1),N('DATABASE AND CURVES'!$I$7:$I$214='SUMMARY AND CURVES'!$A13))/$C13</f>
        <v>0</v>
      </c>
      <c r="S13" s="154">
        <f ca="1">SUMPRODUCT('DATABASE AND CURVES'!$L$7:$L$214,OFFSET('DATABASE AND CURVES'!$AZ$4,3,MATCH(S$6,'DATABASE AND CURVES'!$BA$4:$BZ$4,1),COUNTA('DATABASE AND CURVES'!$F$7:$F$214),1),N('DATABASE AND CURVES'!$I$7:$I$214='SUMMARY AND CURVES'!$A13))/$C13</f>
        <v>0</v>
      </c>
      <c r="T13" s="154">
        <f ca="1">SUMPRODUCT('DATABASE AND CURVES'!$L$7:$L$214,OFFSET('DATABASE AND CURVES'!$AZ$4,3,MATCH(T$6,'DATABASE AND CURVES'!$BA$4:$BZ$4,1),COUNTA('DATABASE AND CURVES'!$F$7:$F$214),1),N('DATABASE AND CURVES'!$I$7:$I$214='SUMMARY AND CURVES'!$A13))/$C13</f>
        <v>0</v>
      </c>
      <c r="U13" s="154">
        <f ca="1">SUMPRODUCT('DATABASE AND CURVES'!$L$7:$L$214,OFFSET('DATABASE AND CURVES'!$AZ$4,3,MATCH(U$6,'DATABASE AND CURVES'!$BA$4:$BZ$4,1),COUNTA('DATABASE AND CURVES'!$F$7:$F$214),1),N('DATABASE AND CURVES'!$I$7:$I$214='SUMMARY AND CURVES'!$A13))/$C13</f>
        <v>0</v>
      </c>
      <c r="V13" s="154">
        <f ca="1">SUMPRODUCT('DATABASE AND CURVES'!$L$7:$L$214,OFFSET('DATABASE AND CURVES'!$AZ$4,3,MATCH(V$6,'DATABASE AND CURVES'!$BA$4:$BZ$4,1),COUNTA('DATABASE AND CURVES'!$F$7:$F$214),1),N('DATABASE AND CURVES'!$I$7:$I$214='SUMMARY AND CURVES'!$A13))/$C13</f>
        <v>0</v>
      </c>
    </row>
    <row r="14" spans="1:22" ht="24.75" customHeight="1">
      <c r="A14" s="147" t="s">
        <v>609</v>
      </c>
      <c r="B14" s="148"/>
      <c r="C14" s="149">
        <f>SUMIF('DATABASE AND CURVES'!$I$7:$I$214,'SUMMARY AND CURVES'!A14,'DATABASE AND CURVES'!$L$7:$L$214)</f>
        <v>8.2119785393627506E-3</v>
      </c>
      <c r="D14" s="150" cm="1">
        <f t="array" aca="1" ref="D14" ca="1">SUMPRODUCT('DATABASE AND CURVES'!$L$7:$L$214,OFFSET('DATABASE AND CURVES'!$AZ$4,3,MATCH('SUMMARY AND CURVES'!$C$25,'DATABASE AND CURVES'!$BA$4:$BZ$4,1),COUNTA('DATABASE AND CURVES'!$F$7:$F$214),1),N('DATABASE AND CURVES'!$I$7:$I$214='SUMMARY AND CURVES'!$A14))/$C14</f>
        <v>0</v>
      </c>
      <c r="E14" s="151">
        <f ca="1">F14-D14</f>
        <v>0</v>
      </c>
      <c r="F14" s="152" cm="1">
        <f t="array" aca="1" ref="F14" ca="1">SUMPRODUCT('DATABASE AND CURVES'!$L$7:$L$214,OFFSET('DATABASE AND CURVES'!$AZ$4,3,MATCH('SUMMARY AND CURVES'!$D$4,'DATABASE AND CURVES'!$BA$4:$BZ$4,1),COUNTA('DATABASE AND CURVES'!$F$7:$F$214),1),N('DATABASE AND CURVES'!$I$7:$I$214='SUMMARY AND CURVES'!$A14))/$C14</f>
        <v>0</v>
      </c>
      <c r="G14" s="153" cm="1">
        <f t="array" aca="1" ref="G14" ca="1">SUMPRODUCT('DATABASE AND CURVES'!$L$7:$L$214,OFFSET('DATABASE AND CURVES'!$Y$4,3,MATCH('SUMMARY AND CURVES'!$D$4,'DATABASE AND CURVES'!$Z$4:$AY$4,1),COUNTA('DATABASE AND CURVES'!$F$7:$F$214),1),N('DATABASE AND CURVES'!$I$7:$I$214='SUMMARY AND CURVES'!A14))/C14</f>
        <v>0</v>
      </c>
      <c r="H14" s="153">
        <f ca="1">F14-G14</f>
        <v>0</v>
      </c>
      <c r="J14" s="154">
        <f ca="1">SUMPRODUCT('DATABASE AND CURVES'!$L$7:$L$214,OFFSET('DATABASE AND CURVES'!$Y$4,3,MATCH(J$6,'DATABASE AND CURVES'!$Z$4:$AY$4,1),COUNTA('DATABASE AND CURVES'!$F$7:$F$214),1),N('DATABASE AND CURVES'!$I$7:$I$214='SUMMARY AND CURVES'!$A14))/$C14</f>
        <v>0.85</v>
      </c>
      <c r="K14" s="154">
        <f ca="1">SUMPRODUCT('DATABASE AND CURVES'!$L$7:$L$214,OFFSET('DATABASE AND CURVES'!$Y$4,3,MATCH(K$6,'DATABASE AND CURVES'!$Z$4:$AY$4,1),COUNTA('DATABASE AND CURVES'!$F$7:$F$214),1),N('DATABASE AND CURVES'!$I$7:$I$214='SUMMARY AND CURVES'!$A14))/$C14</f>
        <v>1</v>
      </c>
      <c r="L14" s="154">
        <f ca="1">SUMPRODUCT('DATABASE AND CURVES'!$L$7:$L$214,OFFSET('DATABASE AND CURVES'!$Y$4,3,MATCH(L$6,'DATABASE AND CURVES'!$Z$4:$AY$4,1),COUNTA('DATABASE AND CURVES'!$F$7:$F$214),1),N('DATABASE AND CURVES'!$I$7:$I$214='SUMMARY AND CURVES'!$A14))/$C14</f>
        <v>1</v>
      </c>
      <c r="M14" s="154">
        <f ca="1">SUMPRODUCT('DATABASE AND CURVES'!$L$7:$L$214,OFFSET('DATABASE AND CURVES'!$Y$4,3,MATCH(M$6,'DATABASE AND CURVES'!$Z$4:$AY$4,1),COUNTA('DATABASE AND CURVES'!$F$7:$F$214),1),N('DATABASE AND CURVES'!$I$7:$I$214='SUMMARY AND CURVES'!$A14))/$C14</f>
        <v>1</v>
      </c>
      <c r="N14" s="154">
        <f ca="1">SUMPRODUCT('DATABASE AND CURVES'!$L$7:$L$214,OFFSET('DATABASE AND CURVES'!$Y$4,3,MATCH(N$6,'DATABASE AND CURVES'!$Z$4:$AY$4,1),COUNTA('DATABASE AND CURVES'!$F$7:$F$214),1),N('DATABASE AND CURVES'!$I$7:$I$214='SUMMARY AND CURVES'!$A14))/$C14</f>
        <v>1</v>
      </c>
      <c r="O14" s="154">
        <f ca="1">SUMPRODUCT('DATABASE AND CURVES'!$L$7:$L$214,OFFSET('DATABASE AND CURVES'!$Y$4,3,MATCH(O$6,'DATABASE AND CURVES'!$Z$4:$AY$4,1),COUNTA('DATABASE AND CURVES'!$F$7:$F$214),1),N('DATABASE AND CURVES'!$I$7:$I$214='SUMMARY AND CURVES'!$A14))/$C14</f>
        <v>1</v>
      </c>
      <c r="P14" s="12"/>
      <c r="Q14" s="154">
        <f ca="1">SUMPRODUCT('DATABASE AND CURVES'!$L$7:$L$214,OFFSET('DATABASE AND CURVES'!$AZ$4,3,MATCH(Q$6,'DATABASE AND CURVES'!$BA$4:$BZ$4,1),COUNTA('DATABASE AND CURVES'!$F$7:$F$214),1),N('DATABASE AND CURVES'!$I$7:$I$214='SUMMARY AND CURVES'!$A14))/$C14</f>
        <v>0</v>
      </c>
      <c r="R14" s="154">
        <f ca="1">SUMPRODUCT('DATABASE AND CURVES'!$L$7:$L$214,OFFSET('DATABASE AND CURVES'!$AZ$4,3,MATCH(R$6,'DATABASE AND CURVES'!$BA$4:$BZ$4,1),COUNTA('DATABASE AND CURVES'!$F$7:$F$214),1),N('DATABASE AND CURVES'!$I$7:$I$214='SUMMARY AND CURVES'!$A14))/$C14</f>
        <v>0</v>
      </c>
      <c r="S14" s="154">
        <f ca="1">SUMPRODUCT('DATABASE AND CURVES'!$L$7:$L$214,OFFSET('DATABASE AND CURVES'!$AZ$4,3,MATCH(S$6,'DATABASE AND CURVES'!$BA$4:$BZ$4,1),COUNTA('DATABASE AND CURVES'!$F$7:$F$214),1),N('DATABASE AND CURVES'!$I$7:$I$214='SUMMARY AND CURVES'!$A14))/$C14</f>
        <v>0</v>
      </c>
      <c r="T14" s="154">
        <f ca="1">SUMPRODUCT('DATABASE AND CURVES'!$L$7:$L$214,OFFSET('DATABASE AND CURVES'!$AZ$4,3,MATCH(T$6,'DATABASE AND CURVES'!$BA$4:$BZ$4,1),COUNTA('DATABASE AND CURVES'!$F$7:$F$214),1),N('DATABASE AND CURVES'!$I$7:$I$214='SUMMARY AND CURVES'!$A14))/$C14</f>
        <v>0</v>
      </c>
      <c r="U14" s="154">
        <f ca="1">SUMPRODUCT('DATABASE AND CURVES'!$L$7:$L$214,OFFSET('DATABASE AND CURVES'!$AZ$4,3,MATCH(U$6,'DATABASE AND CURVES'!$BA$4:$BZ$4,1),COUNTA('DATABASE AND CURVES'!$F$7:$F$214),1),N('DATABASE AND CURVES'!$I$7:$I$214='SUMMARY AND CURVES'!$A14))/$C14</f>
        <v>0</v>
      </c>
      <c r="V14" s="154">
        <f ca="1">SUMPRODUCT('DATABASE AND CURVES'!$L$7:$L$214,OFFSET('DATABASE AND CURVES'!$AZ$4,3,MATCH(V$6,'DATABASE AND CURVES'!$BA$4:$BZ$4,1),COUNTA('DATABASE AND CURVES'!$F$7:$F$214),1),N('DATABASE AND CURVES'!$I$7:$I$214='SUMMARY AND CURVES'!$A14))/$C14</f>
        <v>0</v>
      </c>
    </row>
    <row r="15" spans="1:22" ht="24.75" customHeight="1">
      <c r="A15" s="147" t="s">
        <v>25</v>
      </c>
      <c r="B15" s="148"/>
      <c r="C15" s="149">
        <f>SUMIF('DATABASE AND CURVES'!$I$7:$I$214,'SUMMARY AND CURVES'!A15,'DATABASE AND CURVES'!$L$7:$L$214)</f>
        <v>5.4746523595751675E-2</v>
      </c>
      <c r="D15" s="150" cm="1">
        <f t="array" aca="1" ref="D15" ca="1">SUMPRODUCT('DATABASE AND CURVES'!$L$7:$L$214,OFFSET('DATABASE AND CURVES'!$AZ$4,3,MATCH('SUMMARY AND CURVES'!$C$25,'DATABASE AND CURVES'!$BA$4:$BZ$4,1),COUNTA('DATABASE AND CURVES'!$F$7:$F$214),1),N('DATABASE AND CURVES'!$I$7:$I$214='SUMMARY AND CURVES'!$A15))/$C15</f>
        <v>0</v>
      </c>
      <c r="E15" s="151">
        <f t="shared" ca="1" si="9"/>
        <v>0</v>
      </c>
      <c r="F15" s="152" cm="1">
        <f t="array" aca="1" ref="F15" ca="1">SUMPRODUCT('DATABASE AND CURVES'!$L$7:$L$214,OFFSET('DATABASE AND CURVES'!$AZ$4,3,MATCH('SUMMARY AND CURVES'!$D$4,'DATABASE AND CURVES'!$BA$4:$BZ$4,1),COUNTA('DATABASE AND CURVES'!$F$7:$F$214),1),N('DATABASE AND CURVES'!$I$7:$I$214='SUMMARY AND CURVES'!$A15))/$C15</f>
        <v>0</v>
      </c>
      <c r="G15" s="153" cm="1">
        <f t="array" aca="1" ref="G15" ca="1">SUMPRODUCT('DATABASE AND CURVES'!$L$7:$L$214,OFFSET('DATABASE AND CURVES'!$Y$4,3,MATCH('SUMMARY AND CURVES'!$D$4,'DATABASE AND CURVES'!$Z$4:$AY$4,1),COUNTA('DATABASE AND CURVES'!$F$7:$F$214),1),N('DATABASE AND CURVES'!$I$7:$I$214='SUMMARY AND CURVES'!A15))/C15</f>
        <v>0</v>
      </c>
      <c r="H15" s="153">
        <f t="shared" ca="1" si="8"/>
        <v>0</v>
      </c>
      <c r="J15" s="154">
        <f ca="1">SUMPRODUCT('DATABASE AND CURVES'!$L$7:$L$214,OFFSET('DATABASE AND CURVES'!$Y$4,3,MATCH(J$6,'DATABASE AND CURVES'!$Z$4:$AY$4,1),COUNTA('DATABASE AND CURVES'!$F$7:$F$214),1),N('DATABASE AND CURVES'!$I$7:$I$214='SUMMARY AND CURVES'!$A15))/$C15</f>
        <v>0</v>
      </c>
      <c r="K15" s="154">
        <f ca="1">SUMPRODUCT('DATABASE AND CURVES'!$L$7:$L$214,OFFSET('DATABASE AND CURVES'!$Y$4,3,MATCH(K$6,'DATABASE AND CURVES'!$Z$4:$AY$4,1),COUNTA('DATABASE AND CURVES'!$F$7:$F$214),1),N('DATABASE AND CURVES'!$I$7:$I$214='SUMMARY AND CURVES'!$A15))/$C15</f>
        <v>0</v>
      </c>
      <c r="L15" s="154">
        <f ca="1">SUMPRODUCT('DATABASE AND CURVES'!$L$7:$L$214,OFFSET('DATABASE AND CURVES'!$Y$4,3,MATCH(L$6,'DATABASE AND CURVES'!$Z$4:$AY$4,1),COUNTA('DATABASE AND CURVES'!$F$7:$F$214),1),N('DATABASE AND CURVES'!$I$7:$I$214='SUMMARY AND CURVES'!$A15))/$C15</f>
        <v>1</v>
      </c>
      <c r="M15" s="154">
        <f ca="1">SUMPRODUCT('DATABASE AND CURVES'!$L$7:$L$214,OFFSET('DATABASE AND CURVES'!$Y$4,3,MATCH(M$6,'DATABASE AND CURVES'!$Z$4:$AY$4,1),COUNTA('DATABASE AND CURVES'!$F$7:$F$214),1),N('DATABASE AND CURVES'!$I$7:$I$214='SUMMARY AND CURVES'!$A15))/$C15</f>
        <v>1</v>
      </c>
      <c r="N15" s="154">
        <f ca="1">SUMPRODUCT('DATABASE AND CURVES'!$L$7:$L$214,OFFSET('DATABASE AND CURVES'!$Y$4,3,MATCH(N$6,'DATABASE AND CURVES'!$Z$4:$AY$4,1),COUNTA('DATABASE AND CURVES'!$F$7:$F$214),1),N('DATABASE AND CURVES'!$I$7:$I$214='SUMMARY AND CURVES'!$A15))/$C15</f>
        <v>1</v>
      </c>
      <c r="O15" s="154">
        <f ca="1">SUMPRODUCT('DATABASE AND CURVES'!$L$7:$L$214,OFFSET('DATABASE AND CURVES'!$Y$4,3,MATCH(O$6,'DATABASE AND CURVES'!$Z$4:$AY$4,1),COUNTA('DATABASE AND CURVES'!$F$7:$F$214),1),N('DATABASE AND CURVES'!$I$7:$I$214='SUMMARY AND CURVES'!$A15))/$C15</f>
        <v>1</v>
      </c>
      <c r="P15" s="12"/>
      <c r="Q15" s="154">
        <f ca="1">SUMPRODUCT('DATABASE AND CURVES'!$L$7:$L$214,OFFSET('DATABASE AND CURVES'!$AZ$4,3,MATCH(Q$6,'DATABASE AND CURVES'!$BA$4:$BZ$4,1),COUNTA('DATABASE AND CURVES'!$F$7:$F$214),1),N('DATABASE AND CURVES'!$I$7:$I$214='SUMMARY AND CURVES'!$A15))/$C15</f>
        <v>0</v>
      </c>
      <c r="R15" s="154">
        <f ca="1">SUMPRODUCT('DATABASE AND CURVES'!$L$7:$L$214,OFFSET('DATABASE AND CURVES'!$AZ$4,3,MATCH(R$6,'DATABASE AND CURVES'!$BA$4:$BZ$4,1),COUNTA('DATABASE AND CURVES'!$F$7:$F$214),1),N('DATABASE AND CURVES'!$I$7:$I$214='SUMMARY AND CURVES'!$A15))/$C15</f>
        <v>0</v>
      </c>
      <c r="S15" s="154">
        <f ca="1">SUMPRODUCT('DATABASE AND CURVES'!$L$7:$L$214,OFFSET('DATABASE AND CURVES'!$AZ$4,3,MATCH(S$6,'DATABASE AND CURVES'!$BA$4:$BZ$4,1),COUNTA('DATABASE AND CURVES'!$F$7:$F$214),1),N('DATABASE AND CURVES'!$I$7:$I$214='SUMMARY AND CURVES'!$A15))/$C15</f>
        <v>0</v>
      </c>
      <c r="T15" s="154">
        <f ca="1">SUMPRODUCT('DATABASE AND CURVES'!$L$7:$L$214,OFFSET('DATABASE AND CURVES'!$AZ$4,3,MATCH(T$6,'DATABASE AND CURVES'!$BA$4:$BZ$4,1),COUNTA('DATABASE AND CURVES'!$F$7:$F$214),1),N('DATABASE AND CURVES'!$I$7:$I$214='SUMMARY AND CURVES'!$A15))/$C15</f>
        <v>0</v>
      </c>
      <c r="U15" s="154">
        <f ca="1">SUMPRODUCT('DATABASE AND CURVES'!$L$7:$L$214,OFFSET('DATABASE AND CURVES'!$AZ$4,3,MATCH(U$6,'DATABASE AND CURVES'!$BA$4:$BZ$4,1),COUNTA('DATABASE AND CURVES'!$F$7:$F$214),1),N('DATABASE AND CURVES'!$I$7:$I$214='SUMMARY AND CURVES'!$A15))/$C15</f>
        <v>0</v>
      </c>
      <c r="V15" s="154">
        <f ca="1">SUMPRODUCT('DATABASE AND CURVES'!$L$7:$L$214,OFFSET('DATABASE AND CURVES'!$AZ$4,3,MATCH(V$6,'DATABASE AND CURVES'!$BA$4:$BZ$4,1),COUNTA('DATABASE AND CURVES'!$F$7:$F$214),1),N('DATABASE AND CURVES'!$I$7:$I$214='SUMMARY AND CURVES'!$A15))/$C15</f>
        <v>0</v>
      </c>
    </row>
    <row r="16" spans="1:22" ht="24.75" customHeight="1">
      <c r="A16" s="147" t="s">
        <v>27</v>
      </c>
      <c r="B16" s="148"/>
      <c r="C16" s="149">
        <f>SUMIF('DATABASE AND CURVES'!$I$7:$I$214,'SUMMARY AND CURVES'!A16,'DATABASE AND CURVES'!$L$7:$L$214)</f>
        <v>1.8504324975364063E-2</v>
      </c>
      <c r="D16" s="150" cm="1">
        <f t="array" aca="1" ref="D16" ca="1">SUMPRODUCT('DATABASE AND CURVES'!$L$7:$L$214,OFFSET('DATABASE AND CURVES'!$AZ$4,3,MATCH('SUMMARY AND CURVES'!$C$25,'DATABASE AND CURVES'!$BA$4:$BZ$4,1),COUNTA('DATABASE AND CURVES'!$F$7:$F$214),1),N('DATABASE AND CURVES'!$I$7:$I$214='SUMMARY AND CURVES'!$A16))/$C16</f>
        <v>0</v>
      </c>
      <c r="E16" s="151">
        <f t="shared" ref="E16" ca="1" si="11">F16-D16</f>
        <v>0</v>
      </c>
      <c r="F16" s="152" cm="1">
        <f t="array" aca="1" ref="F16" ca="1">SUMPRODUCT('DATABASE AND CURVES'!$L$7:$L$214,OFFSET('DATABASE AND CURVES'!$AZ$4,3,MATCH('SUMMARY AND CURVES'!$D$4,'DATABASE AND CURVES'!$BA$4:$BZ$4,1),COUNTA('DATABASE AND CURVES'!$F$7:$F$214),1),N('DATABASE AND CURVES'!$I$7:$I$214='SUMMARY AND CURVES'!$A16))/$C16</f>
        <v>0</v>
      </c>
      <c r="G16" s="153" cm="1">
        <f t="array" aca="1" ref="G16" ca="1">SUMPRODUCT('DATABASE AND CURVES'!$L$7:$L$214,OFFSET('DATABASE AND CURVES'!$Y$4,3,MATCH('SUMMARY AND CURVES'!$D$4,'DATABASE AND CURVES'!$Z$4:$AY$4,1),COUNTA('DATABASE AND CURVES'!$F$7:$F$214),1),N('DATABASE AND CURVES'!$I$7:$I$214='SUMMARY AND CURVES'!A16))/C16</f>
        <v>0</v>
      </c>
      <c r="H16" s="153">
        <f t="shared" ref="H16" ca="1" si="12">F16-G16</f>
        <v>0</v>
      </c>
      <c r="J16" s="154">
        <f ca="1">SUMPRODUCT('DATABASE AND CURVES'!$L$7:$L$214,OFFSET('DATABASE AND CURVES'!$Y$4,3,MATCH(J$6,'DATABASE AND CURVES'!$Z$4:$AY$4,1),COUNTA('DATABASE AND CURVES'!$F$7:$F$214),1),N('DATABASE AND CURVES'!$I$7:$I$214='SUMMARY AND CURVES'!$A16))/$C16</f>
        <v>0.37721893491124264</v>
      </c>
      <c r="K16" s="154">
        <f ca="1">SUMPRODUCT('DATABASE AND CURVES'!$L$7:$L$214,OFFSET('DATABASE AND CURVES'!$Y$4,3,MATCH(K$6,'DATABASE AND CURVES'!$Z$4:$AY$4,1),COUNTA('DATABASE AND CURVES'!$F$7:$F$214),1),N('DATABASE AND CURVES'!$I$7:$I$214='SUMMARY AND CURVES'!$A16))/$C16</f>
        <v>0.44378698224852076</v>
      </c>
      <c r="L16" s="154">
        <f ca="1">SUMPRODUCT('DATABASE AND CURVES'!$L$7:$L$214,OFFSET('DATABASE AND CURVES'!$Y$4,3,MATCH(L$6,'DATABASE AND CURVES'!$Z$4:$AY$4,1),COUNTA('DATABASE AND CURVES'!$F$7:$F$214),1),N('DATABASE AND CURVES'!$I$7:$I$214='SUMMARY AND CURVES'!$A16))/$C16</f>
        <v>0.91656804733727815</v>
      </c>
      <c r="M16" s="154">
        <f ca="1">SUMPRODUCT('DATABASE AND CURVES'!$L$7:$L$214,OFFSET('DATABASE AND CURVES'!$Y$4,3,MATCH(M$6,'DATABASE AND CURVES'!$Z$4:$AY$4,1),COUNTA('DATABASE AND CURVES'!$F$7:$F$214),1),N('DATABASE AND CURVES'!$I$7:$I$214='SUMMARY AND CURVES'!$A16))/$C16</f>
        <v>1</v>
      </c>
      <c r="N16" s="154">
        <f ca="1">SUMPRODUCT('DATABASE AND CURVES'!$L$7:$L$214,OFFSET('DATABASE AND CURVES'!$Y$4,3,MATCH(N$6,'DATABASE AND CURVES'!$Z$4:$AY$4,1),COUNTA('DATABASE AND CURVES'!$F$7:$F$214),1),N('DATABASE AND CURVES'!$I$7:$I$214='SUMMARY AND CURVES'!$A16))/$C16</f>
        <v>1</v>
      </c>
      <c r="O16" s="154">
        <f ca="1">SUMPRODUCT('DATABASE AND CURVES'!$L$7:$L$214,OFFSET('DATABASE AND CURVES'!$Y$4,3,MATCH(O$6,'DATABASE AND CURVES'!$Z$4:$AY$4,1),COUNTA('DATABASE AND CURVES'!$F$7:$F$214),1),N('DATABASE AND CURVES'!$I$7:$I$214='SUMMARY AND CURVES'!$A16))/$C16</f>
        <v>1</v>
      </c>
      <c r="P16" s="12"/>
      <c r="Q16" s="154">
        <f ca="1">SUMPRODUCT('DATABASE AND CURVES'!$L$7:$L$214,OFFSET('DATABASE AND CURVES'!$AZ$4,3,MATCH(Q$6,'DATABASE AND CURVES'!$BA$4:$BZ$4,1),COUNTA('DATABASE AND CURVES'!$F$7:$F$214),1),N('DATABASE AND CURVES'!$I$7:$I$214='SUMMARY AND CURVES'!$A16))/$C16</f>
        <v>0</v>
      </c>
      <c r="R16" s="154">
        <f ca="1">SUMPRODUCT('DATABASE AND CURVES'!$L$7:$L$214,OFFSET('DATABASE AND CURVES'!$AZ$4,3,MATCH(R$6,'DATABASE AND CURVES'!$BA$4:$BZ$4,1),COUNTA('DATABASE AND CURVES'!$F$7:$F$214),1),N('DATABASE AND CURVES'!$I$7:$I$214='SUMMARY AND CURVES'!$A16))/$C16</f>
        <v>0</v>
      </c>
      <c r="S16" s="154">
        <f ca="1">SUMPRODUCT('DATABASE AND CURVES'!$L$7:$L$214,OFFSET('DATABASE AND CURVES'!$AZ$4,3,MATCH(S$6,'DATABASE AND CURVES'!$BA$4:$BZ$4,1),COUNTA('DATABASE AND CURVES'!$F$7:$F$214),1),N('DATABASE AND CURVES'!$I$7:$I$214='SUMMARY AND CURVES'!$A16))/$C16</f>
        <v>0</v>
      </c>
      <c r="T16" s="154">
        <f ca="1">SUMPRODUCT('DATABASE AND CURVES'!$L$7:$L$214,OFFSET('DATABASE AND CURVES'!$AZ$4,3,MATCH(T$6,'DATABASE AND CURVES'!$BA$4:$BZ$4,1),COUNTA('DATABASE AND CURVES'!$F$7:$F$214),1),N('DATABASE AND CURVES'!$I$7:$I$214='SUMMARY AND CURVES'!$A16))/$C16</f>
        <v>0</v>
      </c>
      <c r="U16" s="154">
        <f ca="1">SUMPRODUCT('DATABASE AND CURVES'!$L$7:$L$214,OFFSET('DATABASE AND CURVES'!$AZ$4,3,MATCH(U$6,'DATABASE AND CURVES'!$BA$4:$BZ$4,1),COUNTA('DATABASE AND CURVES'!$F$7:$F$214),1),N('DATABASE AND CURVES'!$I$7:$I$214='SUMMARY AND CURVES'!$A16))/$C16</f>
        <v>0</v>
      </c>
      <c r="V16" s="154">
        <f ca="1">SUMPRODUCT('DATABASE AND CURVES'!$L$7:$L$214,OFFSET('DATABASE AND CURVES'!$AZ$4,3,MATCH(V$6,'DATABASE AND CURVES'!$BA$4:$BZ$4,1),COUNTA('DATABASE AND CURVES'!$F$7:$F$214),1),N('DATABASE AND CURVES'!$I$7:$I$214='SUMMARY AND CURVES'!$A16))/$C16</f>
        <v>0</v>
      </c>
    </row>
    <row r="17" spans="1:22" ht="24.75" customHeight="1">
      <c r="A17" s="147" t="s">
        <v>28</v>
      </c>
      <c r="B17" s="148"/>
      <c r="C17" s="149">
        <f>SUMIF('DATABASE AND CURVES'!$I$7:$I$214,'SUMMARY AND CURVES'!A17,'DATABASE AND CURVES'!$L$7:$L$214)</f>
        <v>2.2993539910215702E-2</v>
      </c>
      <c r="D17" s="150" cm="1">
        <f t="array" aca="1" ref="D17" ca="1">SUMPRODUCT('DATABASE AND CURVES'!$L$7:$L$214,OFFSET('DATABASE AND CURVES'!$AZ$4,3,MATCH('SUMMARY AND CURVES'!$C$25,'DATABASE AND CURVES'!$BA$4:$BZ$4,1),COUNTA('DATABASE AND CURVES'!$F$7:$F$214),1),N('DATABASE AND CURVES'!$I$7:$I$214='SUMMARY AND CURVES'!$A17))/$C17</f>
        <v>0</v>
      </c>
      <c r="E17" s="151">
        <f t="shared" ref="E17" ca="1" si="13">F17-D17</f>
        <v>0</v>
      </c>
      <c r="F17" s="152" cm="1">
        <f t="array" aca="1" ref="F17" ca="1">SUMPRODUCT('DATABASE AND CURVES'!$L$7:$L$214,OFFSET('DATABASE AND CURVES'!$AZ$4,3,MATCH('SUMMARY AND CURVES'!$D$4,'DATABASE AND CURVES'!$BA$4:$BZ$4,1),COUNTA('DATABASE AND CURVES'!$F$7:$F$214),1),N('DATABASE AND CURVES'!$I$7:$I$214='SUMMARY AND CURVES'!$A17))/$C17</f>
        <v>0</v>
      </c>
      <c r="G17" s="153" cm="1">
        <f t="array" aca="1" ref="G17" ca="1">SUMPRODUCT('DATABASE AND CURVES'!$L$7:$L$214,OFFSET('DATABASE AND CURVES'!$Y$4,3,MATCH('SUMMARY AND CURVES'!$D$4,'DATABASE AND CURVES'!$Z$4:$AY$4,1),COUNTA('DATABASE AND CURVES'!$F$7:$F$214),1),N('DATABASE AND CURVES'!$I$7:$I$214='SUMMARY AND CURVES'!A17))/C17</f>
        <v>0</v>
      </c>
      <c r="H17" s="153">
        <f t="shared" ref="H17" ca="1" si="14">F17-G17</f>
        <v>0</v>
      </c>
      <c r="J17" s="154">
        <f ca="1">SUMPRODUCT('DATABASE AND CURVES'!$L$7:$L$214,OFFSET('DATABASE AND CURVES'!$Y$4,3,MATCH(J$6,'DATABASE AND CURVES'!$Z$4:$AY$4,1),COUNTA('DATABASE AND CURVES'!$F$7:$F$214),1),N('DATABASE AND CURVES'!$I$7:$I$214='SUMMARY AND CURVES'!$A17))/$C17</f>
        <v>0</v>
      </c>
      <c r="K17" s="154">
        <f ca="1">SUMPRODUCT('DATABASE AND CURVES'!$L$7:$L$214,OFFSET('DATABASE AND CURVES'!$Y$4,3,MATCH(K$6,'DATABASE AND CURVES'!$Z$4:$AY$4,1),COUNTA('DATABASE AND CURVES'!$F$7:$F$214),1),N('DATABASE AND CURVES'!$I$7:$I$214='SUMMARY AND CURVES'!$A17))/$C17</f>
        <v>0</v>
      </c>
      <c r="L17" s="154">
        <f ca="1">SUMPRODUCT('DATABASE AND CURVES'!$L$7:$L$214,OFFSET('DATABASE AND CURVES'!$Y$4,3,MATCH(L$6,'DATABASE AND CURVES'!$Z$4:$AY$4,1),COUNTA('DATABASE AND CURVES'!$F$7:$F$214),1),N('DATABASE AND CURVES'!$I$7:$I$214='SUMMARY AND CURVES'!$A17))/$C17</f>
        <v>0.85</v>
      </c>
      <c r="M17" s="154">
        <f ca="1">SUMPRODUCT('DATABASE AND CURVES'!$L$7:$L$214,OFFSET('DATABASE AND CURVES'!$Y$4,3,MATCH(M$6,'DATABASE AND CURVES'!$Z$4:$AY$4,1),COUNTA('DATABASE AND CURVES'!$F$7:$F$214),1),N('DATABASE AND CURVES'!$I$7:$I$214='SUMMARY AND CURVES'!$A17))/$C17</f>
        <v>1</v>
      </c>
      <c r="N17" s="154">
        <f ca="1">SUMPRODUCT('DATABASE AND CURVES'!$L$7:$L$214,OFFSET('DATABASE AND CURVES'!$Y$4,3,MATCH(N$6,'DATABASE AND CURVES'!$Z$4:$AY$4,1),COUNTA('DATABASE AND CURVES'!$F$7:$F$214),1),N('DATABASE AND CURVES'!$I$7:$I$214='SUMMARY AND CURVES'!$A17))/$C17</f>
        <v>1</v>
      </c>
      <c r="O17" s="154">
        <f ca="1">SUMPRODUCT('DATABASE AND CURVES'!$L$7:$L$214,OFFSET('DATABASE AND CURVES'!$Y$4,3,MATCH(O$6,'DATABASE AND CURVES'!$Z$4:$AY$4,1),COUNTA('DATABASE AND CURVES'!$F$7:$F$214),1),N('DATABASE AND CURVES'!$I$7:$I$214='SUMMARY AND CURVES'!$A17))/$C17</f>
        <v>1</v>
      </c>
      <c r="P17" s="12"/>
      <c r="Q17" s="154">
        <f ca="1">SUMPRODUCT('DATABASE AND CURVES'!$L$7:$L$214,OFFSET('DATABASE AND CURVES'!$AZ$4,3,MATCH(Q$6,'DATABASE AND CURVES'!$BA$4:$BZ$4,1),COUNTA('DATABASE AND CURVES'!$F$7:$F$214),1),N('DATABASE AND CURVES'!$I$7:$I$214='SUMMARY AND CURVES'!$A17))/$C17</f>
        <v>0</v>
      </c>
      <c r="R17" s="154">
        <f ca="1">SUMPRODUCT('DATABASE AND CURVES'!$L$7:$L$214,OFFSET('DATABASE AND CURVES'!$AZ$4,3,MATCH(R$6,'DATABASE AND CURVES'!$BA$4:$BZ$4,1),COUNTA('DATABASE AND CURVES'!$F$7:$F$214),1),N('DATABASE AND CURVES'!$I$7:$I$214='SUMMARY AND CURVES'!$A17))/$C17</f>
        <v>0</v>
      </c>
      <c r="S17" s="154">
        <f ca="1">SUMPRODUCT('DATABASE AND CURVES'!$L$7:$L$214,OFFSET('DATABASE AND CURVES'!$AZ$4,3,MATCH(S$6,'DATABASE AND CURVES'!$BA$4:$BZ$4,1),COUNTA('DATABASE AND CURVES'!$F$7:$F$214),1),N('DATABASE AND CURVES'!$I$7:$I$214='SUMMARY AND CURVES'!$A17))/$C17</f>
        <v>0</v>
      </c>
      <c r="T17" s="154">
        <f ca="1">SUMPRODUCT('DATABASE AND CURVES'!$L$7:$L$214,OFFSET('DATABASE AND CURVES'!$AZ$4,3,MATCH(T$6,'DATABASE AND CURVES'!$BA$4:$BZ$4,1),COUNTA('DATABASE AND CURVES'!$F$7:$F$214),1),N('DATABASE AND CURVES'!$I$7:$I$214='SUMMARY AND CURVES'!$A17))/$C17</f>
        <v>0</v>
      </c>
      <c r="U17" s="154">
        <f ca="1">SUMPRODUCT('DATABASE AND CURVES'!$L$7:$L$214,OFFSET('DATABASE AND CURVES'!$AZ$4,3,MATCH(U$6,'DATABASE AND CURVES'!$BA$4:$BZ$4,1),COUNTA('DATABASE AND CURVES'!$F$7:$F$214),1),N('DATABASE AND CURVES'!$I$7:$I$214='SUMMARY AND CURVES'!$A17))/$C17</f>
        <v>0</v>
      </c>
      <c r="V17" s="154">
        <f ca="1">SUMPRODUCT('DATABASE AND CURVES'!$L$7:$L$214,OFFSET('DATABASE AND CURVES'!$AZ$4,3,MATCH(V$6,'DATABASE AND CURVES'!$BA$4:$BZ$4,1),COUNTA('DATABASE AND CURVES'!$F$7:$F$214),1),N('DATABASE AND CURVES'!$I$7:$I$214='SUMMARY AND CURVES'!$A17))/$C17</f>
        <v>0</v>
      </c>
    </row>
    <row r="18" spans="1:22" ht="24.75" customHeight="1">
      <c r="A18" s="147" t="s">
        <v>610</v>
      </c>
      <c r="B18" s="148"/>
      <c r="C18" s="149">
        <f>SUMIF('DATABASE AND CURVES'!$I$7:$I$214,'SUMMARY AND CURVES'!A18,'DATABASE AND CURVES'!$L$7:$L$214)</f>
        <v>2.4635935618088252E-2</v>
      </c>
      <c r="D18" s="150" cm="1">
        <f t="array" aca="1" ref="D18" ca="1">SUMPRODUCT('DATABASE AND CURVES'!$L$7:$L$214,OFFSET('DATABASE AND CURVES'!$AZ$4,3,MATCH('SUMMARY AND CURVES'!$C$25,'DATABASE AND CURVES'!$BA$4:$BZ$4,1),COUNTA('DATABASE AND CURVES'!$F$7:$F$214),1),N('DATABASE AND CURVES'!$I$7:$I$214='SUMMARY AND CURVES'!$A18))/$C18</f>
        <v>0</v>
      </c>
      <c r="E18" s="151">
        <f t="shared" ref="E18" ca="1" si="15">F18-D18</f>
        <v>0</v>
      </c>
      <c r="F18" s="152" cm="1">
        <f t="array" aca="1" ref="F18" ca="1">SUMPRODUCT('DATABASE AND CURVES'!$L$7:$L$214,OFFSET('DATABASE AND CURVES'!$AZ$4,3,MATCH('SUMMARY AND CURVES'!$D$4,'DATABASE AND CURVES'!$BA$4:$BZ$4,1),COUNTA('DATABASE AND CURVES'!$F$7:$F$214),1),N('DATABASE AND CURVES'!$I$7:$I$214='SUMMARY AND CURVES'!$A18))/$C18</f>
        <v>0</v>
      </c>
      <c r="G18" s="153" cm="1">
        <f t="array" aca="1" ref="G18" ca="1">SUMPRODUCT('DATABASE AND CURVES'!$L$7:$L$214,OFFSET('DATABASE AND CURVES'!$Y$4,3,MATCH('SUMMARY AND CURVES'!$D$4,'DATABASE AND CURVES'!$Z$4:$AY$4,1),COUNTA('DATABASE AND CURVES'!$F$7:$F$214),1),N('DATABASE AND CURVES'!$I$7:$I$214='SUMMARY AND CURVES'!A18))/C18</f>
        <v>0</v>
      </c>
      <c r="H18" s="153">
        <f t="shared" ref="H18" ca="1" si="16">F18-G18</f>
        <v>0</v>
      </c>
      <c r="J18" s="154">
        <f ca="1">SUMPRODUCT('DATABASE AND CURVES'!$L$7:$L$214,OFFSET('DATABASE AND CURVES'!$Y$4,3,MATCH(J$6,'DATABASE AND CURVES'!$Z$4:$AY$4,1),COUNTA('DATABASE AND CURVES'!$F$7:$F$214),1),N('DATABASE AND CURVES'!$I$7:$I$214='SUMMARY AND CURVES'!$A18))/$C18</f>
        <v>0.28333333333333333</v>
      </c>
      <c r="K18" s="154">
        <f ca="1">SUMPRODUCT('DATABASE AND CURVES'!$L$7:$L$214,OFFSET('DATABASE AND CURVES'!$Y$4,3,MATCH(K$6,'DATABASE AND CURVES'!$Z$4:$AY$4,1),COUNTA('DATABASE AND CURVES'!$F$7:$F$214),1),N('DATABASE AND CURVES'!$I$7:$I$214='SUMMARY AND CURVES'!$A18))/$C18</f>
        <v>0.33333333333333331</v>
      </c>
      <c r="L18" s="154">
        <f ca="1">SUMPRODUCT('DATABASE AND CURVES'!$L$7:$L$214,OFFSET('DATABASE AND CURVES'!$Y$4,3,MATCH(L$6,'DATABASE AND CURVES'!$Z$4:$AY$4,1),COUNTA('DATABASE AND CURVES'!$F$7:$F$214),1),N('DATABASE AND CURVES'!$I$7:$I$214='SUMMARY AND CURVES'!$A18))/$C18</f>
        <v>0.33333333333333331</v>
      </c>
      <c r="M18" s="154">
        <f ca="1">SUMPRODUCT('DATABASE AND CURVES'!$L$7:$L$214,OFFSET('DATABASE AND CURVES'!$Y$4,3,MATCH(M$6,'DATABASE AND CURVES'!$Z$4:$AY$4,1),COUNTA('DATABASE AND CURVES'!$F$7:$F$214),1),N('DATABASE AND CURVES'!$I$7:$I$214='SUMMARY AND CURVES'!$A18))/$C18</f>
        <v>1</v>
      </c>
      <c r="N18" s="154">
        <f ca="1">SUMPRODUCT('DATABASE AND CURVES'!$L$7:$L$214,OFFSET('DATABASE AND CURVES'!$Y$4,3,MATCH(N$6,'DATABASE AND CURVES'!$Z$4:$AY$4,1),COUNTA('DATABASE AND CURVES'!$F$7:$F$214),1),N('DATABASE AND CURVES'!$I$7:$I$214='SUMMARY AND CURVES'!$A18))/$C18</f>
        <v>1</v>
      </c>
      <c r="O18" s="154">
        <f ca="1">SUMPRODUCT('DATABASE AND CURVES'!$L$7:$L$214,OFFSET('DATABASE AND CURVES'!$Y$4,3,MATCH(O$6,'DATABASE AND CURVES'!$Z$4:$AY$4,1),COUNTA('DATABASE AND CURVES'!$F$7:$F$214),1),N('DATABASE AND CURVES'!$I$7:$I$214='SUMMARY AND CURVES'!$A18))/$C18</f>
        <v>1</v>
      </c>
      <c r="P18" s="12"/>
      <c r="Q18" s="154">
        <f ca="1">SUMPRODUCT('DATABASE AND CURVES'!$L$7:$L$214,OFFSET('DATABASE AND CURVES'!$AZ$4,3,MATCH(Q$6,'DATABASE AND CURVES'!$BA$4:$BZ$4,1),COUNTA('DATABASE AND CURVES'!$F$7:$F$214),1),N('DATABASE AND CURVES'!$I$7:$I$214='SUMMARY AND CURVES'!$A18))/$C18</f>
        <v>0</v>
      </c>
      <c r="R18" s="154">
        <f ca="1">SUMPRODUCT('DATABASE AND CURVES'!$L$7:$L$214,OFFSET('DATABASE AND CURVES'!$AZ$4,3,MATCH(R$6,'DATABASE AND CURVES'!$BA$4:$BZ$4,1),COUNTA('DATABASE AND CURVES'!$F$7:$F$214),1),N('DATABASE AND CURVES'!$I$7:$I$214='SUMMARY AND CURVES'!$A18))/$C18</f>
        <v>0</v>
      </c>
      <c r="S18" s="154">
        <f ca="1">SUMPRODUCT('DATABASE AND CURVES'!$L$7:$L$214,OFFSET('DATABASE AND CURVES'!$AZ$4,3,MATCH(S$6,'DATABASE AND CURVES'!$BA$4:$BZ$4,1),COUNTA('DATABASE AND CURVES'!$F$7:$F$214),1),N('DATABASE AND CURVES'!$I$7:$I$214='SUMMARY AND CURVES'!$A18))/$C18</f>
        <v>0</v>
      </c>
      <c r="T18" s="154">
        <f ca="1">SUMPRODUCT('DATABASE AND CURVES'!$L$7:$L$214,OFFSET('DATABASE AND CURVES'!$AZ$4,3,MATCH(T$6,'DATABASE AND CURVES'!$BA$4:$BZ$4,1),COUNTA('DATABASE AND CURVES'!$F$7:$F$214),1),N('DATABASE AND CURVES'!$I$7:$I$214='SUMMARY AND CURVES'!$A18))/$C18</f>
        <v>0</v>
      </c>
      <c r="U18" s="154">
        <f ca="1">SUMPRODUCT('DATABASE AND CURVES'!$L$7:$L$214,OFFSET('DATABASE AND CURVES'!$AZ$4,3,MATCH(U$6,'DATABASE AND CURVES'!$BA$4:$BZ$4,1),COUNTA('DATABASE AND CURVES'!$F$7:$F$214),1),N('DATABASE AND CURVES'!$I$7:$I$214='SUMMARY AND CURVES'!$A18))/$C18</f>
        <v>0</v>
      </c>
      <c r="V18" s="154">
        <f ca="1">SUMPRODUCT('DATABASE AND CURVES'!$L$7:$L$214,OFFSET('DATABASE AND CURVES'!$AZ$4,3,MATCH(V$6,'DATABASE AND CURVES'!$BA$4:$BZ$4,1),COUNTA('DATABASE AND CURVES'!$F$7:$F$214),1),N('DATABASE AND CURVES'!$I$7:$I$214='SUMMARY AND CURVES'!$A18))/$C18</f>
        <v>0</v>
      </c>
    </row>
    <row r="19" spans="1:22" ht="24.75" customHeight="1">
      <c r="A19" s="147" t="s">
        <v>30</v>
      </c>
      <c r="B19" s="148"/>
      <c r="C19" s="149">
        <f>SUMIF('DATABASE AND CURVES'!$I$7:$I$214,'SUMMARY AND CURVES'!A19,'DATABASE AND CURVES'!$L$7:$L$214)</f>
        <v>6.2958502135114419E-2</v>
      </c>
      <c r="D19" s="150" cm="1">
        <f t="array" aca="1" ref="D19" ca="1">SUMPRODUCT('DATABASE AND CURVES'!$L$7:$L$214,OFFSET('DATABASE AND CURVES'!$AZ$4,3,MATCH('SUMMARY AND CURVES'!$C$25,'DATABASE AND CURVES'!$BA$4:$BZ$4,1),COUNTA('DATABASE AND CURVES'!$F$7:$F$214),1),N('DATABASE AND CURVES'!$I$7:$I$214='SUMMARY AND CURVES'!$A19))/$C19</f>
        <v>0</v>
      </c>
      <c r="E19" s="151">
        <f t="shared" ca="1" si="9"/>
        <v>0</v>
      </c>
      <c r="F19" s="152" cm="1">
        <f t="array" aca="1" ref="F19" ca="1">SUMPRODUCT('DATABASE AND CURVES'!$L$7:$L$214,OFFSET('DATABASE AND CURVES'!$AZ$4,3,MATCH('SUMMARY AND CURVES'!$D$4,'DATABASE AND CURVES'!$BA$4:$BZ$4,1),COUNTA('DATABASE AND CURVES'!$F$7:$F$214),1),N('DATABASE AND CURVES'!$I$7:$I$214='SUMMARY AND CURVES'!$A19))/$C19</f>
        <v>0</v>
      </c>
      <c r="G19" s="153" cm="1">
        <f t="array" aca="1" ref="G19" ca="1">SUMPRODUCT('DATABASE AND CURVES'!$L$7:$L$214,OFFSET('DATABASE AND CURVES'!$Y$4,3,MATCH('SUMMARY AND CURVES'!$D$4,'DATABASE AND CURVES'!$Z$4:$AY$4,1),COUNTA('DATABASE AND CURVES'!$F$7:$F$214),1),N('DATABASE AND CURVES'!$I$7:$I$214='SUMMARY AND CURVES'!A19))/C19</f>
        <v>0</v>
      </c>
      <c r="H19" s="153">
        <f t="shared" ca="1" si="8"/>
        <v>0</v>
      </c>
      <c r="J19" s="154">
        <f ca="1">SUMPRODUCT('DATABASE AND CURVES'!$L$7:$L$214,OFFSET('DATABASE AND CURVES'!$Y$4,3,MATCH(J$6,'DATABASE AND CURVES'!$Z$4:$AY$4,1),COUNTA('DATABASE AND CURVES'!$F$7:$F$214),1),N('DATABASE AND CURVES'!$I$7:$I$214='SUMMARY AND CURVES'!$A19))/$C19</f>
        <v>0</v>
      </c>
      <c r="K19" s="154">
        <f ca="1">SUMPRODUCT('DATABASE AND CURVES'!$L$7:$L$214,OFFSET('DATABASE AND CURVES'!$Y$4,3,MATCH(K$6,'DATABASE AND CURVES'!$Z$4:$AY$4,1),COUNTA('DATABASE AND CURVES'!$F$7:$F$214),1),N('DATABASE AND CURVES'!$I$7:$I$214='SUMMARY AND CURVES'!$A19))/$C19</f>
        <v>0.39130434782608697</v>
      </c>
      <c r="L19" s="154">
        <f ca="1">SUMPRODUCT('DATABASE AND CURVES'!$L$7:$L$214,OFFSET('DATABASE AND CURVES'!$Y$4,3,MATCH(L$6,'DATABASE AND CURVES'!$Z$4:$AY$4,1),COUNTA('DATABASE AND CURVES'!$F$7:$F$214),1),N('DATABASE AND CURVES'!$I$7:$I$214='SUMMARY AND CURVES'!$A19))/$C19</f>
        <v>1</v>
      </c>
      <c r="M19" s="154">
        <f ca="1">SUMPRODUCT('DATABASE AND CURVES'!$L$7:$L$214,OFFSET('DATABASE AND CURVES'!$Y$4,3,MATCH(M$6,'DATABASE AND CURVES'!$Z$4:$AY$4,1),COUNTA('DATABASE AND CURVES'!$F$7:$F$214),1),N('DATABASE AND CURVES'!$I$7:$I$214='SUMMARY AND CURVES'!$A19))/$C19</f>
        <v>1</v>
      </c>
      <c r="N19" s="154">
        <f ca="1">SUMPRODUCT('DATABASE AND CURVES'!$L$7:$L$214,OFFSET('DATABASE AND CURVES'!$Y$4,3,MATCH(N$6,'DATABASE AND CURVES'!$Z$4:$AY$4,1),COUNTA('DATABASE AND CURVES'!$F$7:$F$214),1),N('DATABASE AND CURVES'!$I$7:$I$214='SUMMARY AND CURVES'!$A19))/$C19</f>
        <v>1</v>
      </c>
      <c r="O19" s="154">
        <f ca="1">SUMPRODUCT('DATABASE AND CURVES'!$L$7:$L$214,OFFSET('DATABASE AND CURVES'!$Y$4,3,MATCH(O$6,'DATABASE AND CURVES'!$Z$4:$AY$4,1),COUNTA('DATABASE AND CURVES'!$F$7:$F$214),1),N('DATABASE AND CURVES'!$I$7:$I$214='SUMMARY AND CURVES'!$A19))/$C19</f>
        <v>1</v>
      </c>
      <c r="P19" s="12"/>
      <c r="Q19" s="154">
        <f ca="1">SUMPRODUCT('DATABASE AND CURVES'!$L$7:$L$214,OFFSET('DATABASE AND CURVES'!$AZ$4,3,MATCH(Q$6,'DATABASE AND CURVES'!$BA$4:$BZ$4,1),COUNTA('DATABASE AND CURVES'!$F$7:$F$214),1),N('DATABASE AND CURVES'!$I$7:$I$214='SUMMARY AND CURVES'!$A19))/$C19</f>
        <v>0</v>
      </c>
      <c r="R19" s="154">
        <f ca="1">SUMPRODUCT('DATABASE AND CURVES'!$L$7:$L$214,OFFSET('DATABASE AND CURVES'!$AZ$4,3,MATCH(R$6,'DATABASE AND CURVES'!$BA$4:$BZ$4,1),COUNTA('DATABASE AND CURVES'!$F$7:$F$214),1),N('DATABASE AND CURVES'!$I$7:$I$214='SUMMARY AND CURVES'!$A19))/$C19</f>
        <v>0</v>
      </c>
      <c r="S19" s="154">
        <f ca="1">SUMPRODUCT('DATABASE AND CURVES'!$L$7:$L$214,OFFSET('DATABASE AND CURVES'!$AZ$4,3,MATCH(S$6,'DATABASE AND CURVES'!$BA$4:$BZ$4,1),COUNTA('DATABASE AND CURVES'!$F$7:$F$214),1),N('DATABASE AND CURVES'!$I$7:$I$214='SUMMARY AND CURVES'!$A19))/$C19</f>
        <v>0</v>
      </c>
      <c r="T19" s="154">
        <f ca="1">SUMPRODUCT('DATABASE AND CURVES'!$L$7:$L$214,OFFSET('DATABASE AND CURVES'!$AZ$4,3,MATCH(T$6,'DATABASE AND CURVES'!$BA$4:$BZ$4,1),COUNTA('DATABASE AND CURVES'!$F$7:$F$214),1),N('DATABASE AND CURVES'!$I$7:$I$214='SUMMARY AND CURVES'!$A19))/$C19</f>
        <v>0</v>
      </c>
      <c r="U19" s="154">
        <f ca="1">SUMPRODUCT('DATABASE AND CURVES'!$L$7:$L$214,OFFSET('DATABASE AND CURVES'!$AZ$4,3,MATCH(U$6,'DATABASE AND CURVES'!$BA$4:$BZ$4,1),COUNTA('DATABASE AND CURVES'!$F$7:$F$214),1),N('DATABASE AND CURVES'!$I$7:$I$214='SUMMARY AND CURVES'!$A19))/$C19</f>
        <v>0</v>
      </c>
      <c r="V19" s="154">
        <f ca="1">SUMPRODUCT('DATABASE AND CURVES'!$L$7:$L$214,OFFSET('DATABASE AND CURVES'!$AZ$4,3,MATCH(V$6,'DATABASE AND CURVES'!$BA$4:$BZ$4,1),COUNTA('DATABASE AND CURVES'!$F$7:$F$214),1),N('DATABASE AND CURVES'!$I$7:$I$214='SUMMARY AND CURVES'!$A19))/$C19</f>
        <v>0</v>
      </c>
    </row>
    <row r="20" spans="1:22" ht="24.75" customHeight="1">
      <c r="A20" s="147" t="s">
        <v>611</v>
      </c>
      <c r="B20" s="148"/>
      <c r="C20" s="149">
        <f>SUMIF('DATABASE AND CURVES'!$I$7:$I$214,'SUMMARY AND CURVES'!A20,'DATABASE AND CURVES'!$L$7:$L$214)</f>
        <v>7.6645133034052335E-2</v>
      </c>
      <c r="D20" s="150" cm="1">
        <f t="array" aca="1" ref="D20" ca="1">SUMPRODUCT('DATABASE AND CURVES'!$L$7:$L$214,OFFSET('DATABASE AND CURVES'!$AZ$4,3,MATCH('SUMMARY AND CURVES'!$C$25,'DATABASE AND CURVES'!$BA$4:$BZ$4,1),COUNTA('DATABASE AND CURVES'!$F$7:$F$214),1),N('DATABASE AND CURVES'!$I$7:$I$214='SUMMARY AND CURVES'!$A20))/$C20</f>
        <v>0</v>
      </c>
      <c r="E20" s="151">
        <f t="shared" ref="E20" ca="1" si="17">F20-D20</f>
        <v>0</v>
      </c>
      <c r="F20" s="152" cm="1">
        <f t="array" aca="1" ref="F20" ca="1">SUMPRODUCT('DATABASE AND CURVES'!$L$7:$L$214,OFFSET('DATABASE AND CURVES'!$AZ$4,3,MATCH('SUMMARY AND CURVES'!$D$4,'DATABASE AND CURVES'!$BA$4:$BZ$4,1),COUNTA('DATABASE AND CURVES'!$F$7:$F$214),1),N('DATABASE AND CURVES'!$I$7:$I$214='SUMMARY AND CURVES'!$A20))/$C20</f>
        <v>0</v>
      </c>
      <c r="G20" s="153" cm="1">
        <f t="array" aca="1" ref="G20" ca="1">SUMPRODUCT('DATABASE AND CURVES'!$L$7:$L$214,OFFSET('DATABASE AND CURVES'!$Y$4,3,MATCH('SUMMARY AND CURVES'!$D$4,'DATABASE AND CURVES'!$Z$4:$AY$4,1),COUNTA('DATABASE AND CURVES'!$F$7:$F$214),1),N('DATABASE AND CURVES'!$I$7:$I$214='SUMMARY AND CURVES'!A20))/C20</f>
        <v>0</v>
      </c>
      <c r="H20" s="153">
        <f t="shared" ref="H20" ca="1" si="18">F20-G20</f>
        <v>0</v>
      </c>
      <c r="J20" s="154">
        <f ca="1">SUMPRODUCT('DATABASE AND CURVES'!$L$7:$L$214,OFFSET('DATABASE AND CURVES'!$Y$4,3,MATCH(J$6,'DATABASE AND CURVES'!$Z$4:$AY$4,1),COUNTA('DATABASE AND CURVES'!$F$7:$F$214),1),N('DATABASE AND CURVES'!$I$7:$I$214='SUMMARY AND CURVES'!$A20))/$C20</f>
        <v>0</v>
      </c>
      <c r="K20" s="154">
        <f ca="1">SUMPRODUCT('DATABASE AND CURVES'!$L$7:$L$214,OFFSET('DATABASE AND CURVES'!$Y$4,3,MATCH(K$6,'DATABASE AND CURVES'!$Z$4:$AY$4,1),COUNTA('DATABASE AND CURVES'!$F$7:$F$214),1),N('DATABASE AND CURVES'!$I$7:$I$214='SUMMARY AND CURVES'!$A20))/$C20</f>
        <v>0</v>
      </c>
      <c r="L20" s="154">
        <f ca="1">SUMPRODUCT('DATABASE AND CURVES'!$L$7:$L$214,OFFSET('DATABASE AND CURVES'!$Y$4,3,MATCH(L$6,'DATABASE AND CURVES'!$Z$4:$AY$4,1),COUNTA('DATABASE AND CURVES'!$F$7:$F$214),1),N('DATABASE AND CURVES'!$I$7:$I$214='SUMMARY AND CURVES'!$A20))/$C20</f>
        <v>1</v>
      </c>
      <c r="M20" s="154">
        <f ca="1">SUMPRODUCT('DATABASE AND CURVES'!$L$7:$L$214,OFFSET('DATABASE AND CURVES'!$Y$4,3,MATCH(M$6,'DATABASE AND CURVES'!$Z$4:$AY$4,1),COUNTA('DATABASE AND CURVES'!$F$7:$F$214),1),N('DATABASE AND CURVES'!$I$7:$I$214='SUMMARY AND CURVES'!$A20))/$C20</f>
        <v>1</v>
      </c>
      <c r="N20" s="154">
        <f ca="1">SUMPRODUCT('DATABASE AND CURVES'!$L$7:$L$214,OFFSET('DATABASE AND CURVES'!$Y$4,3,MATCH(N$6,'DATABASE AND CURVES'!$Z$4:$AY$4,1),COUNTA('DATABASE AND CURVES'!$F$7:$F$214),1),N('DATABASE AND CURVES'!$I$7:$I$214='SUMMARY AND CURVES'!$A20))/$C20</f>
        <v>1</v>
      </c>
      <c r="O20" s="154">
        <f ca="1">SUMPRODUCT('DATABASE AND CURVES'!$L$7:$L$214,OFFSET('DATABASE AND CURVES'!$Y$4,3,MATCH(O$6,'DATABASE AND CURVES'!$Z$4:$AY$4,1),COUNTA('DATABASE AND CURVES'!$F$7:$F$214),1),N('DATABASE AND CURVES'!$I$7:$I$214='SUMMARY AND CURVES'!$A20))/$C20</f>
        <v>1</v>
      </c>
      <c r="P20" s="12"/>
      <c r="Q20" s="154">
        <f ca="1">SUMPRODUCT('DATABASE AND CURVES'!$L$7:$L$214,OFFSET('DATABASE AND CURVES'!$AZ$4,3,MATCH(Q$6,'DATABASE AND CURVES'!$BA$4:$BZ$4,1),COUNTA('DATABASE AND CURVES'!$F$7:$F$214),1),N('DATABASE AND CURVES'!$I$7:$I$214='SUMMARY AND CURVES'!$A20))/$C20</f>
        <v>0</v>
      </c>
      <c r="R20" s="154">
        <f ca="1">SUMPRODUCT('DATABASE AND CURVES'!$L$7:$L$214,OFFSET('DATABASE AND CURVES'!$AZ$4,3,MATCH(R$6,'DATABASE AND CURVES'!$BA$4:$BZ$4,1),COUNTA('DATABASE AND CURVES'!$F$7:$F$214),1),N('DATABASE AND CURVES'!$I$7:$I$214='SUMMARY AND CURVES'!$A20))/$C20</f>
        <v>0</v>
      </c>
      <c r="S20" s="154">
        <f ca="1">SUMPRODUCT('DATABASE AND CURVES'!$L$7:$L$214,OFFSET('DATABASE AND CURVES'!$AZ$4,3,MATCH(S$6,'DATABASE AND CURVES'!$BA$4:$BZ$4,1),COUNTA('DATABASE AND CURVES'!$F$7:$F$214),1),N('DATABASE AND CURVES'!$I$7:$I$214='SUMMARY AND CURVES'!$A20))/$C20</f>
        <v>0</v>
      </c>
      <c r="T20" s="154">
        <f ca="1">SUMPRODUCT('DATABASE AND CURVES'!$L$7:$L$214,OFFSET('DATABASE AND CURVES'!$AZ$4,3,MATCH(T$6,'DATABASE AND CURVES'!$BA$4:$BZ$4,1),COUNTA('DATABASE AND CURVES'!$F$7:$F$214),1),N('DATABASE AND CURVES'!$I$7:$I$214='SUMMARY AND CURVES'!$A20))/$C20</f>
        <v>0</v>
      </c>
      <c r="U20" s="154">
        <f ca="1">SUMPRODUCT('DATABASE AND CURVES'!$L$7:$L$214,OFFSET('DATABASE AND CURVES'!$AZ$4,3,MATCH(U$6,'DATABASE AND CURVES'!$BA$4:$BZ$4,1),COUNTA('DATABASE AND CURVES'!$F$7:$F$214),1),N('DATABASE AND CURVES'!$I$7:$I$214='SUMMARY AND CURVES'!$A20))/$C20</f>
        <v>0</v>
      </c>
      <c r="V20" s="154">
        <f ca="1">SUMPRODUCT('DATABASE AND CURVES'!$L$7:$L$214,OFFSET('DATABASE AND CURVES'!$AZ$4,3,MATCH(V$6,'DATABASE AND CURVES'!$BA$4:$BZ$4,1),COUNTA('DATABASE AND CURVES'!$F$7:$F$214),1),N('DATABASE AND CURVES'!$I$7:$I$214='SUMMARY AND CURVES'!$A20))/$C20</f>
        <v>0</v>
      </c>
    </row>
    <row r="21" spans="1:22" ht="24.75" customHeight="1">
      <c r="A21" s="147" t="s">
        <v>612</v>
      </c>
      <c r="B21" s="148"/>
      <c r="C21" s="149">
        <f>SUMIF('DATABASE AND CURVES'!$I$7:$I$214,'SUMMARY AND CURVES'!A21,'DATABASE AND CURVES'!$L$7:$L$214)</f>
        <v>0.23037337129092261</v>
      </c>
      <c r="D21" s="150" cm="1">
        <f t="array" aca="1" ref="D21" ca="1">SUMPRODUCT('DATABASE AND CURVES'!$L$7:$L$214,OFFSET('DATABASE AND CURVES'!$AZ$4,3,MATCH('SUMMARY AND CURVES'!$C$25,'DATABASE AND CURVES'!$BA$4:$BZ$4,1),COUNTA('DATABASE AND CURVES'!$F$7:$F$214),1),N('DATABASE AND CURVES'!$I$7:$I$214='SUMMARY AND CURVES'!$A21))/$C21</f>
        <v>0</v>
      </c>
      <c r="E21" s="151">
        <f t="shared" ref="E21" ca="1" si="19">F21-D21</f>
        <v>0</v>
      </c>
      <c r="F21" s="152" cm="1">
        <f t="array" aca="1" ref="F21" ca="1">SUMPRODUCT('DATABASE AND CURVES'!$L$7:$L$214,OFFSET('DATABASE AND CURVES'!$AZ$4,3,MATCH('SUMMARY AND CURVES'!$D$4,'DATABASE AND CURVES'!$BA$4:$BZ$4,1),COUNTA('DATABASE AND CURVES'!$F$7:$F$214),1),N('DATABASE AND CURVES'!$I$7:$I$214='SUMMARY AND CURVES'!$A21))/$C21</f>
        <v>0</v>
      </c>
      <c r="G21" s="153" cm="1">
        <f t="array" aca="1" ref="G21" ca="1">SUMPRODUCT('DATABASE AND CURVES'!$L$7:$L$214,OFFSET('DATABASE AND CURVES'!$Y$4,3,MATCH('SUMMARY AND CURVES'!$D$4,'DATABASE AND CURVES'!$Z$4:$AY$4,1),COUNTA('DATABASE AND CURVES'!$F$7:$F$214),1),N('DATABASE AND CURVES'!$I$7:$I$214='SUMMARY AND CURVES'!A21))/C21</f>
        <v>0</v>
      </c>
      <c r="H21" s="153">
        <f t="shared" ref="H21" ca="1" si="20">F21-G21</f>
        <v>0</v>
      </c>
      <c r="J21" s="154">
        <f ca="1">SUMPRODUCT('DATABASE AND CURVES'!$L$7:$L$214,OFFSET('DATABASE AND CURVES'!$Y$4,3,MATCH(J$6,'DATABASE AND CURVES'!$Z$4:$AY$4,1),COUNTA('DATABASE AND CURVES'!$F$7:$F$214),1),N('DATABASE AND CURVES'!$I$7:$I$214='SUMMARY AND CURVES'!$A21))/$C21</f>
        <v>0</v>
      </c>
      <c r="K21" s="154">
        <f ca="1">SUMPRODUCT('DATABASE AND CURVES'!$L$7:$L$214,OFFSET('DATABASE AND CURVES'!$Y$4,3,MATCH(K$6,'DATABASE AND CURVES'!$Z$4:$AY$4,1),COUNTA('DATABASE AND CURVES'!$F$7:$F$214),1),N('DATABASE AND CURVES'!$I$7:$I$214='SUMMARY AND CURVES'!$A21))/$C21</f>
        <v>0.2929657794676811</v>
      </c>
      <c r="L21" s="154">
        <f ca="1">SUMPRODUCT('DATABASE AND CURVES'!$L$7:$L$214,OFFSET('DATABASE AND CURVES'!$Y$4,3,MATCH(L$6,'DATABASE AND CURVES'!$Z$4:$AY$4,1),COUNTA('DATABASE AND CURVES'!$F$7:$F$214),1),N('DATABASE AND CURVES'!$I$7:$I$214='SUMMARY AND CURVES'!$A21))/$C21</f>
        <v>0.97861216730038025</v>
      </c>
      <c r="M21" s="154">
        <f ca="1">SUMPRODUCT('DATABASE AND CURVES'!$L$7:$L$214,OFFSET('DATABASE AND CURVES'!$Y$4,3,MATCH(M$6,'DATABASE AND CURVES'!$Z$4:$AY$4,1),COUNTA('DATABASE AND CURVES'!$F$7:$F$214),1),N('DATABASE AND CURVES'!$I$7:$I$214='SUMMARY AND CURVES'!$A21))/$C21</f>
        <v>1</v>
      </c>
      <c r="N21" s="154">
        <f ca="1">SUMPRODUCT('DATABASE AND CURVES'!$L$7:$L$214,OFFSET('DATABASE AND CURVES'!$Y$4,3,MATCH(N$6,'DATABASE AND CURVES'!$Z$4:$AY$4,1),COUNTA('DATABASE AND CURVES'!$F$7:$F$214),1),N('DATABASE AND CURVES'!$I$7:$I$214='SUMMARY AND CURVES'!$A21))/$C21</f>
        <v>1</v>
      </c>
      <c r="O21" s="154">
        <f ca="1">SUMPRODUCT('DATABASE AND CURVES'!$L$7:$L$214,OFFSET('DATABASE AND CURVES'!$Y$4,3,MATCH(O$6,'DATABASE AND CURVES'!$Z$4:$AY$4,1),COUNTA('DATABASE AND CURVES'!$F$7:$F$214),1),N('DATABASE AND CURVES'!$I$7:$I$214='SUMMARY AND CURVES'!$A21))/$C21</f>
        <v>1</v>
      </c>
      <c r="P21" s="12"/>
      <c r="Q21" s="154">
        <f ca="1">SUMPRODUCT('DATABASE AND CURVES'!$L$7:$L$214,OFFSET('DATABASE AND CURVES'!$AZ$4,3,MATCH(Q$6,'DATABASE AND CURVES'!$BA$4:$BZ$4,1),COUNTA('DATABASE AND CURVES'!$F$7:$F$214),1),N('DATABASE AND CURVES'!$I$7:$I$214='SUMMARY AND CURVES'!$A21))/$C21</f>
        <v>0</v>
      </c>
      <c r="R21" s="154">
        <f ca="1">SUMPRODUCT('DATABASE AND CURVES'!$L$7:$L$214,OFFSET('DATABASE AND CURVES'!$AZ$4,3,MATCH(R$6,'DATABASE AND CURVES'!$BA$4:$BZ$4,1),COUNTA('DATABASE AND CURVES'!$F$7:$F$214),1),N('DATABASE AND CURVES'!$I$7:$I$214='SUMMARY AND CURVES'!$A21))/$C21</f>
        <v>0</v>
      </c>
      <c r="S21" s="154">
        <f ca="1">SUMPRODUCT('DATABASE AND CURVES'!$L$7:$L$214,OFFSET('DATABASE AND CURVES'!$AZ$4,3,MATCH(S$6,'DATABASE AND CURVES'!$BA$4:$BZ$4,1),COUNTA('DATABASE AND CURVES'!$F$7:$F$214),1),N('DATABASE AND CURVES'!$I$7:$I$214='SUMMARY AND CURVES'!$A21))/$C21</f>
        <v>0</v>
      </c>
      <c r="T21" s="154">
        <f ca="1">SUMPRODUCT('DATABASE AND CURVES'!$L$7:$L$214,OFFSET('DATABASE AND CURVES'!$AZ$4,3,MATCH(T$6,'DATABASE AND CURVES'!$BA$4:$BZ$4,1),COUNTA('DATABASE AND CURVES'!$F$7:$F$214),1),N('DATABASE AND CURVES'!$I$7:$I$214='SUMMARY AND CURVES'!$A21))/$C21</f>
        <v>0</v>
      </c>
      <c r="U21" s="154">
        <f ca="1">SUMPRODUCT('DATABASE AND CURVES'!$L$7:$L$214,OFFSET('DATABASE AND CURVES'!$AZ$4,3,MATCH(U$6,'DATABASE AND CURVES'!$BA$4:$BZ$4,1),COUNTA('DATABASE AND CURVES'!$F$7:$F$214),1),N('DATABASE AND CURVES'!$I$7:$I$214='SUMMARY AND CURVES'!$A21))/$C21</f>
        <v>0</v>
      </c>
      <c r="V21" s="154">
        <f ca="1">SUMPRODUCT('DATABASE AND CURVES'!$L$7:$L$214,OFFSET('DATABASE AND CURVES'!$AZ$4,3,MATCH(V$6,'DATABASE AND CURVES'!$BA$4:$BZ$4,1),COUNTA('DATABASE AND CURVES'!$F$7:$F$214),1),N('DATABASE AND CURVES'!$I$7:$I$214='SUMMARY AND CURVES'!$A21))/$C21</f>
        <v>0</v>
      </c>
    </row>
    <row r="22" spans="1:22" ht="24.75" customHeight="1">
      <c r="A22" s="147" t="s">
        <v>613</v>
      </c>
      <c r="B22" s="148"/>
      <c r="C22" s="149">
        <f>SUMIF('DATABASE AND CURVES'!$I$7:$I$214,'SUMMARY AND CURVES'!A22,'DATABASE AND CURVES'!$L$7:$L$214)</f>
        <v>5.4746523595751675E-2</v>
      </c>
      <c r="D22" s="150" cm="1">
        <f t="array" aca="1" ref="D22" ca="1">SUMPRODUCT('DATABASE AND CURVES'!$L$7:$L$214,OFFSET('DATABASE AND CURVES'!$AZ$4,3,MATCH('SUMMARY AND CURVES'!$C$25,'DATABASE AND CURVES'!$BA$4:$BZ$4,1),COUNTA('DATABASE AND CURVES'!$F$7:$F$214),1),N('DATABASE AND CURVES'!$I$7:$I$214='SUMMARY AND CURVES'!$A22))/$C22</f>
        <v>0</v>
      </c>
      <c r="E22" s="151">
        <f t="shared" ref="E22:E24" ca="1" si="21">F22-D22</f>
        <v>0</v>
      </c>
      <c r="F22" s="152" cm="1">
        <f t="array" aca="1" ref="F22" ca="1">SUMPRODUCT('DATABASE AND CURVES'!$L$7:$L$214,OFFSET('DATABASE AND CURVES'!$AZ$4,3,MATCH('SUMMARY AND CURVES'!$D$4,'DATABASE AND CURVES'!$BA$4:$BZ$4,1),COUNTA('DATABASE AND CURVES'!$F$7:$F$214),1),N('DATABASE AND CURVES'!$I$7:$I$214='SUMMARY AND CURVES'!$A22))/$C22</f>
        <v>0</v>
      </c>
      <c r="G22" s="153" cm="1">
        <f t="array" aca="1" ref="G22" ca="1">SUMPRODUCT('DATABASE AND CURVES'!$L$7:$L$214,OFFSET('DATABASE AND CURVES'!$Y$4,3,MATCH('SUMMARY AND CURVES'!$D$4,'DATABASE AND CURVES'!$Z$4:$AY$4,1),COUNTA('DATABASE AND CURVES'!$F$7:$F$214),1),N('DATABASE AND CURVES'!$I$7:$I$214='SUMMARY AND CURVES'!A22))/C22</f>
        <v>0</v>
      </c>
      <c r="H22" s="153">
        <f t="shared" ref="H22:H24" ca="1" si="22">F22-G22</f>
        <v>0</v>
      </c>
      <c r="J22" s="154">
        <f ca="1">SUMPRODUCT('DATABASE AND CURVES'!$L$7:$L$214,OFFSET('DATABASE AND CURVES'!$Y$4,3,MATCH(J$6,'DATABASE AND CURVES'!$Z$4:$AY$4,1),COUNTA('DATABASE AND CURVES'!$F$7:$F$214),1),N('DATABASE AND CURVES'!$I$7:$I$214='SUMMARY AND CURVES'!$A22))/$C22</f>
        <v>0</v>
      </c>
      <c r="K22" s="154">
        <f ca="1">SUMPRODUCT('DATABASE AND CURVES'!$L$7:$L$214,OFFSET('DATABASE AND CURVES'!$Y$4,3,MATCH(K$6,'DATABASE AND CURVES'!$Z$4:$AY$4,1),COUNTA('DATABASE AND CURVES'!$F$7:$F$214),1),N('DATABASE AND CURVES'!$I$7:$I$214='SUMMARY AND CURVES'!$A22))/$C22</f>
        <v>0</v>
      </c>
      <c r="L22" s="154">
        <f ca="1">SUMPRODUCT('DATABASE AND CURVES'!$L$7:$L$214,OFFSET('DATABASE AND CURVES'!$Y$4,3,MATCH(L$6,'DATABASE AND CURVES'!$Z$4:$AY$4,1),COUNTA('DATABASE AND CURVES'!$F$7:$F$214),1),N('DATABASE AND CURVES'!$I$7:$I$214='SUMMARY AND CURVES'!$A22))/$C22</f>
        <v>1</v>
      </c>
      <c r="M22" s="154">
        <f ca="1">SUMPRODUCT('DATABASE AND CURVES'!$L$7:$L$214,OFFSET('DATABASE AND CURVES'!$Y$4,3,MATCH(M$6,'DATABASE AND CURVES'!$Z$4:$AY$4,1),COUNTA('DATABASE AND CURVES'!$F$7:$F$214),1),N('DATABASE AND CURVES'!$I$7:$I$214='SUMMARY AND CURVES'!$A22))/$C22</f>
        <v>1</v>
      </c>
      <c r="N22" s="154">
        <f ca="1">SUMPRODUCT('DATABASE AND CURVES'!$L$7:$L$214,OFFSET('DATABASE AND CURVES'!$Y$4,3,MATCH(N$6,'DATABASE AND CURVES'!$Z$4:$AY$4,1),COUNTA('DATABASE AND CURVES'!$F$7:$F$214),1),N('DATABASE AND CURVES'!$I$7:$I$214='SUMMARY AND CURVES'!$A22))/$C22</f>
        <v>1</v>
      </c>
      <c r="O22" s="154">
        <f ca="1">SUMPRODUCT('DATABASE AND CURVES'!$L$7:$L$214,OFFSET('DATABASE AND CURVES'!$Y$4,3,MATCH(O$6,'DATABASE AND CURVES'!$Z$4:$AY$4,1),COUNTA('DATABASE AND CURVES'!$F$7:$F$214),1),N('DATABASE AND CURVES'!$I$7:$I$214='SUMMARY AND CURVES'!$A22))/$C22</f>
        <v>1</v>
      </c>
      <c r="P22" s="12"/>
      <c r="Q22" s="154">
        <f ca="1">SUMPRODUCT('DATABASE AND CURVES'!$L$7:$L$214,OFFSET('DATABASE AND CURVES'!$AZ$4,3,MATCH(Q$6,'DATABASE AND CURVES'!$BA$4:$BZ$4,1),COUNTA('DATABASE AND CURVES'!$F$7:$F$214),1),N('DATABASE AND CURVES'!$I$7:$I$214='SUMMARY AND CURVES'!$A22))/$C22</f>
        <v>0</v>
      </c>
      <c r="R22" s="154">
        <f ca="1">SUMPRODUCT('DATABASE AND CURVES'!$L$7:$L$214,OFFSET('DATABASE AND CURVES'!$AZ$4,3,MATCH(R$6,'DATABASE AND CURVES'!$BA$4:$BZ$4,1),COUNTA('DATABASE AND CURVES'!$F$7:$F$214),1),N('DATABASE AND CURVES'!$I$7:$I$214='SUMMARY AND CURVES'!$A22))/$C22</f>
        <v>0</v>
      </c>
      <c r="S22" s="154">
        <f ca="1">SUMPRODUCT('DATABASE AND CURVES'!$L$7:$L$214,OFFSET('DATABASE AND CURVES'!$AZ$4,3,MATCH(S$6,'DATABASE AND CURVES'!$BA$4:$BZ$4,1),COUNTA('DATABASE AND CURVES'!$F$7:$F$214),1),N('DATABASE AND CURVES'!$I$7:$I$214='SUMMARY AND CURVES'!$A22))/$C22</f>
        <v>0</v>
      </c>
      <c r="T22" s="154">
        <f ca="1">SUMPRODUCT('DATABASE AND CURVES'!$L$7:$L$214,OFFSET('DATABASE AND CURVES'!$AZ$4,3,MATCH(T$6,'DATABASE AND CURVES'!$BA$4:$BZ$4,1),COUNTA('DATABASE AND CURVES'!$F$7:$F$214),1),N('DATABASE AND CURVES'!$I$7:$I$214='SUMMARY AND CURVES'!$A22))/$C22</f>
        <v>0</v>
      </c>
      <c r="U22" s="154">
        <f ca="1">SUMPRODUCT('DATABASE AND CURVES'!$L$7:$L$214,OFFSET('DATABASE AND CURVES'!$AZ$4,3,MATCH(U$6,'DATABASE AND CURVES'!$BA$4:$BZ$4,1),COUNTA('DATABASE AND CURVES'!$F$7:$F$214),1),N('DATABASE AND CURVES'!$I$7:$I$214='SUMMARY AND CURVES'!$A22))/$C22</f>
        <v>0</v>
      </c>
      <c r="V22" s="154">
        <f ca="1">SUMPRODUCT('DATABASE AND CURVES'!$L$7:$L$214,OFFSET('DATABASE AND CURVES'!$AZ$4,3,MATCH(V$6,'DATABASE AND CURVES'!$BA$4:$BZ$4,1),COUNTA('DATABASE AND CURVES'!$F$7:$F$214),1),N('DATABASE AND CURVES'!$I$7:$I$214='SUMMARY AND CURVES'!$A22))/$C22</f>
        <v>0</v>
      </c>
    </row>
    <row r="23" spans="1:22" ht="24.75" customHeight="1">
      <c r="A23" s="147" t="s">
        <v>614</v>
      </c>
      <c r="B23" s="148"/>
      <c r="C23" s="149">
        <f>SUMIF('DATABASE AND CURVES'!$I$7:$I$214,'SUMMARY AND CURVES'!A23,'DATABASE AND CURVES'!$L$7:$L$214)</f>
        <v>1.6423957078725501E-2</v>
      </c>
      <c r="D23" s="150" cm="1">
        <f t="array" aca="1" ref="D23" ca="1">SUMPRODUCT('DATABASE AND CURVES'!$L$7:$L$214,OFFSET('DATABASE AND CURVES'!$AZ$4,3,MATCH('SUMMARY AND CURVES'!$C$25,'DATABASE AND CURVES'!$BA$4:$BZ$4,1),COUNTA('DATABASE AND CURVES'!$F$7:$F$214),1),N('DATABASE AND CURVES'!$I$7:$I$214='SUMMARY AND CURVES'!$A23))/$C23</f>
        <v>0</v>
      </c>
      <c r="E23" s="151">
        <f t="shared" ca="1" si="21"/>
        <v>0</v>
      </c>
      <c r="F23" s="152" cm="1">
        <f t="array" aca="1" ref="F23" ca="1">SUMPRODUCT('DATABASE AND CURVES'!$L$7:$L$214,OFFSET('DATABASE AND CURVES'!$AZ$4,3,MATCH('SUMMARY AND CURVES'!$D$4,'DATABASE AND CURVES'!$BA$4:$BZ$4,1),COUNTA('DATABASE AND CURVES'!$F$7:$F$214),1),N('DATABASE AND CURVES'!$I$7:$I$214='SUMMARY AND CURVES'!$A23))/$C23</f>
        <v>0</v>
      </c>
      <c r="G23" s="153" cm="1">
        <f t="array" aca="1" ref="G23" ca="1">SUMPRODUCT('DATABASE AND CURVES'!$L$7:$L$214,OFFSET('DATABASE AND CURVES'!$Y$4,3,MATCH('SUMMARY AND CURVES'!$D$4,'DATABASE AND CURVES'!$Z$4:$AY$4,1),COUNTA('DATABASE AND CURVES'!$F$7:$F$214),1),N('DATABASE AND CURVES'!$I$7:$I$214='SUMMARY AND CURVES'!A23))/C23</f>
        <v>0</v>
      </c>
      <c r="H23" s="153">
        <f t="shared" ca="1" si="22"/>
        <v>0</v>
      </c>
      <c r="J23" s="154">
        <f ca="1">SUMPRODUCT('DATABASE AND CURVES'!$L$7:$L$214,OFFSET('DATABASE AND CURVES'!$Y$4,3,MATCH(J$6,'DATABASE AND CURVES'!$Z$4:$AY$4,1),COUNTA('DATABASE AND CURVES'!$F$7:$F$214),1),N('DATABASE AND CURVES'!$I$7:$I$214='SUMMARY AND CURVES'!$A23))/$C23</f>
        <v>0</v>
      </c>
      <c r="K23" s="154">
        <f ca="1">SUMPRODUCT('DATABASE AND CURVES'!$L$7:$L$214,OFFSET('DATABASE AND CURVES'!$Y$4,3,MATCH(K$6,'DATABASE AND CURVES'!$Z$4:$AY$4,1),COUNTA('DATABASE AND CURVES'!$F$7:$F$214),1),N('DATABASE AND CURVES'!$I$7:$I$214='SUMMARY AND CURVES'!$A23))/$C23</f>
        <v>0</v>
      </c>
      <c r="L23" s="154">
        <f ca="1">SUMPRODUCT('DATABASE AND CURVES'!$L$7:$L$214,OFFSET('DATABASE AND CURVES'!$Y$4,3,MATCH(L$6,'DATABASE AND CURVES'!$Z$4:$AY$4,1),COUNTA('DATABASE AND CURVES'!$F$7:$F$214),1),N('DATABASE AND CURVES'!$I$7:$I$214='SUMMARY AND CURVES'!$A23))/$C23</f>
        <v>1</v>
      </c>
      <c r="M23" s="154">
        <f ca="1">SUMPRODUCT('DATABASE AND CURVES'!$L$7:$L$214,OFFSET('DATABASE AND CURVES'!$Y$4,3,MATCH(M$6,'DATABASE AND CURVES'!$Z$4:$AY$4,1),COUNTA('DATABASE AND CURVES'!$F$7:$F$214),1),N('DATABASE AND CURVES'!$I$7:$I$214='SUMMARY AND CURVES'!$A23))/$C23</f>
        <v>1</v>
      </c>
      <c r="N23" s="154">
        <f ca="1">SUMPRODUCT('DATABASE AND CURVES'!$L$7:$L$214,OFFSET('DATABASE AND CURVES'!$Y$4,3,MATCH(N$6,'DATABASE AND CURVES'!$Z$4:$AY$4,1),COUNTA('DATABASE AND CURVES'!$F$7:$F$214),1),N('DATABASE AND CURVES'!$I$7:$I$214='SUMMARY AND CURVES'!$A23))/$C23</f>
        <v>1</v>
      </c>
      <c r="O23" s="154">
        <f ca="1">SUMPRODUCT('DATABASE AND CURVES'!$L$7:$L$214,OFFSET('DATABASE AND CURVES'!$Y$4,3,MATCH(O$6,'DATABASE AND CURVES'!$Z$4:$AY$4,1),COUNTA('DATABASE AND CURVES'!$F$7:$F$214),1),N('DATABASE AND CURVES'!$I$7:$I$214='SUMMARY AND CURVES'!$A23))/$C23</f>
        <v>1</v>
      </c>
      <c r="P23" s="12"/>
      <c r="Q23" s="154">
        <f ca="1">SUMPRODUCT('DATABASE AND CURVES'!$L$7:$L$214,OFFSET('DATABASE AND CURVES'!$AZ$4,3,MATCH(Q$6,'DATABASE AND CURVES'!$BA$4:$BZ$4,1),COUNTA('DATABASE AND CURVES'!$F$7:$F$214),1),N('DATABASE AND CURVES'!$I$7:$I$214='SUMMARY AND CURVES'!$A23))/$C23</f>
        <v>0</v>
      </c>
      <c r="R23" s="154">
        <f ca="1">SUMPRODUCT('DATABASE AND CURVES'!$L$7:$L$214,OFFSET('DATABASE AND CURVES'!$AZ$4,3,MATCH(R$6,'DATABASE AND CURVES'!$BA$4:$BZ$4,1),COUNTA('DATABASE AND CURVES'!$F$7:$F$214),1),N('DATABASE AND CURVES'!$I$7:$I$214='SUMMARY AND CURVES'!$A23))/$C23</f>
        <v>0</v>
      </c>
      <c r="S23" s="154">
        <f ca="1">SUMPRODUCT('DATABASE AND CURVES'!$L$7:$L$214,OFFSET('DATABASE AND CURVES'!$AZ$4,3,MATCH(S$6,'DATABASE AND CURVES'!$BA$4:$BZ$4,1),COUNTA('DATABASE AND CURVES'!$F$7:$F$214),1),N('DATABASE AND CURVES'!$I$7:$I$214='SUMMARY AND CURVES'!$A23))/$C23</f>
        <v>0</v>
      </c>
      <c r="T23" s="154">
        <f ca="1">SUMPRODUCT('DATABASE AND CURVES'!$L$7:$L$214,OFFSET('DATABASE AND CURVES'!$AZ$4,3,MATCH(T$6,'DATABASE AND CURVES'!$BA$4:$BZ$4,1),COUNTA('DATABASE AND CURVES'!$F$7:$F$214),1),N('DATABASE AND CURVES'!$I$7:$I$214='SUMMARY AND CURVES'!$A23))/$C23</f>
        <v>0</v>
      </c>
      <c r="U23" s="154">
        <f ca="1">SUMPRODUCT('DATABASE AND CURVES'!$L$7:$L$214,OFFSET('DATABASE AND CURVES'!$AZ$4,3,MATCH(U$6,'DATABASE AND CURVES'!$BA$4:$BZ$4,1),COUNTA('DATABASE AND CURVES'!$F$7:$F$214),1),N('DATABASE AND CURVES'!$I$7:$I$214='SUMMARY AND CURVES'!$A23))/$C23</f>
        <v>0</v>
      </c>
      <c r="V23" s="154">
        <f ca="1">SUMPRODUCT('DATABASE AND CURVES'!$L$7:$L$214,OFFSET('DATABASE AND CURVES'!$AZ$4,3,MATCH(V$6,'DATABASE AND CURVES'!$BA$4:$BZ$4,1),COUNTA('DATABASE AND CURVES'!$F$7:$F$214),1),N('DATABASE AND CURVES'!$I$7:$I$214='SUMMARY AND CURVES'!$A23))/$C23</f>
        <v>0</v>
      </c>
    </row>
    <row r="24" spans="1:22" ht="24.75" customHeight="1">
      <c r="A24" s="147" t="s">
        <v>615</v>
      </c>
      <c r="B24" s="148"/>
      <c r="C24" s="149">
        <f>SUMIF('DATABASE AND CURVES'!$I$7:$I$214,'SUMMARY AND CURVES'!A24,'DATABASE AND CURVES'!$L$7:$L$214)</f>
        <v>6.5695828314902005E-3</v>
      </c>
      <c r="D24" s="150" cm="1">
        <f t="array" aca="1" ref="D24" ca="1">SUMPRODUCT('DATABASE AND CURVES'!$L$7:$L$214,OFFSET('DATABASE AND CURVES'!$AZ$4,3,MATCH('SUMMARY AND CURVES'!$C$25,'DATABASE AND CURVES'!$BA$4:$BZ$4,1),COUNTA('DATABASE AND CURVES'!$F$7:$F$214),1),N('DATABASE AND CURVES'!$I$7:$I$214='SUMMARY AND CURVES'!$A24))/$C24</f>
        <v>0</v>
      </c>
      <c r="E24" s="151">
        <f t="shared" ca="1" si="21"/>
        <v>0</v>
      </c>
      <c r="F24" s="152" cm="1">
        <f t="array" aca="1" ref="F24" ca="1">SUMPRODUCT('DATABASE AND CURVES'!$L$7:$L$214,OFFSET('DATABASE AND CURVES'!$AZ$4,3,MATCH('SUMMARY AND CURVES'!$D$4,'DATABASE AND CURVES'!$BA$4:$BZ$4,1),COUNTA('DATABASE AND CURVES'!$F$7:$F$214),1),N('DATABASE AND CURVES'!$I$7:$I$214='SUMMARY AND CURVES'!$A24))/$C24</f>
        <v>0</v>
      </c>
      <c r="G24" s="153" cm="1">
        <f t="array" aca="1" ref="G24" ca="1">SUMPRODUCT('DATABASE AND CURVES'!$L$7:$L$214,OFFSET('DATABASE AND CURVES'!$Y$4,3,MATCH('SUMMARY AND CURVES'!$D$4,'DATABASE AND CURVES'!$Z$4:$AY$4,1),COUNTA('DATABASE AND CURVES'!$F$7:$F$214),1),N('DATABASE AND CURVES'!$I$7:$I$214='SUMMARY AND CURVES'!A24))/C24</f>
        <v>0</v>
      </c>
      <c r="H24" s="153">
        <f t="shared" ca="1" si="22"/>
        <v>0</v>
      </c>
      <c r="J24" s="154">
        <f ca="1">SUMPRODUCT('DATABASE AND CURVES'!$L$7:$L$214,OFFSET('DATABASE AND CURVES'!$Y$4,3,MATCH(J$6,'DATABASE AND CURVES'!$Z$4:$AY$4,1),COUNTA('DATABASE AND CURVES'!$F$7:$F$214),1),N('DATABASE AND CURVES'!$I$7:$I$214='SUMMARY AND CURVES'!$A24))/$C24</f>
        <v>0</v>
      </c>
      <c r="K24" s="154">
        <f ca="1">SUMPRODUCT('DATABASE AND CURVES'!$L$7:$L$214,OFFSET('DATABASE AND CURVES'!$Y$4,3,MATCH(K$6,'DATABASE AND CURVES'!$Z$4:$AY$4,1),COUNTA('DATABASE AND CURVES'!$F$7:$F$214),1),N('DATABASE AND CURVES'!$I$7:$I$214='SUMMARY AND CURVES'!$A24))/$C24</f>
        <v>0</v>
      </c>
      <c r="L24" s="154">
        <f ca="1">SUMPRODUCT('DATABASE AND CURVES'!$L$7:$L$214,OFFSET('DATABASE AND CURVES'!$Y$4,3,MATCH(L$6,'DATABASE AND CURVES'!$Z$4:$AY$4,1),COUNTA('DATABASE AND CURVES'!$F$7:$F$214),1),N('DATABASE AND CURVES'!$I$7:$I$214='SUMMARY AND CURVES'!$A24))/$C24</f>
        <v>0.85</v>
      </c>
      <c r="M24" s="154">
        <f ca="1">SUMPRODUCT('DATABASE AND CURVES'!$L$7:$L$214,OFFSET('DATABASE AND CURVES'!$Y$4,3,MATCH(M$6,'DATABASE AND CURVES'!$Z$4:$AY$4,1),COUNTA('DATABASE AND CURVES'!$F$7:$F$214),1),N('DATABASE AND CURVES'!$I$7:$I$214='SUMMARY AND CURVES'!$A24))/$C24</f>
        <v>1</v>
      </c>
      <c r="N24" s="154">
        <f ca="1">SUMPRODUCT('DATABASE AND CURVES'!$L$7:$L$214,OFFSET('DATABASE AND CURVES'!$Y$4,3,MATCH(N$6,'DATABASE AND CURVES'!$Z$4:$AY$4,1),COUNTA('DATABASE AND CURVES'!$F$7:$F$214),1),N('DATABASE AND CURVES'!$I$7:$I$214='SUMMARY AND CURVES'!$A24))/$C24</f>
        <v>1</v>
      </c>
      <c r="O24" s="154">
        <f ca="1">SUMPRODUCT('DATABASE AND CURVES'!$L$7:$L$214,OFFSET('DATABASE AND CURVES'!$Y$4,3,MATCH(O$6,'DATABASE AND CURVES'!$Z$4:$AY$4,1),COUNTA('DATABASE AND CURVES'!$F$7:$F$214),1),N('DATABASE AND CURVES'!$I$7:$I$214='SUMMARY AND CURVES'!$A24))/$C24</f>
        <v>1</v>
      </c>
      <c r="P24" s="12"/>
      <c r="Q24" s="154">
        <f ca="1">SUMPRODUCT('DATABASE AND CURVES'!$L$7:$L$214,OFFSET('DATABASE AND CURVES'!$AZ$4,3,MATCH(Q$6,'DATABASE AND CURVES'!$BA$4:$BZ$4,1),COUNTA('DATABASE AND CURVES'!$F$7:$F$214),1),N('DATABASE AND CURVES'!$I$7:$I$214='SUMMARY AND CURVES'!$A24))/$C24</f>
        <v>0</v>
      </c>
      <c r="R24" s="154">
        <f ca="1">SUMPRODUCT('DATABASE AND CURVES'!$L$7:$L$214,OFFSET('DATABASE AND CURVES'!$AZ$4,3,MATCH(R$6,'DATABASE AND CURVES'!$BA$4:$BZ$4,1),COUNTA('DATABASE AND CURVES'!$F$7:$F$214),1),N('DATABASE AND CURVES'!$I$7:$I$214='SUMMARY AND CURVES'!$A24))/$C24</f>
        <v>0</v>
      </c>
      <c r="S24" s="154">
        <f ca="1">SUMPRODUCT('DATABASE AND CURVES'!$L$7:$L$214,OFFSET('DATABASE AND CURVES'!$AZ$4,3,MATCH(S$6,'DATABASE AND CURVES'!$BA$4:$BZ$4,1),COUNTA('DATABASE AND CURVES'!$F$7:$F$214),1),N('DATABASE AND CURVES'!$I$7:$I$214='SUMMARY AND CURVES'!$A24))/$C24</f>
        <v>0</v>
      </c>
      <c r="T24" s="154">
        <f ca="1">SUMPRODUCT('DATABASE AND CURVES'!$L$7:$L$214,OFFSET('DATABASE AND CURVES'!$AZ$4,3,MATCH(T$6,'DATABASE AND CURVES'!$BA$4:$BZ$4,1),COUNTA('DATABASE AND CURVES'!$F$7:$F$214),1),N('DATABASE AND CURVES'!$I$7:$I$214='SUMMARY AND CURVES'!$A24))/$C24</f>
        <v>0</v>
      </c>
      <c r="U24" s="154">
        <f ca="1">SUMPRODUCT('DATABASE AND CURVES'!$L$7:$L$214,OFFSET('DATABASE AND CURVES'!$AZ$4,3,MATCH(U$6,'DATABASE AND CURVES'!$BA$4:$BZ$4,1),COUNTA('DATABASE AND CURVES'!$F$7:$F$214),1),N('DATABASE AND CURVES'!$I$7:$I$214='SUMMARY AND CURVES'!$A24))/$C24</f>
        <v>0</v>
      </c>
      <c r="V24" s="154">
        <f ca="1">SUMPRODUCT('DATABASE AND CURVES'!$L$7:$L$214,OFFSET('DATABASE AND CURVES'!$AZ$4,3,MATCH(V$6,'DATABASE AND CURVES'!$BA$4:$BZ$4,1),COUNTA('DATABASE AND CURVES'!$F$7:$F$214),1),N('DATABASE AND CURVES'!$I$7:$I$214='SUMMARY AND CURVES'!$A24))/$C24</f>
        <v>0</v>
      </c>
    </row>
    <row r="25" spans="1:22">
      <c r="B25" s="122" t="s">
        <v>33</v>
      </c>
      <c r="C25" s="125">
        <v>45939</v>
      </c>
      <c r="T25"/>
      <c r="U25"/>
      <c r="V25"/>
    </row>
    <row r="26" spans="1:22">
      <c r="T26"/>
      <c r="U26"/>
      <c r="V26"/>
    </row>
    <row r="27" spans="1:22">
      <c r="E27" s="130"/>
    </row>
    <row r="28" spans="1:22" ht="24.75" customHeight="1">
      <c r="B28" s="155"/>
      <c r="C28" s="156"/>
      <c r="D28" s="156" t="s">
        <v>34</v>
      </c>
      <c r="E28" s="156"/>
      <c r="F28" s="157"/>
    </row>
    <row r="29" spans="1:22" ht="24.75" customHeight="1">
      <c r="B29" s="158" t="s">
        <v>35</v>
      </c>
      <c r="C29" s="156"/>
      <c r="D29" s="156"/>
      <c r="E29" s="156"/>
      <c r="F29" s="157" t="s">
        <v>36</v>
      </c>
    </row>
    <row r="30" spans="1:22" ht="24.75" customHeight="1">
      <c r="B30" s="159" t="s">
        <v>37</v>
      </c>
      <c r="C30" s="160"/>
      <c r="D30" s="160"/>
      <c r="E30" s="160"/>
      <c r="F30" s="161">
        <v>0.3</v>
      </c>
    </row>
    <row r="31" spans="1:22" ht="24.75" customHeight="1">
      <c r="B31" s="159" t="s">
        <v>38</v>
      </c>
      <c r="C31" s="160"/>
      <c r="D31" s="160"/>
      <c r="E31" s="160"/>
      <c r="F31" s="161">
        <v>0.3</v>
      </c>
    </row>
    <row r="32" spans="1:22" ht="24.75" customHeight="1">
      <c r="B32" s="159" t="s">
        <v>39</v>
      </c>
      <c r="C32" s="160"/>
      <c r="D32" s="160"/>
      <c r="E32" s="160"/>
      <c r="F32" s="161">
        <v>0.25</v>
      </c>
    </row>
    <row r="33" spans="2:6" ht="24.75" customHeight="1">
      <c r="B33" s="159" t="s">
        <v>40</v>
      </c>
      <c r="C33" s="160"/>
      <c r="D33" s="160"/>
      <c r="E33" s="160"/>
      <c r="F33" s="161">
        <v>0.15</v>
      </c>
    </row>
    <row r="34" spans="2:6" ht="24.75" customHeight="1">
      <c r="B34" s="158" t="s">
        <v>41</v>
      </c>
      <c r="C34" s="156"/>
      <c r="D34" s="156"/>
      <c r="E34" s="156"/>
      <c r="F34" s="157" t="s">
        <v>36</v>
      </c>
    </row>
    <row r="35" spans="2:6" ht="24.75" customHeight="1">
      <c r="B35" s="159" t="s">
        <v>37</v>
      </c>
      <c r="C35" s="160"/>
      <c r="D35" s="160"/>
      <c r="E35" s="160"/>
      <c r="F35" s="161">
        <v>0.85</v>
      </c>
    </row>
    <row r="36" spans="2:6" ht="24.75" customHeight="1">
      <c r="B36" s="159" t="s">
        <v>39</v>
      </c>
      <c r="C36" s="160"/>
      <c r="D36" s="160"/>
      <c r="E36" s="160"/>
      <c r="F36" s="161">
        <v>0.15</v>
      </c>
    </row>
    <row r="40" spans="2:6" ht="31.2">
      <c r="C40" s="71" t="s">
        <v>42</v>
      </c>
      <c r="E40" s="71" t="s">
        <v>43</v>
      </c>
    </row>
    <row r="59" spans="1:8" ht="28.8" customHeight="1"/>
    <row r="60" spans="1:8" ht="10.199999999999999" customHeight="1"/>
    <row r="61" spans="1:8" ht="7.8" customHeight="1"/>
    <row r="62" spans="1:8">
      <c r="A62" s="11"/>
      <c r="B62" s="67"/>
      <c r="C62" s="58" t="s">
        <v>1</v>
      </c>
      <c r="D62" s="59" t="str">
        <f>$D$1</f>
        <v>Argentina LNG Ligth FEED</v>
      </c>
      <c r="E62" s="63"/>
      <c r="F62" s="63"/>
      <c r="G62" s="58"/>
      <c r="H62" s="59"/>
    </row>
    <row r="63" spans="1:8">
      <c r="A63" s="11"/>
      <c r="B63" s="67"/>
      <c r="C63" s="58" t="s">
        <v>2</v>
      </c>
      <c r="D63" s="59" t="str">
        <f>$D$2</f>
        <v xml:space="preserve"> Bonatti - PUMPCO</v>
      </c>
      <c r="E63" s="63"/>
      <c r="F63" s="63"/>
      <c r="G63" s="63"/>
      <c r="H63" s="63"/>
    </row>
    <row r="64" spans="1:8">
      <c r="A64" s="11"/>
      <c r="B64" s="67"/>
      <c r="C64" s="58" t="s">
        <v>44</v>
      </c>
      <c r="D64" s="66">
        <f>$D$3</f>
        <v>45936</v>
      </c>
      <c r="E64" s="63"/>
      <c r="F64" s="63"/>
      <c r="G64" s="63"/>
      <c r="H64" s="63"/>
    </row>
    <row r="65" spans="1:8">
      <c r="A65" s="11"/>
      <c r="B65" s="67"/>
      <c r="C65" s="70" t="s">
        <v>8</v>
      </c>
      <c r="D65" s="66">
        <f>$D$4</f>
        <v>45946</v>
      </c>
      <c r="E65" s="63"/>
      <c r="F65" s="63"/>
      <c r="G65" s="63"/>
      <c r="H65" s="63"/>
    </row>
    <row r="142" spans="1:8" ht="9.6" customHeight="1"/>
    <row r="143" spans="1:8">
      <c r="A143" s="11"/>
      <c r="B143" s="67"/>
      <c r="C143" s="58" t="s">
        <v>1</v>
      </c>
      <c r="D143" s="59" t="str">
        <f>$D$1</f>
        <v>Argentina LNG Ligth FEED</v>
      </c>
      <c r="E143" s="63"/>
      <c r="F143" s="63"/>
      <c r="G143" s="58"/>
      <c r="H143" s="59"/>
    </row>
    <row r="144" spans="1:8">
      <c r="A144" s="11"/>
      <c r="B144" s="67"/>
      <c r="C144" s="58" t="s">
        <v>2</v>
      </c>
      <c r="D144" s="59" t="str">
        <f>$D$2</f>
        <v xml:space="preserve"> Bonatti - PUMPCO</v>
      </c>
      <c r="E144" s="63"/>
      <c r="F144" s="63"/>
      <c r="G144" s="63"/>
      <c r="H144" s="63"/>
    </row>
    <row r="145" spans="1:8">
      <c r="A145" s="11"/>
      <c r="B145" s="67"/>
      <c r="C145" s="58" t="s">
        <v>44</v>
      </c>
      <c r="D145" s="66">
        <f>$D$3</f>
        <v>45936</v>
      </c>
      <c r="E145" s="63"/>
      <c r="F145" s="63"/>
      <c r="G145" s="63"/>
      <c r="H145" s="63"/>
    </row>
    <row r="146" spans="1:8">
      <c r="A146" s="11"/>
      <c r="B146" s="67"/>
      <c r="C146" s="70" t="s">
        <v>8</v>
      </c>
      <c r="D146" s="66">
        <f>$D$4</f>
        <v>45946</v>
      </c>
      <c r="E146" s="63"/>
      <c r="F146" s="63"/>
      <c r="G146" s="63"/>
      <c r="H146" s="63"/>
    </row>
    <row r="223" spans="1:8">
      <c r="A223" s="11"/>
      <c r="B223" s="67"/>
      <c r="C223" s="58" t="s">
        <v>1</v>
      </c>
      <c r="D223" s="59" t="str">
        <f>$D$1</f>
        <v>Argentina LNG Ligth FEED</v>
      </c>
      <c r="E223" s="63"/>
      <c r="F223" s="63"/>
      <c r="G223" s="58"/>
      <c r="H223" s="59"/>
    </row>
    <row r="224" spans="1:8">
      <c r="A224" s="11"/>
      <c r="B224" s="67"/>
      <c r="C224" s="58" t="s">
        <v>2</v>
      </c>
      <c r="D224" s="59" t="str">
        <f>$D$2</f>
        <v xml:space="preserve"> Bonatti - PUMPCO</v>
      </c>
      <c r="E224" s="63"/>
      <c r="F224" s="63"/>
      <c r="G224" s="63"/>
      <c r="H224" s="63"/>
    </row>
    <row r="225" spans="1:8">
      <c r="A225" s="11"/>
      <c r="B225" s="67"/>
      <c r="C225" s="58" t="s">
        <v>44</v>
      </c>
      <c r="D225" s="66">
        <f>$D$3</f>
        <v>45936</v>
      </c>
      <c r="E225" s="63"/>
      <c r="F225" s="63"/>
      <c r="G225" s="63"/>
      <c r="H225" s="63"/>
    </row>
    <row r="226" spans="1:8">
      <c r="A226" s="11"/>
      <c r="B226" s="67"/>
      <c r="C226" s="70" t="s">
        <v>8</v>
      </c>
      <c r="D226" s="66">
        <f>$D$4</f>
        <v>45946</v>
      </c>
      <c r="E226" s="63"/>
      <c r="F226" s="63"/>
      <c r="G226" s="63"/>
      <c r="H226" s="63"/>
    </row>
    <row r="303" ht="14.4" customHeight="1"/>
    <row r="304" ht="9.6" customHeight="1"/>
    <row r="305" spans="1:8">
      <c r="A305" s="11"/>
      <c r="B305" s="67"/>
      <c r="C305" s="58" t="s">
        <v>1</v>
      </c>
      <c r="D305" s="59" t="str">
        <f>$D$1</f>
        <v>Argentina LNG Ligth FEED</v>
      </c>
      <c r="E305" s="63"/>
      <c r="F305" s="63"/>
      <c r="G305" s="58"/>
      <c r="H305" s="59"/>
    </row>
    <row r="306" spans="1:8">
      <c r="A306" s="11"/>
      <c r="B306" s="67"/>
      <c r="C306" s="58" t="s">
        <v>2</v>
      </c>
      <c r="D306" s="59" t="str">
        <f>$D$2</f>
        <v xml:space="preserve"> Bonatti - PUMPCO</v>
      </c>
      <c r="E306" s="63"/>
      <c r="F306" s="63"/>
      <c r="G306" s="63"/>
      <c r="H306" s="63"/>
    </row>
    <row r="307" spans="1:8">
      <c r="A307" s="11"/>
      <c r="B307" s="67"/>
      <c r="C307" s="58" t="s">
        <v>44</v>
      </c>
      <c r="D307" s="66">
        <f>$D$3</f>
        <v>45936</v>
      </c>
      <c r="E307" s="63"/>
      <c r="F307" s="63"/>
      <c r="G307" s="63"/>
      <c r="H307" s="63"/>
    </row>
    <row r="308" spans="1:8">
      <c r="A308" s="11"/>
      <c r="B308" s="67"/>
      <c r="C308" s="70" t="s">
        <v>8</v>
      </c>
      <c r="D308" s="66">
        <f>$D$4</f>
        <v>45946</v>
      </c>
      <c r="E308" s="63"/>
      <c r="F308" s="63"/>
      <c r="G308" s="63"/>
      <c r="H308" s="63"/>
    </row>
  </sheetData>
  <phoneticPr fontId="53" type="noConversion"/>
  <printOptions horizontalCentered="1"/>
  <pageMargins left="0.70866141732283472" right="0.70866141732283472" top="0.74803149606299213" bottom="0.74803149606299213" header="0.31496062992125984" footer="0.31496062992125984"/>
  <pageSetup scale="55" fitToWidth="0" fitToHeight="5" orientation="portrait" r:id="rId1"/>
  <headerFooter alignWithMargins="0">
    <oddHeader>&amp;R&amp;"Calibri"&amp;10&amp;K000000 Documento: YPF-Público&amp;1#_x000D_</oddHeader>
    <oddFooter>&amp;C&amp;P&amp;R&amp;"Arial,Normal"&amp;10&amp;F_x000D_&amp;1#&amp;"Calibri"&amp;10&amp;K000000 Documento: YPF-Público</oddFooter>
  </headerFooter>
  <rowBreaks count="4" manualBreakCount="4">
    <brk id="60" max="7" man="1"/>
    <brk id="141" max="7" man="1"/>
    <brk id="221" max="7" man="1"/>
    <brk id="303"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38F0C-29F7-4375-A066-72806230E911}">
  <sheetPr codeName="Hoja5"/>
  <dimension ref="A1:A19"/>
  <sheetViews>
    <sheetView workbookViewId="0">
      <selection activeCell="H25" sqref="H25"/>
    </sheetView>
  </sheetViews>
  <sheetFormatPr baseColWidth="10" defaultColWidth="11.44140625" defaultRowHeight="13.2"/>
  <sheetData>
    <row r="1" spans="1:1">
      <c r="A1" s="182" t="s">
        <v>80</v>
      </c>
    </row>
    <row r="2" spans="1:1">
      <c r="A2" s="182" t="s">
        <v>81</v>
      </c>
    </row>
    <row r="3" spans="1:1">
      <c r="A3" s="182" t="s">
        <v>82</v>
      </c>
    </row>
    <row r="5" spans="1:1">
      <c r="A5" s="183" t="s">
        <v>18</v>
      </c>
    </row>
    <row r="6" spans="1:1">
      <c r="A6" t="s">
        <v>19</v>
      </c>
    </row>
    <row r="7" spans="1:1">
      <c r="A7" t="s">
        <v>20</v>
      </c>
    </row>
    <row r="8" spans="1:1">
      <c r="A8" t="s">
        <v>21</v>
      </c>
    </row>
    <row r="9" spans="1:1">
      <c r="A9" t="s">
        <v>22</v>
      </c>
    </row>
    <row r="10" spans="1:1">
      <c r="A10" t="s">
        <v>23</v>
      </c>
    </row>
    <row r="11" spans="1:1">
      <c r="A11" t="s">
        <v>24</v>
      </c>
    </row>
    <row r="12" spans="1:1">
      <c r="A12" t="s">
        <v>25</v>
      </c>
    </row>
    <row r="13" spans="1:1">
      <c r="A13" t="s">
        <v>26</v>
      </c>
    </row>
    <row r="14" spans="1:1">
      <c r="A14" t="s">
        <v>27</v>
      </c>
    </row>
    <row r="15" spans="1:1">
      <c r="A15" t="s">
        <v>28</v>
      </c>
    </row>
    <row r="16" spans="1:1">
      <c r="A16" t="s">
        <v>29</v>
      </c>
    </row>
    <row r="17" spans="1:1">
      <c r="A17" t="s">
        <v>30</v>
      </c>
    </row>
    <row r="18" spans="1:1">
      <c r="A18" t="s">
        <v>31</v>
      </c>
    </row>
    <row r="19" spans="1:1">
      <c r="A19" t="s">
        <v>32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tabColor rgb="FF0070C0"/>
    <pageSetUpPr fitToPage="1"/>
  </sheetPr>
  <dimension ref="A1:BZ214"/>
  <sheetViews>
    <sheetView showGridLines="0" view="pageBreakPreview" zoomScaleNormal="80" zoomScaleSheetLayoutView="100" workbookViewId="0">
      <pane xSplit="5" ySplit="5" topLeftCell="F6" activePane="bottomRight" state="frozen"/>
      <selection pane="topRight" activeCell="F1" sqref="F1"/>
      <selection pane="bottomLeft" activeCell="A6" sqref="A6"/>
      <selection pane="bottomRight" activeCell="Q17" sqref="Q17"/>
    </sheetView>
  </sheetViews>
  <sheetFormatPr baseColWidth="10" defaultColWidth="11.44140625" defaultRowHeight="13.2" outlineLevelCol="1"/>
  <cols>
    <col min="1" max="5" width="3" style="11" customWidth="1" outlineLevel="1"/>
    <col min="6" max="6" width="35.5546875" style="11" customWidth="1" outlineLevel="1"/>
    <col min="7" max="7" width="9.5546875" style="11" customWidth="1" outlineLevel="1"/>
    <col min="8" max="8" width="77.6640625" style="11" customWidth="1" outlineLevel="1"/>
    <col min="9" max="9" width="27.44140625" style="11" customWidth="1" outlineLevel="1"/>
    <col min="10" max="10" width="13.5546875" style="11" customWidth="1"/>
    <col min="11" max="11" width="11.109375" style="11" customWidth="1"/>
    <col min="12" max="12" width="10.109375" style="12" customWidth="1"/>
    <col min="13" max="13" width="11.44140625" style="12" customWidth="1" outlineLevel="1"/>
    <col min="14" max="14" width="15" style="12" customWidth="1" outlineLevel="1"/>
    <col min="15" max="15" width="12.88671875" style="12" customWidth="1" outlineLevel="1"/>
    <col min="16" max="16" width="14" style="12" customWidth="1" outlineLevel="1"/>
    <col min="17" max="17" width="16.6640625" style="12" customWidth="1" outlineLevel="1"/>
    <col min="18" max="18" width="16.21875" style="12" customWidth="1" outlineLevel="1"/>
    <col min="19" max="22" width="13.44140625" style="12" customWidth="1" outlineLevel="1"/>
    <col min="23" max="24" width="14" style="12" customWidth="1" outlineLevel="1"/>
    <col min="25" max="25" width="6.44140625" customWidth="1"/>
    <col min="26" max="26" width="13.88671875" style="12" customWidth="1" outlineLevel="1"/>
    <col min="27" max="27" width="14.6640625" style="12" customWidth="1" outlineLevel="1"/>
    <col min="28" max="29" width="15.109375" style="12" customWidth="1" outlineLevel="1"/>
    <col min="30" max="30" width="14.109375" style="12" customWidth="1" outlineLevel="1"/>
    <col min="31" max="32" width="15.109375" style="12" customWidth="1" outlineLevel="1"/>
    <col min="33" max="33" width="15.44140625" style="12" customWidth="1" outlineLevel="1"/>
    <col min="34" max="34" width="13.33203125" style="12" customWidth="1" outlineLevel="1"/>
    <col min="35" max="35" width="13.77734375" style="12" customWidth="1" outlineLevel="1"/>
    <col min="36" max="36" width="14.5546875" style="12" customWidth="1" outlineLevel="1"/>
    <col min="37" max="38" width="14.88671875" style="12" customWidth="1" outlineLevel="1"/>
    <col min="39" max="39" width="14.44140625" style="12" customWidth="1" outlineLevel="1"/>
    <col min="40" max="41" width="15.21875" style="12" customWidth="1" outlineLevel="1"/>
    <col min="42" max="42" width="15.5546875" style="12" customWidth="1" outlineLevel="1"/>
    <col min="43" max="44" width="13.88671875" style="12" customWidth="1" outlineLevel="1"/>
    <col min="45" max="45" width="14.6640625" style="12" customWidth="1" outlineLevel="1"/>
    <col min="46" max="46" width="15.109375" style="12" customWidth="1" outlineLevel="1"/>
    <col min="47" max="48" width="14.109375" style="12" customWidth="1" outlineLevel="1"/>
    <col min="49" max="49" width="15.109375" style="12" customWidth="1" outlineLevel="1"/>
    <col min="50" max="51" width="15.44140625" style="12" customWidth="1" outlineLevel="1"/>
    <col min="52" max="52" width="2.44140625" style="12" customWidth="1"/>
    <col min="53" max="53" width="13.88671875" style="12" bestFit="1" customWidth="1"/>
    <col min="54" max="54" width="14.6640625" style="12" bestFit="1" customWidth="1"/>
    <col min="55" max="56" width="15.109375" style="12" bestFit="1" customWidth="1"/>
    <col min="57" max="57" width="14.109375" style="12" bestFit="1" customWidth="1"/>
    <col min="58" max="59" width="15.109375" style="12" bestFit="1" customWidth="1"/>
    <col min="60" max="60" width="15.44140625" style="12" bestFit="1" customWidth="1"/>
    <col min="61" max="61" width="13.33203125" style="12" bestFit="1" customWidth="1"/>
    <col min="62" max="62" width="13.77734375" style="12" bestFit="1" customWidth="1"/>
    <col min="63" max="63" width="14.5546875" style="12" bestFit="1" customWidth="1"/>
    <col min="64" max="65" width="14.88671875" style="12" bestFit="1" customWidth="1"/>
    <col min="66" max="66" width="14.44140625" style="12" bestFit="1" customWidth="1"/>
    <col min="67" max="68" width="15.21875" style="12" bestFit="1" customWidth="1"/>
    <col min="69" max="69" width="15.5546875" style="12" bestFit="1" customWidth="1"/>
    <col min="70" max="71" width="13.88671875" style="12" bestFit="1" customWidth="1"/>
    <col min="72" max="72" width="14.6640625" style="12" bestFit="1" customWidth="1"/>
    <col min="73" max="73" width="15.109375" style="12" bestFit="1" customWidth="1"/>
    <col min="74" max="75" width="14.109375" style="12" bestFit="1" customWidth="1"/>
    <col min="76" max="76" width="15.109375" style="12" bestFit="1" customWidth="1"/>
    <col min="77" max="78" width="15.44140625" style="12" bestFit="1" customWidth="1"/>
    <col min="79" max="16384" width="11.44140625" style="11"/>
  </cols>
  <sheetData>
    <row r="1" spans="1:78" ht="13.8" thickBot="1">
      <c r="A1" s="407"/>
      <c r="B1" s="408"/>
      <c r="C1" s="409"/>
      <c r="D1" s="409"/>
      <c r="E1" s="408"/>
      <c r="F1" s="410"/>
      <c r="G1" s="411" t="s">
        <v>1</v>
      </c>
      <c r="H1" s="412" t="str">
        <f>'SUMMARY AND CURVES'!D1</f>
        <v>Argentina LNG Ligth FEED</v>
      </c>
      <c r="I1" s="408"/>
      <c r="J1" s="408"/>
      <c r="K1" s="408"/>
      <c r="L1" s="413"/>
      <c r="M1" s="414"/>
      <c r="N1" s="415"/>
      <c r="O1" s="416"/>
      <c r="P1" s="415"/>
      <c r="Q1" s="417" t="s">
        <v>45</v>
      </c>
      <c r="R1" s="413"/>
      <c r="S1" s="418" t="s">
        <v>38</v>
      </c>
      <c r="T1" s="419">
        <f>R2</f>
        <v>0.85</v>
      </c>
      <c r="U1" s="418" t="s">
        <v>46</v>
      </c>
      <c r="V1" s="420"/>
      <c r="W1" s="409" t="s">
        <v>47</v>
      </c>
      <c r="X1" s="421">
        <f>V2</f>
        <v>1</v>
      </c>
      <c r="Z1" s="69" t="s">
        <v>3</v>
      </c>
      <c r="AA1" s="69" t="s">
        <v>3</v>
      </c>
      <c r="AB1" s="69" t="s">
        <v>3</v>
      </c>
      <c r="AC1" s="69" t="s">
        <v>3</v>
      </c>
      <c r="AD1" s="69" t="s">
        <v>3</v>
      </c>
      <c r="AE1" s="69" t="s">
        <v>3</v>
      </c>
      <c r="AF1" s="69" t="s">
        <v>3</v>
      </c>
      <c r="AG1" s="69" t="s">
        <v>3</v>
      </c>
      <c r="AH1" s="69" t="s">
        <v>3</v>
      </c>
      <c r="AI1" s="69" t="s">
        <v>3</v>
      </c>
      <c r="AJ1" s="69" t="s">
        <v>3</v>
      </c>
      <c r="AK1" s="69" t="s">
        <v>3</v>
      </c>
      <c r="AL1" s="69" t="s">
        <v>3</v>
      </c>
      <c r="AM1" s="69" t="s">
        <v>3</v>
      </c>
      <c r="AN1" s="69" t="s">
        <v>3</v>
      </c>
      <c r="AO1" s="69" t="s">
        <v>3</v>
      </c>
      <c r="AP1" s="69" t="s">
        <v>3</v>
      </c>
      <c r="AQ1" s="69" t="s">
        <v>3</v>
      </c>
      <c r="AR1" s="69" t="s">
        <v>3</v>
      </c>
      <c r="AS1" s="69" t="s">
        <v>3</v>
      </c>
      <c r="AT1" s="69" t="s">
        <v>3</v>
      </c>
      <c r="AU1" s="69" t="s">
        <v>3</v>
      </c>
      <c r="AV1" s="69" t="s">
        <v>3</v>
      </c>
      <c r="AW1" s="69" t="s">
        <v>3</v>
      </c>
      <c r="AX1" s="69" t="s">
        <v>3</v>
      </c>
      <c r="AY1" s="69" t="s">
        <v>3</v>
      </c>
      <c r="BA1" s="68" t="s">
        <v>4</v>
      </c>
      <c r="BB1" s="68" t="s">
        <v>4</v>
      </c>
      <c r="BC1" s="68" t="s">
        <v>4</v>
      </c>
      <c r="BD1" s="68" t="s">
        <v>4</v>
      </c>
      <c r="BE1" s="68" t="s">
        <v>4</v>
      </c>
      <c r="BF1" s="68" t="s">
        <v>4</v>
      </c>
      <c r="BG1" s="68" t="s">
        <v>4</v>
      </c>
      <c r="BH1" s="68" t="s">
        <v>4</v>
      </c>
      <c r="BI1" s="68" t="s">
        <v>4</v>
      </c>
      <c r="BJ1" s="68" t="s">
        <v>4</v>
      </c>
      <c r="BK1" s="68" t="s">
        <v>4</v>
      </c>
      <c r="BL1" s="68" t="s">
        <v>4</v>
      </c>
      <c r="BM1" s="68" t="s">
        <v>4</v>
      </c>
      <c r="BN1" s="68" t="s">
        <v>4</v>
      </c>
      <c r="BO1" s="68" t="s">
        <v>4</v>
      </c>
      <c r="BP1" s="68" t="s">
        <v>4</v>
      </c>
      <c r="BQ1" s="68" t="s">
        <v>4</v>
      </c>
      <c r="BR1" s="68" t="s">
        <v>4</v>
      </c>
      <c r="BS1" s="68" t="s">
        <v>4</v>
      </c>
      <c r="BT1" s="68" t="s">
        <v>4</v>
      </c>
      <c r="BU1" s="68" t="s">
        <v>4</v>
      </c>
      <c r="BV1" s="68" t="s">
        <v>4</v>
      </c>
      <c r="BW1" s="68" t="s">
        <v>4</v>
      </c>
      <c r="BX1" s="68" t="s">
        <v>4</v>
      </c>
      <c r="BY1" s="68" t="s">
        <v>4</v>
      </c>
      <c r="BZ1" s="68" t="s">
        <v>4</v>
      </c>
    </row>
    <row r="2" spans="1:78" ht="13.8" thickBot="1">
      <c r="A2" s="422"/>
      <c r="B2" s="423"/>
      <c r="C2" s="424" t="s">
        <v>48</v>
      </c>
      <c r="D2" s="424"/>
      <c r="E2" s="423"/>
      <c r="F2" s="425"/>
      <c r="G2" s="426" t="s">
        <v>2</v>
      </c>
      <c r="H2" s="427" t="str">
        <f>'SUMMARY AND CURVES'!D2</f>
        <v xml:space="preserve"> Bonatti - PUMPCO</v>
      </c>
      <c r="I2" s="423"/>
      <c r="J2" s="428" t="s">
        <v>49</v>
      </c>
      <c r="K2" s="423"/>
      <c r="L2" s="429"/>
      <c r="M2" s="62" t="s">
        <v>50</v>
      </c>
      <c r="N2" s="57"/>
      <c r="O2" s="62" t="s">
        <v>51</v>
      </c>
      <c r="P2" s="57"/>
      <c r="Q2" s="54" t="s">
        <v>52</v>
      </c>
      <c r="R2" s="51">
        <v>0.85</v>
      </c>
      <c r="S2" s="75" t="s">
        <v>52</v>
      </c>
      <c r="T2" s="73" t="s">
        <v>53</v>
      </c>
      <c r="U2" s="77" t="s">
        <v>52</v>
      </c>
      <c r="V2" s="51">
        <v>1</v>
      </c>
      <c r="W2" s="75" t="s">
        <v>52</v>
      </c>
      <c r="X2" s="72" t="s">
        <v>53</v>
      </c>
      <c r="Z2" s="69" t="s">
        <v>6</v>
      </c>
      <c r="AA2" s="69" t="s">
        <v>6</v>
      </c>
      <c r="AB2" s="69" t="s">
        <v>6</v>
      </c>
      <c r="AC2" s="69" t="s">
        <v>6</v>
      </c>
      <c r="AD2" s="69" t="s">
        <v>6</v>
      </c>
      <c r="AE2" s="69" t="s">
        <v>6</v>
      </c>
      <c r="AF2" s="69" t="s">
        <v>6</v>
      </c>
      <c r="AG2" s="69" t="s">
        <v>6</v>
      </c>
      <c r="AH2" s="69" t="s">
        <v>6</v>
      </c>
      <c r="AI2" s="69" t="s">
        <v>6</v>
      </c>
      <c r="AJ2" s="69" t="s">
        <v>6</v>
      </c>
      <c r="AK2" s="69" t="s">
        <v>6</v>
      </c>
      <c r="AL2" s="69" t="s">
        <v>6</v>
      </c>
      <c r="AM2" s="69" t="s">
        <v>6</v>
      </c>
      <c r="AN2" s="69" t="s">
        <v>6</v>
      </c>
      <c r="AO2" s="69" t="s">
        <v>6</v>
      </c>
      <c r="AP2" s="69" t="s">
        <v>6</v>
      </c>
      <c r="AQ2" s="69" t="s">
        <v>6</v>
      </c>
      <c r="AR2" s="69" t="s">
        <v>6</v>
      </c>
      <c r="AS2" s="69" t="s">
        <v>6</v>
      </c>
      <c r="AT2" s="69" t="s">
        <v>6</v>
      </c>
      <c r="AU2" s="69" t="s">
        <v>6</v>
      </c>
      <c r="AV2" s="69" t="s">
        <v>6</v>
      </c>
      <c r="AW2" s="69" t="s">
        <v>6</v>
      </c>
      <c r="AX2" s="69" t="s">
        <v>6</v>
      </c>
      <c r="AY2" s="69" t="s">
        <v>6</v>
      </c>
      <c r="BA2" s="68" t="s">
        <v>54</v>
      </c>
      <c r="BB2" s="68" t="s">
        <v>54</v>
      </c>
      <c r="BC2" s="68" t="s">
        <v>54</v>
      </c>
      <c r="BD2" s="68" t="s">
        <v>54</v>
      </c>
      <c r="BE2" s="68" t="s">
        <v>54</v>
      </c>
      <c r="BF2" s="68" t="s">
        <v>54</v>
      </c>
      <c r="BG2" s="68" t="s">
        <v>54</v>
      </c>
      <c r="BH2" s="68" t="s">
        <v>54</v>
      </c>
      <c r="BI2" s="68" t="s">
        <v>54</v>
      </c>
      <c r="BJ2" s="68" t="s">
        <v>54</v>
      </c>
      <c r="BK2" s="68" t="s">
        <v>54</v>
      </c>
      <c r="BL2" s="68" t="s">
        <v>54</v>
      </c>
      <c r="BM2" s="68" t="s">
        <v>54</v>
      </c>
      <c r="BN2" s="68" t="s">
        <v>54</v>
      </c>
      <c r="BO2" s="68" t="s">
        <v>54</v>
      </c>
      <c r="BP2" s="68" t="s">
        <v>54</v>
      </c>
      <c r="BQ2" s="68" t="s">
        <v>54</v>
      </c>
      <c r="BR2" s="68" t="s">
        <v>54</v>
      </c>
      <c r="BS2" s="68" t="s">
        <v>54</v>
      </c>
      <c r="BT2" s="68" t="s">
        <v>54</v>
      </c>
      <c r="BU2" s="68" t="s">
        <v>54</v>
      </c>
      <c r="BV2" s="68" t="s">
        <v>54</v>
      </c>
      <c r="BW2" s="68" t="s">
        <v>54</v>
      </c>
      <c r="BX2" s="68" t="s">
        <v>54</v>
      </c>
      <c r="BY2" s="68" t="s">
        <v>54</v>
      </c>
      <c r="BZ2" s="68" t="s">
        <v>54</v>
      </c>
    </row>
    <row r="3" spans="1:78" ht="13.8" thickBot="1">
      <c r="A3" s="422"/>
      <c r="B3" s="423"/>
      <c r="C3" s="424" t="s">
        <v>55</v>
      </c>
      <c r="D3" s="424"/>
      <c r="E3" s="423"/>
      <c r="F3" s="430"/>
      <c r="G3" s="60" t="s">
        <v>8</v>
      </c>
      <c r="H3" s="61">
        <f>'SUMMARY AND CURVES'!D4</f>
        <v>45946</v>
      </c>
      <c r="I3" s="423"/>
      <c r="J3" s="428" t="s">
        <v>56</v>
      </c>
      <c r="K3" s="423"/>
      <c r="L3" s="429"/>
      <c r="M3" s="56"/>
      <c r="N3" s="57"/>
      <c r="O3" s="56"/>
      <c r="P3" s="57"/>
      <c r="Q3" s="74" t="s">
        <v>57</v>
      </c>
      <c r="R3" s="50">
        <v>0.3</v>
      </c>
      <c r="S3" s="76" t="s">
        <v>57</v>
      </c>
      <c r="T3" s="50">
        <v>0.6</v>
      </c>
      <c r="U3" s="76" t="s">
        <v>57</v>
      </c>
      <c r="V3" s="50">
        <v>0.85</v>
      </c>
      <c r="W3" s="76" t="s">
        <v>57</v>
      </c>
      <c r="X3" s="55">
        <v>1</v>
      </c>
      <c r="Z3" s="69"/>
      <c r="AA3" s="69">
        <v>7</v>
      </c>
      <c r="AB3" s="69">
        <v>7</v>
      </c>
      <c r="AC3" s="69">
        <v>7</v>
      </c>
      <c r="AD3" s="69">
        <v>7</v>
      </c>
      <c r="AE3" s="69">
        <v>7</v>
      </c>
      <c r="AF3" s="69">
        <v>7</v>
      </c>
      <c r="AG3" s="69">
        <v>7</v>
      </c>
      <c r="AH3" s="69">
        <v>7</v>
      </c>
      <c r="AI3" s="69">
        <v>7</v>
      </c>
      <c r="AJ3" s="69">
        <v>7</v>
      </c>
      <c r="AK3" s="69">
        <v>7</v>
      </c>
      <c r="AL3" s="69">
        <v>7</v>
      </c>
      <c r="AM3" s="69">
        <v>7</v>
      </c>
      <c r="AN3" s="69">
        <v>7</v>
      </c>
      <c r="AO3" s="69">
        <v>7</v>
      </c>
      <c r="AP3" s="69">
        <v>7</v>
      </c>
      <c r="AQ3" s="69">
        <v>7</v>
      </c>
      <c r="AR3" s="69">
        <v>7</v>
      </c>
      <c r="AS3" s="69">
        <v>7</v>
      </c>
      <c r="AT3" s="69">
        <v>7</v>
      </c>
      <c r="AU3" s="69">
        <v>7</v>
      </c>
      <c r="AV3" s="69">
        <v>7</v>
      </c>
      <c r="AW3" s="69">
        <v>7</v>
      </c>
      <c r="AX3" s="69">
        <v>7</v>
      </c>
      <c r="AY3" s="69">
        <v>7</v>
      </c>
      <c r="BA3" s="68"/>
      <c r="BB3" s="68"/>
      <c r="BC3" s="68"/>
      <c r="BD3" s="68"/>
      <c r="BE3" s="68"/>
      <c r="BF3" s="68"/>
      <c r="BG3" s="68"/>
      <c r="BH3" s="68"/>
      <c r="BI3" s="68"/>
      <c r="BJ3" s="68"/>
      <c r="BK3" s="68"/>
      <c r="BL3" s="68"/>
      <c r="BM3" s="68"/>
      <c r="BN3" s="68"/>
      <c r="BO3" s="68"/>
      <c r="BP3" s="68"/>
      <c r="BQ3" s="68"/>
      <c r="BR3" s="68"/>
      <c r="BS3" s="68"/>
      <c r="BT3" s="68"/>
      <c r="BU3" s="68"/>
      <c r="BV3" s="68"/>
      <c r="BW3" s="68"/>
      <c r="BX3" s="68"/>
      <c r="BY3" s="68"/>
      <c r="BZ3" s="68"/>
    </row>
    <row r="4" spans="1:78" s="12" customFormat="1" ht="35.4" customHeight="1">
      <c r="A4" s="452" t="s">
        <v>58</v>
      </c>
      <c r="B4" s="162" t="s">
        <v>59</v>
      </c>
      <c r="C4" s="162" t="s">
        <v>60</v>
      </c>
      <c r="D4" s="162" t="s">
        <v>61</v>
      </c>
      <c r="E4" s="163" t="s">
        <v>62</v>
      </c>
      <c r="F4" s="164" t="s">
        <v>63</v>
      </c>
      <c r="G4" s="165" t="s">
        <v>699</v>
      </c>
      <c r="H4" s="164" t="s">
        <v>64</v>
      </c>
      <c r="I4" s="165" t="s">
        <v>65</v>
      </c>
      <c r="J4" s="164" t="s">
        <v>66</v>
      </c>
      <c r="K4" s="164" t="s">
        <v>67</v>
      </c>
      <c r="L4" s="166" t="s">
        <v>11</v>
      </c>
      <c r="M4" s="167" t="s">
        <v>68</v>
      </c>
      <c r="N4" s="166" t="s">
        <v>69</v>
      </c>
      <c r="O4" s="168" t="s">
        <v>70</v>
      </c>
      <c r="P4" s="169" t="s">
        <v>71</v>
      </c>
      <c r="Q4" s="100" t="s">
        <v>72</v>
      </c>
      <c r="R4" s="101" t="s">
        <v>73</v>
      </c>
      <c r="S4" s="106" t="s">
        <v>74</v>
      </c>
      <c r="T4" s="101" t="s">
        <v>75</v>
      </c>
      <c r="U4" s="106" t="s">
        <v>76</v>
      </c>
      <c r="V4" s="101" t="s">
        <v>77</v>
      </c>
      <c r="W4" s="106" t="s">
        <v>78</v>
      </c>
      <c r="X4" s="109" t="s">
        <v>79</v>
      </c>
      <c r="Y4"/>
      <c r="Z4" s="170">
        <f>'SUMMARY AND CURVES'!D3+3</f>
        <v>45939</v>
      </c>
      <c r="AA4" s="171">
        <f>Z4+AA3</f>
        <v>45946</v>
      </c>
      <c r="AB4" s="172">
        <f t="shared" ref="AB4" si="0">AA4+AB3</f>
        <v>45953</v>
      </c>
      <c r="AC4" s="171">
        <f t="shared" ref="AC4" si="1">AB4+AC3</f>
        <v>45960</v>
      </c>
      <c r="AD4" s="171">
        <f t="shared" ref="AD4" si="2">AC4+AD3</f>
        <v>45967</v>
      </c>
      <c r="AE4" s="171">
        <f t="shared" ref="AE4" si="3">AD4+AE3</f>
        <v>45974</v>
      </c>
      <c r="AF4" s="172">
        <f t="shared" ref="AF4" si="4">AE4+AF3</f>
        <v>45981</v>
      </c>
      <c r="AG4" s="171">
        <f t="shared" ref="AG4" si="5">AF4+AG3</f>
        <v>45988</v>
      </c>
      <c r="AH4" s="171">
        <f t="shared" ref="AH4" si="6">AG4+AH3</f>
        <v>45995</v>
      </c>
      <c r="AI4" s="171">
        <f t="shared" ref="AI4" si="7">AH4+AI3</f>
        <v>46002</v>
      </c>
      <c r="AJ4" s="172">
        <f t="shared" ref="AJ4" si="8">AI4+AJ3</f>
        <v>46009</v>
      </c>
      <c r="AK4" s="171">
        <f t="shared" ref="AK4" si="9">AJ4+AK3</f>
        <v>46016</v>
      </c>
      <c r="AL4" s="171">
        <f t="shared" ref="AL4" si="10">AK4+AL3</f>
        <v>46023</v>
      </c>
      <c r="AM4" s="171">
        <f t="shared" ref="AM4" si="11">AL4+AM3</f>
        <v>46030</v>
      </c>
      <c r="AN4" s="172">
        <f t="shared" ref="AN4" si="12">AM4+AN3</f>
        <v>46037</v>
      </c>
      <c r="AO4" s="171">
        <f t="shared" ref="AO4" si="13">AN4+AO3</f>
        <v>46044</v>
      </c>
      <c r="AP4" s="171">
        <f t="shared" ref="AP4" si="14">AO4+AP3</f>
        <v>46051</v>
      </c>
      <c r="AQ4" s="171">
        <f t="shared" ref="AQ4" si="15">AP4+AQ3</f>
        <v>46058</v>
      </c>
      <c r="AR4" s="172">
        <f t="shared" ref="AR4" si="16">AQ4+AR3</f>
        <v>46065</v>
      </c>
      <c r="AS4" s="171">
        <f t="shared" ref="AS4" si="17">AR4+AS3</f>
        <v>46072</v>
      </c>
      <c r="AT4" s="171">
        <f t="shared" ref="AT4" si="18">AS4+AT3</f>
        <v>46079</v>
      </c>
      <c r="AU4" s="171">
        <f t="shared" ref="AU4" si="19">AT4+AU3</f>
        <v>46086</v>
      </c>
      <c r="AV4" s="172">
        <f t="shared" ref="AV4" si="20">AU4+AV3</f>
        <v>46093</v>
      </c>
      <c r="AW4" s="171">
        <f t="shared" ref="AW4" si="21">AV4+AW3</f>
        <v>46100</v>
      </c>
      <c r="AX4" s="171">
        <f t="shared" ref="AX4" si="22">AW4+AX3</f>
        <v>46107</v>
      </c>
      <c r="AY4" s="171">
        <f t="shared" ref="AY4" si="23">AX4+AY3</f>
        <v>46114</v>
      </c>
      <c r="BA4" s="170">
        <f t="shared" ref="BA4:BZ4" si="24">Z4</f>
        <v>45939</v>
      </c>
      <c r="BB4" s="171">
        <f t="shared" si="24"/>
        <v>45946</v>
      </c>
      <c r="BC4" s="172">
        <f t="shared" si="24"/>
        <v>45953</v>
      </c>
      <c r="BD4" s="171">
        <f t="shared" si="24"/>
        <v>45960</v>
      </c>
      <c r="BE4" s="171">
        <f t="shared" si="24"/>
        <v>45967</v>
      </c>
      <c r="BF4" s="171">
        <f t="shared" si="24"/>
        <v>45974</v>
      </c>
      <c r="BG4" s="172">
        <f t="shared" si="24"/>
        <v>45981</v>
      </c>
      <c r="BH4" s="171">
        <f t="shared" si="24"/>
        <v>45988</v>
      </c>
      <c r="BI4" s="171">
        <f t="shared" si="24"/>
        <v>45995</v>
      </c>
      <c r="BJ4" s="171">
        <f t="shared" si="24"/>
        <v>46002</v>
      </c>
      <c r="BK4" s="172">
        <f t="shared" si="24"/>
        <v>46009</v>
      </c>
      <c r="BL4" s="171">
        <f t="shared" si="24"/>
        <v>46016</v>
      </c>
      <c r="BM4" s="171">
        <f t="shared" si="24"/>
        <v>46023</v>
      </c>
      <c r="BN4" s="171">
        <f t="shared" si="24"/>
        <v>46030</v>
      </c>
      <c r="BO4" s="172">
        <f t="shared" si="24"/>
        <v>46037</v>
      </c>
      <c r="BP4" s="171">
        <f t="shared" si="24"/>
        <v>46044</v>
      </c>
      <c r="BQ4" s="171">
        <f t="shared" si="24"/>
        <v>46051</v>
      </c>
      <c r="BR4" s="171">
        <f t="shared" si="24"/>
        <v>46058</v>
      </c>
      <c r="BS4" s="172">
        <f t="shared" si="24"/>
        <v>46065</v>
      </c>
      <c r="BT4" s="171">
        <f t="shared" si="24"/>
        <v>46072</v>
      </c>
      <c r="BU4" s="171">
        <f t="shared" si="24"/>
        <v>46079</v>
      </c>
      <c r="BV4" s="171">
        <f t="shared" si="24"/>
        <v>46086</v>
      </c>
      <c r="BW4" s="172">
        <f t="shared" si="24"/>
        <v>46093</v>
      </c>
      <c r="BX4" s="171">
        <f t="shared" si="24"/>
        <v>46100</v>
      </c>
      <c r="BY4" s="171">
        <f t="shared" si="24"/>
        <v>46107</v>
      </c>
      <c r="BZ4" s="171">
        <f t="shared" si="24"/>
        <v>46114</v>
      </c>
    </row>
    <row r="5" spans="1:78" s="53" customFormat="1">
      <c r="A5" s="453"/>
      <c r="B5" s="173"/>
      <c r="C5" s="173"/>
      <c r="D5" s="173"/>
      <c r="E5" s="454"/>
      <c r="F5" s="455" t="s">
        <v>17</v>
      </c>
      <c r="G5" s="84"/>
      <c r="H5" s="85"/>
      <c r="I5" s="84"/>
      <c r="J5" s="84"/>
      <c r="K5" s="84"/>
      <c r="L5" s="86">
        <f>SUBTOTAL(9,L6:L214)</f>
        <v>0.99999999999999967</v>
      </c>
      <c r="M5" s="174"/>
      <c r="N5" s="86"/>
      <c r="O5" s="174">
        <f ca="1">OFFSET(Y5,0,MATCH($H$3,$Z$4:$AY$4,1))</f>
        <v>9.3069090112777881E-3</v>
      </c>
      <c r="P5" s="86">
        <f ca="1">OFFSET(AZ5,0,MATCH($H$3,$BA$4:$BZ$4,1))</f>
        <v>9.3069090112777881E-3</v>
      </c>
      <c r="Q5" s="175">
        <f>MAX(Q6:Q205)</f>
        <v>46034</v>
      </c>
      <c r="R5" s="102">
        <f t="shared" ref="R5:X5" si="25">MAX(R6:R214)</f>
        <v>45946</v>
      </c>
      <c r="S5" s="107">
        <f>MAX(S6:S214)</f>
        <v>46041</v>
      </c>
      <c r="T5" s="102">
        <f t="shared" si="25"/>
        <v>0</v>
      </c>
      <c r="U5" s="107">
        <f t="shared" si="25"/>
        <v>46048</v>
      </c>
      <c r="V5" s="102">
        <f t="shared" si="25"/>
        <v>0</v>
      </c>
      <c r="W5" s="435">
        <f t="shared" si="25"/>
        <v>45996</v>
      </c>
      <c r="X5" s="436">
        <f t="shared" si="25"/>
        <v>0</v>
      </c>
      <c r="Y5" s="78"/>
      <c r="Z5" s="176">
        <f>($L$6*Z6)/$L$5</f>
        <v>0</v>
      </c>
      <c r="AA5" s="176">
        <f>($L$6*AA6)/$L$5</f>
        <v>9.3069090112777881E-3</v>
      </c>
      <c r="AB5" s="176">
        <f t="shared" ref="AB5:AY5" si="26">($L$6*AB6)/$L$5</f>
        <v>3.7227636045111152E-2</v>
      </c>
      <c r="AC5" s="176">
        <f t="shared" si="26"/>
        <v>3.8870031752983702E-2</v>
      </c>
      <c r="AD5" s="176">
        <f t="shared" si="26"/>
        <v>4.3797218876601353E-2</v>
      </c>
      <c r="AE5" s="176">
        <f t="shared" si="26"/>
        <v>4.3797218876601353E-2</v>
      </c>
      <c r="AF5" s="176">
        <f t="shared" si="26"/>
        <v>0.15550750027373283</v>
      </c>
      <c r="AG5" s="176">
        <f>($L$6*AG6)/$L$5</f>
        <v>0.18894667688601799</v>
      </c>
      <c r="AH5" s="176">
        <f t="shared" si="26"/>
        <v>0.69587758677324041</v>
      </c>
      <c r="AI5" s="176">
        <f t="shared" si="26"/>
        <v>0.75875944377532112</v>
      </c>
      <c r="AJ5" s="176">
        <f t="shared" si="26"/>
        <v>0.84086280521186973</v>
      </c>
      <c r="AK5" s="176">
        <f t="shared" si="26"/>
        <v>0.94245045439614572</v>
      </c>
      <c r="AL5" s="176">
        <f>($L$6*AL6)/$L$5</f>
        <v>0.94245045439614572</v>
      </c>
      <c r="AM5" s="176">
        <f t="shared" si="26"/>
        <v>0.95894010730318624</v>
      </c>
      <c r="AN5" s="176">
        <f t="shared" si="26"/>
        <v>0.99384101609547781</v>
      </c>
      <c r="AO5" s="176">
        <f t="shared" si="26"/>
        <v>0.99384101609547781</v>
      </c>
      <c r="AP5" s="176">
        <f t="shared" si="26"/>
        <v>1</v>
      </c>
      <c r="AQ5" s="176">
        <f t="shared" si="26"/>
        <v>1</v>
      </c>
      <c r="AR5" s="176">
        <f t="shared" si="26"/>
        <v>1</v>
      </c>
      <c r="AS5" s="176">
        <f t="shared" si="26"/>
        <v>1</v>
      </c>
      <c r="AT5" s="176">
        <f t="shared" si="26"/>
        <v>1</v>
      </c>
      <c r="AU5" s="176">
        <f>($L$6*AU6)/$L$5</f>
        <v>1</v>
      </c>
      <c r="AV5" s="176">
        <f t="shared" si="26"/>
        <v>1</v>
      </c>
      <c r="AW5" s="176">
        <f t="shared" si="26"/>
        <v>1</v>
      </c>
      <c r="AX5" s="176">
        <f t="shared" si="26"/>
        <v>1</v>
      </c>
      <c r="AY5" s="176">
        <f t="shared" si="26"/>
        <v>1</v>
      </c>
      <c r="AZ5" s="79"/>
      <c r="BA5" s="176">
        <f>($L$6*BA6)/$L$5</f>
        <v>0</v>
      </c>
      <c r="BB5" s="176">
        <f t="shared" ref="BB5:BZ5" si="27">($L$6*BB6)/$L$5</f>
        <v>9.3069090112777881E-3</v>
      </c>
      <c r="BC5" s="176">
        <f t="shared" si="27"/>
        <v>9.3069090112777881E-3</v>
      </c>
      <c r="BD5" s="176">
        <f t="shared" si="27"/>
        <v>9.3069090112777881E-3</v>
      </c>
      <c r="BE5" s="176">
        <f t="shared" si="27"/>
        <v>9.3069090112777881E-3</v>
      </c>
      <c r="BF5" s="176">
        <f t="shared" si="27"/>
        <v>9.3069090112777881E-3</v>
      </c>
      <c r="BG5" s="176">
        <f t="shared" si="27"/>
        <v>9.3069090112777881E-3</v>
      </c>
      <c r="BH5" s="176">
        <f t="shared" si="27"/>
        <v>9.3069090112777881E-3</v>
      </c>
      <c r="BI5" s="176">
        <f t="shared" si="27"/>
        <v>9.3069090112777881E-3</v>
      </c>
      <c r="BJ5" s="176">
        <f t="shared" si="27"/>
        <v>9.3069090112777881E-3</v>
      </c>
      <c r="BK5" s="176">
        <f t="shared" si="27"/>
        <v>9.3069090112777881E-3</v>
      </c>
      <c r="BL5" s="176">
        <f t="shared" si="27"/>
        <v>9.3069090112777881E-3</v>
      </c>
      <c r="BM5" s="176">
        <f t="shared" si="27"/>
        <v>9.3069090112777881E-3</v>
      </c>
      <c r="BN5" s="176">
        <f t="shared" si="27"/>
        <v>9.3069090112777881E-3</v>
      </c>
      <c r="BO5" s="176">
        <f t="shared" si="27"/>
        <v>9.3069090112777881E-3</v>
      </c>
      <c r="BP5" s="176">
        <f t="shared" si="27"/>
        <v>9.3069090112777881E-3</v>
      </c>
      <c r="BQ5" s="176">
        <f t="shared" si="27"/>
        <v>9.3069090112777881E-3</v>
      </c>
      <c r="BR5" s="176">
        <f t="shared" si="27"/>
        <v>9.3069090112777881E-3</v>
      </c>
      <c r="BS5" s="176">
        <f t="shared" si="27"/>
        <v>9.3069090112777881E-3</v>
      </c>
      <c r="BT5" s="176">
        <f t="shared" si="27"/>
        <v>9.3069090112777881E-3</v>
      </c>
      <c r="BU5" s="176">
        <f t="shared" si="27"/>
        <v>9.3069090112777881E-3</v>
      </c>
      <c r="BV5" s="176">
        <f t="shared" si="27"/>
        <v>9.3069090112777881E-3</v>
      </c>
      <c r="BW5" s="176">
        <f t="shared" si="27"/>
        <v>9.3069090112777881E-3</v>
      </c>
      <c r="BX5" s="176">
        <f t="shared" si="27"/>
        <v>9.3069090112777881E-3</v>
      </c>
      <c r="BY5" s="176">
        <f t="shared" si="27"/>
        <v>9.3069090112777881E-3</v>
      </c>
      <c r="BZ5" s="176">
        <f t="shared" si="27"/>
        <v>9.3069090112777881E-3</v>
      </c>
    </row>
    <row r="6" spans="1:78" s="53" customFormat="1">
      <c r="A6" s="456"/>
      <c r="B6" s="114"/>
      <c r="C6" s="114"/>
      <c r="D6" s="114"/>
      <c r="E6" s="115"/>
      <c r="F6" s="87" t="s">
        <v>18</v>
      </c>
      <c r="G6" s="87"/>
      <c r="H6" s="88"/>
      <c r="I6" s="87"/>
      <c r="J6" s="87"/>
      <c r="K6" s="89">
        <f>SUBTOTAL(9,K7:K214)</f>
        <v>9133</v>
      </c>
      <c r="L6" s="90">
        <f>SUBTOTAL(9,L7:L214)</f>
        <v>0.99999999999999967</v>
      </c>
      <c r="M6" s="95"/>
      <c r="N6" s="90"/>
      <c r="O6" s="95">
        <f ca="1">OFFSET(Y6,0,MATCH($H$3,$Z$4:$AY$4,1))</f>
        <v>9.3069090112777881E-3</v>
      </c>
      <c r="P6" s="90">
        <f ca="1">OFFSET(AZ6,0,MATCH($H$3,$BA$4:$BZ$4,1))</f>
        <v>9.3069090112777881E-3</v>
      </c>
      <c r="Q6" s="103">
        <f>MAX(Q7:Q204)</f>
        <v>46034</v>
      </c>
      <c r="R6" s="104">
        <f>MAX(R7:R32)</f>
        <v>45946</v>
      </c>
      <c r="S6" s="433">
        <f>MAX(S7:S205)</f>
        <v>46041</v>
      </c>
      <c r="T6" s="104">
        <f>MAX(T7:T205)</f>
        <v>0</v>
      </c>
      <c r="U6" s="108">
        <f t="shared" ref="U6:W6" si="28">MAX(U7:U32)</f>
        <v>46048</v>
      </c>
      <c r="V6" s="104">
        <f t="shared" si="28"/>
        <v>0</v>
      </c>
      <c r="W6" s="433">
        <f t="shared" si="28"/>
        <v>45996</v>
      </c>
      <c r="X6" s="110">
        <f>MAX(X7:X32)</f>
        <v>0</v>
      </c>
      <c r="Y6" s="80"/>
      <c r="Z6" s="111">
        <f t="shared" ref="Z6:AM6" si="29">SUMPRODUCT(Z7:Z214,$L$7:$L$214)/$L$6</f>
        <v>0</v>
      </c>
      <c r="AA6" s="112">
        <f t="shared" si="29"/>
        <v>9.3069090112777881E-3</v>
      </c>
      <c r="AB6" s="112">
        <f t="shared" si="29"/>
        <v>3.7227636045111152E-2</v>
      </c>
      <c r="AC6" s="112">
        <f t="shared" si="29"/>
        <v>3.8870031752983702E-2</v>
      </c>
      <c r="AD6" s="112">
        <f t="shared" si="29"/>
        <v>4.3797218876601353E-2</v>
      </c>
      <c r="AE6" s="112">
        <f t="shared" si="29"/>
        <v>4.3797218876601353E-2</v>
      </c>
      <c r="AF6" s="112">
        <f t="shared" si="29"/>
        <v>0.15550750027373283</v>
      </c>
      <c r="AG6" s="112">
        <f t="shared" si="29"/>
        <v>0.18894667688601799</v>
      </c>
      <c r="AH6" s="112">
        <f t="shared" si="29"/>
        <v>0.69587758677324041</v>
      </c>
      <c r="AI6" s="112">
        <f t="shared" si="29"/>
        <v>0.75875944377532112</v>
      </c>
      <c r="AJ6" s="112">
        <f t="shared" si="29"/>
        <v>0.84086280521186973</v>
      </c>
      <c r="AK6" s="112">
        <f t="shared" si="29"/>
        <v>0.94245045439614572</v>
      </c>
      <c r="AL6" s="112">
        <f t="shared" si="29"/>
        <v>0.94245045439614572</v>
      </c>
      <c r="AM6" s="112">
        <f t="shared" si="29"/>
        <v>0.95894010730318624</v>
      </c>
      <c r="AN6" s="112">
        <f t="shared" ref="AN6:AY6" si="30">SUMPRODUCT(AN7:AN214,$L$7:$L$214)/$L$6</f>
        <v>0.99384101609547781</v>
      </c>
      <c r="AO6" s="112">
        <f t="shared" si="30"/>
        <v>0.99384101609547781</v>
      </c>
      <c r="AP6" s="112">
        <f t="shared" si="30"/>
        <v>1</v>
      </c>
      <c r="AQ6" s="112">
        <f t="shared" si="30"/>
        <v>1</v>
      </c>
      <c r="AR6" s="112">
        <f t="shared" si="30"/>
        <v>1</v>
      </c>
      <c r="AS6" s="112">
        <f t="shared" si="30"/>
        <v>1</v>
      </c>
      <c r="AT6" s="112">
        <f t="shared" si="30"/>
        <v>1</v>
      </c>
      <c r="AU6" s="112">
        <f t="shared" si="30"/>
        <v>1</v>
      </c>
      <c r="AV6" s="112">
        <f t="shared" si="30"/>
        <v>1</v>
      </c>
      <c r="AW6" s="112">
        <f t="shared" si="30"/>
        <v>1</v>
      </c>
      <c r="AX6" s="112">
        <f t="shared" si="30"/>
        <v>1</v>
      </c>
      <c r="AY6" s="112">
        <f t="shared" si="30"/>
        <v>1</v>
      </c>
      <c r="AZ6" s="81"/>
      <c r="BA6" s="111">
        <f>SUMPRODUCT(BA7:BA214,$L$7:$L$214)/$L$6</f>
        <v>0</v>
      </c>
      <c r="BB6" s="111">
        <f>SUMPRODUCT(BB7:BB214,$L$7:$L$214)/$L$6</f>
        <v>9.3069090112777881E-3</v>
      </c>
      <c r="BC6" s="111">
        <f t="shared" ref="BC6:BY6" si="31">SUMPRODUCT(BC7:BC214,$L$7:$L$214)/$L$6</f>
        <v>9.3069090112777881E-3</v>
      </c>
      <c r="BD6" s="111">
        <f>SUMPRODUCT(BD7:BD214,$L$7:$L$214)/$L$6</f>
        <v>9.3069090112777881E-3</v>
      </c>
      <c r="BE6" s="111">
        <f t="shared" si="31"/>
        <v>9.3069090112777881E-3</v>
      </c>
      <c r="BF6" s="111">
        <f>SUMPRODUCT(BF7:BF214,$L$7:$L$214)/$L$6</f>
        <v>9.3069090112777881E-3</v>
      </c>
      <c r="BG6" s="111">
        <f t="shared" si="31"/>
        <v>9.3069090112777881E-3</v>
      </c>
      <c r="BH6" s="111">
        <f t="shared" si="31"/>
        <v>9.3069090112777881E-3</v>
      </c>
      <c r="BI6" s="111">
        <f t="shared" si="31"/>
        <v>9.3069090112777881E-3</v>
      </c>
      <c r="BJ6" s="111">
        <f t="shared" si="31"/>
        <v>9.3069090112777881E-3</v>
      </c>
      <c r="BK6" s="111">
        <f>SUMPRODUCT(BK7:BK214,$L$7:$L$214)/$L$6</f>
        <v>9.3069090112777881E-3</v>
      </c>
      <c r="BL6" s="111">
        <f t="shared" si="31"/>
        <v>9.3069090112777881E-3</v>
      </c>
      <c r="BM6" s="111">
        <f t="shared" si="31"/>
        <v>9.3069090112777881E-3</v>
      </c>
      <c r="BN6" s="111">
        <f>SUMPRODUCT(BN7:BN214,$L$7:$L$214)/$L$6</f>
        <v>9.3069090112777881E-3</v>
      </c>
      <c r="BO6" s="111">
        <f t="shared" si="31"/>
        <v>9.3069090112777881E-3</v>
      </c>
      <c r="BP6" s="111">
        <f t="shared" si="31"/>
        <v>9.3069090112777881E-3</v>
      </c>
      <c r="BQ6" s="111">
        <f t="shared" si="31"/>
        <v>9.3069090112777881E-3</v>
      </c>
      <c r="BR6" s="111">
        <f t="shared" si="31"/>
        <v>9.3069090112777881E-3</v>
      </c>
      <c r="BS6" s="111">
        <f t="shared" si="31"/>
        <v>9.3069090112777881E-3</v>
      </c>
      <c r="BT6" s="111">
        <f t="shared" si="31"/>
        <v>9.3069090112777881E-3</v>
      </c>
      <c r="BU6" s="111">
        <f t="shared" si="31"/>
        <v>9.3069090112777881E-3</v>
      </c>
      <c r="BV6" s="111">
        <f t="shared" si="31"/>
        <v>9.3069090112777881E-3</v>
      </c>
      <c r="BW6" s="111">
        <f t="shared" si="31"/>
        <v>9.3069090112777881E-3</v>
      </c>
      <c r="BX6" s="111">
        <f t="shared" si="31"/>
        <v>9.3069090112777881E-3</v>
      </c>
      <c r="BY6" s="111">
        <f t="shared" si="31"/>
        <v>9.3069090112777881E-3</v>
      </c>
      <c r="BZ6" s="111">
        <f>SUMPRODUCT(BZ7:BZ214,$L$7:$L$214)/$L$6</f>
        <v>9.3069090112777881E-3</v>
      </c>
    </row>
    <row r="7" spans="1:78" ht="13.8">
      <c r="A7" s="457"/>
      <c r="B7" s="116"/>
      <c r="C7" s="116"/>
      <c r="D7" s="116"/>
      <c r="E7" s="117"/>
      <c r="F7" s="91" t="s">
        <v>360</v>
      </c>
      <c r="G7" s="91" t="s">
        <v>636</v>
      </c>
      <c r="H7" s="92" t="s">
        <v>166</v>
      </c>
      <c r="I7" s="93" t="s">
        <v>19</v>
      </c>
      <c r="J7" s="210" t="s">
        <v>81</v>
      </c>
      <c r="K7" s="209">
        <v>100</v>
      </c>
      <c r="L7" s="94">
        <f>K7/$K$6</f>
        <v>1.0949304719150335E-2</v>
      </c>
      <c r="M7" s="96"/>
      <c r="N7" s="97" t="str">
        <f t="shared" ref="N7:N70" si="32">IF(OR(J7="Z",J7="X"),IF($H$3&gt;=X7,$W$1,IF($H$3&gt;=V7,$U$1,IF($H$3&gt;=T7,$S$1,IF($H$3&gt;=R7,$Q$1,"No ISSUED")))),IF(J7="O",IF($H$3&gt;=V7,$U$1,IF($H$3&gt;=R7,$Q$1,"No ISSUED"))))</f>
        <v>ISSUED Rev A</v>
      </c>
      <c r="O7" s="98">
        <f ca="1">OFFSET(Y7,0,MATCH($H$3,$Z$4:$AY$4,1))</f>
        <v>0.85</v>
      </c>
      <c r="P7" s="99">
        <f ca="1">OFFSET(AZ7,0,MATCH($H$3,$BA$4:$BZ$4,1))</f>
        <v>0.85</v>
      </c>
      <c r="Q7" s="431">
        <v>45946</v>
      </c>
      <c r="R7" s="432">
        <v>45946</v>
      </c>
      <c r="S7" s="431">
        <f>+Q7+7</f>
        <v>45953</v>
      </c>
      <c r="T7" s="434" t="s">
        <v>53</v>
      </c>
      <c r="U7" s="431">
        <f t="shared" ref="U7:U70" si="33">+S7+7</f>
        <v>45960</v>
      </c>
      <c r="V7" s="432" t="s">
        <v>53</v>
      </c>
      <c r="W7" s="431" t="s">
        <v>53</v>
      </c>
      <c r="X7" s="432" t="s">
        <v>53</v>
      </c>
      <c r="Y7" s="82"/>
      <c r="Z7" s="113">
        <f t="shared" ref="Z7:AI16" si="34">IF(OR($J7="Z",$J7="X"),IF(Z$4&gt;=$W7,$X$3,IF(Z$4&gt;=$U7,$V$3,IF(Z$4&gt;=$S7,$T$3,IF(Z$4&gt;=$Q7,$R$3,0)))),IF($J7="O",IF(Z$4&gt;=$U7,$V$2,IF(Z$4&gt;=$Q7,$R$2,0))))</f>
        <v>0</v>
      </c>
      <c r="AA7" s="113">
        <f t="shared" si="34"/>
        <v>0.85</v>
      </c>
      <c r="AB7" s="113">
        <f t="shared" si="34"/>
        <v>0.85</v>
      </c>
      <c r="AC7" s="113">
        <f t="shared" si="34"/>
        <v>1</v>
      </c>
      <c r="AD7" s="113">
        <f t="shared" si="34"/>
        <v>1</v>
      </c>
      <c r="AE7" s="113">
        <f t="shared" si="34"/>
        <v>1</v>
      </c>
      <c r="AF7" s="113">
        <f t="shared" si="34"/>
        <v>1</v>
      </c>
      <c r="AG7" s="113">
        <f t="shared" si="34"/>
        <v>1</v>
      </c>
      <c r="AH7" s="113">
        <f t="shared" si="34"/>
        <v>1</v>
      </c>
      <c r="AI7" s="113">
        <f t="shared" si="34"/>
        <v>1</v>
      </c>
      <c r="AJ7" s="113">
        <f t="shared" ref="AJ7:AS16" si="35">IF(OR($J7="Z",$J7="X"),IF(AJ$4&gt;=$W7,$X$3,IF(AJ$4&gt;=$U7,$V$3,IF(AJ$4&gt;=$S7,$T$3,IF(AJ$4&gt;=$Q7,$R$3,0)))),IF($J7="O",IF(AJ$4&gt;=$U7,$V$2,IF(AJ$4&gt;=$Q7,$R$2,0))))</f>
        <v>1</v>
      </c>
      <c r="AK7" s="113">
        <f t="shared" si="35"/>
        <v>1</v>
      </c>
      <c r="AL7" s="113">
        <f t="shared" si="35"/>
        <v>1</v>
      </c>
      <c r="AM7" s="113">
        <f t="shared" si="35"/>
        <v>1</v>
      </c>
      <c r="AN7" s="113">
        <f t="shared" si="35"/>
        <v>1</v>
      </c>
      <c r="AO7" s="113">
        <f t="shared" si="35"/>
        <v>1</v>
      </c>
      <c r="AP7" s="113">
        <f t="shared" si="35"/>
        <v>1</v>
      </c>
      <c r="AQ7" s="113">
        <f t="shared" si="35"/>
        <v>1</v>
      </c>
      <c r="AR7" s="113">
        <f t="shared" si="35"/>
        <v>1</v>
      </c>
      <c r="AS7" s="113">
        <f t="shared" si="35"/>
        <v>1</v>
      </c>
      <c r="AT7" s="113">
        <f t="shared" ref="AT7:AY16" si="36">IF(OR($J7="Z",$J7="X"),IF(AT$4&gt;=$W7,$X$3,IF(AT$4&gt;=$U7,$V$3,IF(AT$4&gt;=$S7,$T$3,IF(AT$4&gt;=$Q7,$R$3,0)))),IF($J7="O",IF(AT$4&gt;=$U7,$V$2,IF(AT$4&gt;=$Q7,$R$2,0))))</f>
        <v>1</v>
      </c>
      <c r="AU7" s="113">
        <f t="shared" si="36"/>
        <v>1</v>
      </c>
      <c r="AV7" s="113">
        <f t="shared" si="36"/>
        <v>1</v>
      </c>
      <c r="AW7" s="113">
        <f t="shared" si="36"/>
        <v>1</v>
      </c>
      <c r="AX7" s="113">
        <f t="shared" si="36"/>
        <v>1</v>
      </c>
      <c r="AY7" s="113">
        <f t="shared" si="36"/>
        <v>1</v>
      </c>
      <c r="AZ7" s="83"/>
      <c r="BA7" s="113">
        <f t="shared" ref="BA7:BJ16" si="37">IF(OR($J7="Z",$J7="X"),IF(OR(AND($X7&lt;&gt;0,BA$4&gt;=$X7),AND($X7=0,BA$4&gt;=$W7)),$X$3,IF(OR(AND($V7&lt;&gt;0,BA$4&gt;=$V7),AND($V7=0,BA$4&gt;=$U7)),$V$3,IF(OR(AND($T7&lt;&gt;0,BA$4&gt;=$T7),AND($T7=0,BA$4&gt;=$S7)),$T$3,IF(OR(AND($R7&lt;&gt;0,BA$4&gt;=$R7),AND($R7=0,BA$4&gt;=$Q7)),$R$3,0)))),IF($J7="O",IF(OR(AND($V7&lt;&gt;0,BA$4&gt;=$V7),AND($V7=0,BA$4&gt;=$U7)),$V$2,IF(OR(AND($R7&lt;&gt;0,BA$4&gt;=$R7),AND($R7=0,BA$4&gt;=$Q7)),$R$2,0))))</f>
        <v>0</v>
      </c>
      <c r="BB7" s="113">
        <f t="shared" si="37"/>
        <v>0.85</v>
      </c>
      <c r="BC7" s="113">
        <f t="shared" si="37"/>
        <v>0.85</v>
      </c>
      <c r="BD7" s="113">
        <f t="shared" si="37"/>
        <v>0.85</v>
      </c>
      <c r="BE7" s="113">
        <f t="shared" si="37"/>
        <v>0.85</v>
      </c>
      <c r="BF7" s="113">
        <f t="shared" si="37"/>
        <v>0.85</v>
      </c>
      <c r="BG7" s="113">
        <f t="shared" si="37"/>
        <v>0.85</v>
      </c>
      <c r="BH7" s="113">
        <f t="shared" si="37"/>
        <v>0.85</v>
      </c>
      <c r="BI7" s="113">
        <f t="shared" si="37"/>
        <v>0.85</v>
      </c>
      <c r="BJ7" s="113">
        <f t="shared" si="37"/>
        <v>0.85</v>
      </c>
      <c r="BK7" s="113">
        <f t="shared" ref="BK7:BT16" si="38">IF(OR($J7="Z",$J7="X"),IF(OR(AND($X7&lt;&gt;0,BK$4&gt;=$X7),AND($X7=0,BK$4&gt;=$W7)),$X$3,IF(OR(AND($V7&lt;&gt;0,BK$4&gt;=$V7),AND($V7=0,BK$4&gt;=$U7)),$V$3,IF(OR(AND($T7&lt;&gt;0,BK$4&gt;=$T7),AND($T7=0,BK$4&gt;=$S7)),$T$3,IF(OR(AND($R7&lt;&gt;0,BK$4&gt;=$R7),AND($R7=0,BK$4&gt;=$Q7)),$R$3,0)))),IF($J7="O",IF(OR(AND($V7&lt;&gt;0,BK$4&gt;=$V7),AND($V7=0,BK$4&gt;=$U7)),$V$2,IF(OR(AND($R7&lt;&gt;0,BK$4&gt;=$R7),AND($R7=0,BK$4&gt;=$Q7)),$R$2,0))))</f>
        <v>0.85</v>
      </c>
      <c r="BL7" s="113">
        <f t="shared" si="38"/>
        <v>0.85</v>
      </c>
      <c r="BM7" s="113">
        <f t="shared" si="38"/>
        <v>0.85</v>
      </c>
      <c r="BN7" s="113">
        <f t="shared" si="38"/>
        <v>0.85</v>
      </c>
      <c r="BO7" s="113">
        <f t="shared" si="38"/>
        <v>0.85</v>
      </c>
      <c r="BP7" s="113">
        <f t="shared" si="38"/>
        <v>0.85</v>
      </c>
      <c r="BQ7" s="113">
        <f t="shared" si="38"/>
        <v>0.85</v>
      </c>
      <c r="BR7" s="113">
        <f t="shared" si="38"/>
        <v>0.85</v>
      </c>
      <c r="BS7" s="113">
        <f t="shared" si="38"/>
        <v>0.85</v>
      </c>
      <c r="BT7" s="113">
        <f t="shared" si="38"/>
        <v>0.85</v>
      </c>
      <c r="BU7" s="113">
        <f t="shared" ref="BU7:BZ16" si="39">IF(OR($J7="Z",$J7="X"),IF(OR(AND($X7&lt;&gt;0,BU$4&gt;=$X7),AND($X7=0,BU$4&gt;=$W7)),$X$3,IF(OR(AND($V7&lt;&gt;0,BU$4&gt;=$V7),AND($V7=0,BU$4&gt;=$U7)),$V$3,IF(OR(AND($T7&lt;&gt;0,BU$4&gt;=$T7),AND($T7=0,BU$4&gt;=$S7)),$T$3,IF(OR(AND($R7&lt;&gt;0,BU$4&gt;=$R7),AND($R7=0,BU$4&gt;=$Q7)),$R$3,0)))),IF($J7="O",IF(OR(AND($V7&lt;&gt;0,BU$4&gt;=$V7),AND($V7=0,BU$4&gt;=$U7)),$V$2,IF(OR(AND($R7&lt;&gt;0,BU$4&gt;=$R7),AND($R7=0,BU$4&gt;=$Q7)),$R$2,0))))</f>
        <v>0.85</v>
      </c>
      <c r="BV7" s="113">
        <f t="shared" si="39"/>
        <v>0.85</v>
      </c>
      <c r="BW7" s="113">
        <f t="shared" si="39"/>
        <v>0.85</v>
      </c>
      <c r="BX7" s="113">
        <f t="shared" si="39"/>
        <v>0.85</v>
      </c>
      <c r="BY7" s="113">
        <f t="shared" si="39"/>
        <v>0.85</v>
      </c>
      <c r="BZ7" s="113">
        <f t="shared" si="39"/>
        <v>0.85</v>
      </c>
    </row>
    <row r="8" spans="1:78" ht="13.8">
      <c r="A8" s="457"/>
      <c r="B8" s="116"/>
      <c r="C8" s="116"/>
      <c r="D8" s="116"/>
      <c r="E8" s="117"/>
      <c r="F8" s="91" t="s">
        <v>361</v>
      </c>
      <c r="G8" s="91" t="s">
        <v>637</v>
      </c>
      <c r="H8" s="92" t="s">
        <v>167</v>
      </c>
      <c r="I8" s="93" t="s">
        <v>19</v>
      </c>
      <c r="J8" s="210" t="s">
        <v>81</v>
      </c>
      <c r="K8" s="209">
        <v>75</v>
      </c>
      <c r="L8" s="94">
        <f t="shared" ref="L8:L71" si="40">K8/$K$6</f>
        <v>8.2119785393627506E-3</v>
      </c>
      <c r="M8" s="96"/>
      <c r="N8" s="97" t="str">
        <f t="shared" si="32"/>
        <v>No ISSUED</v>
      </c>
      <c r="O8" s="98">
        <f t="shared" ref="O8:O68" ca="1" si="41">OFFSET(Y8,0,MATCH($H$3,$Z$4:$AY$4,1))</f>
        <v>0</v>
      </c>
      <c r="P8" s="99">
        <f t="shared" ref="P8:P68" ca="1" si="42">OFFSET(AZ8,0,MATCH($H$3,$BA$4:$BZ$4,1))</f>
        <v>0</v>
      </c>
      <c r="Q8" s="431">
        <v>45950</v>
      </c>
      <c r="R8" s="432" t="s">
        <v>53</v>
      </c>
      <c r="S8" s="431">
        <f t="shared" ref="S8:S71" si="43">+Q8+7</f>
        <v>45957</v>
      </c>
      <c r="T8" s="434" t="s">
        <v>53</v>
      </c>
      <c r="U8" s="431">
        <f t="shared" si="33"/>
        <v>45964</v>
      </c>
      <c r="V8" s="432" t="s">
        <v>53</v>
      </c>
      <c r="W8" s="431" t="s">
        <v>53</v>
      </c>
      <c r="X8" s="432" t="s">
        <v>53</v>
      </c>
      <c r="Y8" s="82"/>
      <c r="Z8" s="113">
        <f t="shared" si="34"/>
        <v>0</v>
      </c>
      <c r="AA8" s="113">
        <f t="shared" si="34"/>
        <v>0</v>
      </c>
      <c r="AB8" s="113">
        <f t="shared" si="34"/>
        <v>0.85</v>
      </c>
      <c r="AC8" s="113">
        <f t="shared" si="34"/>
        <v>0.85</v>
      </c>
      <c r="AD8" s="113">
        <f t="shared" si="34"/>
        <v>1</v>
      </c>
      <c r="AE8" s="113">
        <f t="shared" si="34"/>
        <v>1</v>
      </c>
      <c r="AF8" s="113">
        <f t="shared" si="34"/>
        <v>1</v>
      </c>
      <c r="AG8" s="113">
        <f t="shared" si="34"/>
        <v>1</v>
      </c>
      <c r="AH8" s="113">
        <f t="shared" si="34"/>
        <v>1</v>
      </c>
      <c r="AI8" s="113">
        <f t="shared" si="34"/>
        <v>1</v>
      </c>
      <c r="AJ8" s="113">
        <f t="shared" si="35"/>
        <v>1</v>
      </c>
      <c r="AK8" s="113">
        <f t="shared" si="35"/>
        <v>1</v>
      </c>
      <c r="AL8" s="113">
        <f t="shared" si="35"/>
        <v>1</v>
      </c>
      <c r="AM8" s="113">
        <f t="shared" si="35"/>
        <v>1</v>
      </c>
      <c r="AN8" s="113">
        <f t="shared" si="35"/>
        <v>1</v>
      </c>
      <c r="AO8" s="113">
        <f t="shared" si="35"/>
        <v>1</v>
      </c>
      <c r="AP8" s="113">
        <f t="shared" si="35"/>
        <v>1</v>
      </c>
      <c r="AQ8" s="113">
        <f t="shared" si="35"/>
        <v>1</v>
      </c>
      <c r="AR8" s="113">
        <f t="shared" si="35"/>
        <v>1</v>
      </c>
      <c r="AS8" s="113">
        <f t="shared" si="35"/>
        <v>1</v>
      </c>
      <c r="AT8" s="113">
        <f t="shared" si="36"/>
        <v>1</v>
      </c>
      <c r="AU8" s="113">
        <f t="shared" si="36"/>
        <v>1</v>
      </c>
      <c r="AV8" s="113">
        <f t="shared" si="36"/>
        <v>1</v>
      </c>
      <c r="AW8" s="113">
        <f t="shared" si="36"/>
        <v>1</v>
      </c>
      <c r="AX8" s="113">
        <f t="shared" si="36"/>
        <v>1</v>
      </c>
      <c r="AY8" s="113">
        <f t="shared" si="36"/>
        <v>1</v>
      </c>
      <c r="AZ8" s="83"/>
      <c r="BA8" s="113">
        <f t="shared" si="37"/>
        <v>0</v>
      </c>
      <c r="BB8" s="113">
        <f t="shared" si="37"/>
        <v>0</v>
      </c>
      <c r="BC8" s="113">
        <f t="shared" si="37"/>
        <v>0</v>
      </c>
      <c r="BD8" s="113">
        <f t="shared" si="37"/>
        <v>0</v>
      </c>
      <c r="BE8" s="113">
        <f t="shared" si="37"/>
        <v>0</v>
      </c>
      <c r="BF8" s="113">
        <f t="shared" si="37"/>
        <v>0</v>
      </c>
      <c r="BG8" s="113">
        <f t="shared" si="37"/>
        <v>0</v>
      </c>
      <c r="BH8" s="113">
        <f t="shared" si="37"/>
        <v>0</v>
      </c>
      <c r="BI8" s="113">
        <f t="shared" si="37"/>
        <v>0</v>
      </c>
      <c r="BJ8" s="113">
        <f t="shared" si="37"/>
        <v>0</v>
      </c>
      <c r="BK8" s="113">
        <f t="shared" si="38"/>
        <v>0</v>
      </c>
      <c r="BL8" s="113">
        <f t="shared" si="38"/>
        <v>0</v>
      </c>
      <c r="BM8" s="113">
        <f t="shared" si="38"/>
        <v>0</v>
      </c>
      <c r="BN8" s="113">
        <f t="shared" si="38"/>
        <v>0</v>
      </c>
      <c r="BO8" s="113">
        <f t="shared" si="38"/>
        <v>0</v>
      </c>
      <c r="BP8" s="113">
        <f t="shared" si="38"/>
        <v>0</v>
      </c>
      <c r="BQ8" s="113">
        <f t="shared" si="38"/>
        <v>0</v>
      </c>
      <c r="BR8" s="113">
        <f t="shared" si="38"/>
        <v>0</v>
      </c>
      <c r="BS8" s="113">
        <f t="shared" si="38"/>
        <v>0</v>
      </c>
      <c r="BT8" s="113">
        <f t="shared" si="38"/>
        <v>0</v>
      </c>
      <c r="BU8" s="113">
        <f t="shared" si="39"/>
        <v>0</v>
      </c>
      <c r="BV8" s="113">
        <f t="shared" si="39"/>
        <v>0</v>
      </c>
      <c r="BW8" s="113">
        <f t="shared" si="39"/>
        <v>0</v>
      </c>
      <c r="BX8" s="113">
        <f t="shared" si="39"/>
        <v>0</v>
      </c>
      <c r="BY8" s="113">
        <f t="shared" si="39"/>
        <v>0</v>
      </c>
      <c r="BZ8" s="113">
        <f t="shared" si="39"/>
        <v>0</v>
      </c>
    </row>
    <row r="9" spans="1:78" ht="13.8">
      <c r="A9" s="457"/>
      <c r="B9" s="116"/>
      <c r="C9" s="116"/>
      <c r="D9" s="116"/>
      <c r="E9" s="117"/>
      <c r="F9" s="91" t="s">
        <v>362</v>
      </c>
      <c r="G9" s="91" t="s">
        <v>638</v>
      </c>
      <c r="H9" s="92" t="s">
        <v>168</v>
      </c>
      <c r="I9" s="93" t="s">
        <v>27</v>
      </c>
      <c r="J9" s="210" t="s">
        <v>81</v>
      </c>
      <c r="K9" s="209">
        <v>75</v>
      </c>
      <c r="L9" s="94">
        <f t="shared" si="40"/>
        <v>8.2119785393627506E-3</v>
      </c>
      <c r="M9" s="96"/>
      <c r="N9" s="97" t="str">
        <f t="shared" si="32"/>
        <v>No ISSUED</v>
      </c>
      <c r="O9" s="98">
        <f t="shared" ca="1" si="41"/>
        <v>0</v>
      </c>
      <c r="P9" s="99">
        <f t="shared" ca="1" si="42"/>
        <v>0</v>
      </c>
      <c r="Q9" s="431">
        <v>45950</v>
      </c>
      <c r="R9" s="432" t="s">
        <v>53</v>
      </c>
      <c r="S9" s="431">
        <f t="shared" si="43"/>
        <v>45957</v>
      </c>
      <c r="T9" s="434" t="s">
        <v>53</v>
      </c>
      <c r="U9" s="431">
        <f t="shared" si="33"/>
        <v>45964</v>
      </c>
      <c r="V9" s="432" t="s">
        <v>53</v>
      </c>
      <c r="W9" s="431" t="s">
        <v>53</v>
      </c>
      <c r="X9" s="432" t="s">
        <v>53</v>
      </c>
      <c r="Y9" s="82"/>
      <c r="Z9" s="113">
        <f t="shared" si="34"/>
        <v>0</v>
      </c>
      <c r="AA9" s="113">
        <f t="shared" si="34"/>
        <v>0</v>
      </c>
      <c r="AB9" s="113">
        <f t="shared" si="34"/>
        <v>0.85</v>
      </c>
      <c r="AC9" s="113">
        <f t="shared" si="34"/>
        <v>0.85</v>
      </c>
      <c r="AD9" s="113">
        <f t="shared" si="34"/>
        <v>1</v>
      </c>
      <c r="AE9" s="113">
        <f t="shared" si="34"/>
        <v>1</v>
      </c>
      <c r="AF9" s="113">
        <f t="shared" si="34"/>
        <v>1</v>
      </c>
      <c r="AG9" s="113">
        <f t="shared" si="34"/>
        <v>1</v>
      </c>
      <c r="AH9" s="113">
        <f t="shared" si="34"/>
        <v>1</v>
      </c>
      <c r="AI9" s="113">
        <f t="shared" si="34"/>
        <v>1</v>
      </c>
      <c r="AJ9" s="113">
        <f t="shared" si="35"/>
        <v>1</v>
      </c>
      <c r="AK9" s="113">
        <f t="shared" si="35"/>
        <v>1</v>
      </c>
      <c r="AL9" s="113">
        <f t="shared" si="35"/>
        <v>1</v>
      </c>
      <c r="AM9" s="113">
        <f t="shared" si="35"/>
        <v>1</v>
      </c>
      <c r="AN9" s="113">
        <f t="shared" si="35"/>
        <v>1</v>
      </c>
      <c r="AO9" s="113">
        <f t="shared" si="35"/>
        <v>1</v>
      </c>
      <c r="AP9" s="113">
        <f t="shared" si="35"/>
        <v>1</v>
      </c>
      <c r="AQ9" s="113">
        <f t="shared" si="35"/>
        <v>1</v>
      </c>
      <c r="AR9" s="113">
        <f t="shared" si="35"/>
        <v>1</v>
      </c>
      <c r="AS9" s="113">
        <f t="shared" si="35"/>
        <v>1</v>
      </c>
      <c r="AT9" s="113">
        <f t="shared" si="36"/>
        <v>1</v>
      </c>
      <c r="AU9" s="113">
        <f t="shared" si="36"/>
        <v>1</v>
      </c>
      <c r="AV9" s="113">
        <f t="shared" si="36"/>
        <v>1</v>
      </c>
      <c r="AW9" s="113">
        <f t="shared" si="36"/>
        <v>1</v>
      </c>
      <c r="AX9" s="113">
        <f t="shared" si="36"/>
        <v>1</v>
      </c>
      <c r="AY9" s="113">
        <f t="shared" si="36"/>
        <v>1</v>
      </c>
      <c r="AZ9" s="83"/>
      <c r="BA9" s="113">
        <f t="shared" si="37"/>
        <v>0</v>
      </c>
      <c r="BB9" s="113">
        <f t="shared" si="37"/>
        <v>0</v>
      </c>
      <c r="BC9" s="113">
        <f t="shared" si="37"/>
        <v>0</v>
      </c>
      <c r="BD9" s="113">
        <f t="shared" si="37"/>
        <v>0</v>
      </c>
      <c r="BE9" s="113">
        <f t="shared" si="37"/>
        <v>0</v>
      </c>
      <c r="BF9" s="113">
        <f t="shared" si="37"/>
        <v>0</v>
      </c>
      <c r="BG9" s="113">
        <f t="shared" si="37"/>
        <v>0</v>
      </c>
      <c r="BH9" s="113">
        <f t="shared" si="37"/>
        <v>0</v>
      </c>
      <c r="BI9" s="113">
        <f t="shared" si="37"/>
        <v>0</v>
      </c>
      <c r="BJ9" s="113">
        <f t="shared" si="37"/>
        <v>0</v>
      </c>
      <c r="BK9" s="113">
        <f t="shared" si="38"/>
        <v>0</v>
      </c>
      <c r="BL9" s="113">
        <f t="shared" si="38"/>
        <v>0</v>
      </c>
      <c r="BM9" s="113">
        <f t="shared" si="38"/>
        <v>0</v>
      </c>
      <c r="BN9" s="113">
        <f t="shared" si="38"/>
        <v>0</v>
      </c>
      <c r="BO9" s="113">
        <f t="shared" si="38"/>
        <v>0</v>
      </c>
      <c r="BP9" s="113">
        <f t="shared" si="38"/>
        <v>0</v>
      </c>
      <c r="BQ9" s="113">
        <f t="shared" si="38"/>
        <v>0</v>
      </c>
      <c r="BR9" s="113">
        <f t="shared" si="38"/>
        <v>0</v>
      </c>
      <c r="BS9" s="113">
        <f t="shared" si="38"/>
        <v>0</v>
      </c>
      <c r="BT9" s="113">
        <f t="shared" si="38"/>
        <v>0</v>
      </c>
      <c r="BU9" s="113">
        <f t="shared" si="39"/>
        <v>0</v>
      </c>
      <c r="BV9" s="113">
        <f t="shared" si="39"/>
        <v>0</v>
      </c>
      <c r="BW9" s="113">
        <f t="shared" si="39"/>
        <v>0</v>
      </c>
      <c r="BX9" s="113">
        <f t="shared" si="39"/>
        <v>0</v>
      </c>
      <c r="BY9" s="113">
        <f t="shared" si="39"/>
        <v>0</v>
      </c>
      <c r="BZ9" s="113">
        <f t="shared" si="39"/>
        <v>0</v>
      </c>
    </row>
    <row r="10" spans="1:78" ht="13.8">
      <c r="A10" s="457"/>
      <c r="B10" s="116"/>
      <c r="C10" s="116"/>
      <c r="D10" s="116"/>
      <c r="E10" s="117"/>
      <c r="F10" s="91" t="s">
        <v>363</v>
      </c>
      <c r="G10" s="91" t="s">
        <v>639</v>
      </c>
      <c r="H10" s="92" t="s">
        <v>169</v>
      </c>
      <c r="I10" s="93" t="s">
        <v>609</v>
      </c>
      <c r="J10" s="210" t="s">
        <v>81</v>
      </c>
      <c r="K10" s="209">
        <v>75</v>
      </c>
      <c r="L10" s="94">
        <f t="shared" si="40"/>
        <v>8.2119785393627506E-3</v>
      </c>
      <c r="M10" s="96"/>
      <c r="N10" s="97" t="str">
        <f t="shared" si="32"/>
        <v>No ISSUED</v>
      </c>
      <c r="O10" s="98">
        <f t="shared" ca="1" si="41"/>
        <v>0</v>
      </c>
      <c r="P10" s="99">
        <f t="shared" ca="1" si="42"/>
        <v>0</v>
      </c>
      <c r="Q10" s="431">
        <v>45950</v>
      </c>
      <c r="R10" s="432" t="s">
        <v>53</v>
      </c>
      <c r="S10" s="431">
        <f t="shared" si="43"/>
        <v>45957</v>
      </c>
      <c r="T10" s="434" t="s">
        <v>53</v>
      </c>
      <c r="U10" s="431">
        <f t="shared" si="33"/>
        <v>45964</v>
      </c>
      <c r="V10" s="432" t="s">
        <v>53</v>
      </c>
      <c r="W10" s="431" t="s">
        <v>53</v>
      </c>
      <c r="X10" s="432" t="s">
        <v>53</v>
      </c>
      <c r="Y10" s="82"/>
      <c r="Z10" s="113">
        <f t="shared" si="34"/>
        <v>0</v>
      </c>
      <c r="AA10" s="113">
        <f t="shared" si="34"/>
        <v>0</v>
      </c>
      <c r="AB10" s="113">
        <f t="shared" si="34"/>
        <v>0.85</v>
      </c>
      <c r="AC10" s="113">
        <f t="shared" si="34"/>
        <v>0.85</v>
      </c>
      <c r="AD10" s="113">
        <f t="shared" si="34"/>
        <v>1</v>
      </c>
      <c r="AE10" s="113">
        <f t="shared" si="34"/>
        <v>1</v>
      </c>
      <c r="AF10" s="113">
        <f t="shared" si="34"/>
        <v>1</v>
      </c>
      <c r="AG10" s="113">
        <f t="shared" si="34"/>
        <v>1</v>
      </c>
      <c r="AH10" s="113">
        <f t="shared" si="34"/>
        <v>1</v>
      </c>
      <c r="AI10" s="113">
        <f t="shared" si="34"/>
        <v>1</v>
      </c>
      <c r="AJ10" s="113">
        <f t="shared" si="35"/>
        <v>1</v>
      </c>
      <c r="AK10" s="113">
        <f t="shared" si="35"/>
        <v>1</v>
      </c>
      <c r="AL10" s="113">
        <f t="shared" si="35"/>
        <v>1</v>
      </c>
      <c r="AM10" s="113">
        <f t="shared" si="35"/>
        <v>1</v>
      </c>
      <c r="AN10" s="113">
        <f t="shared" si="35"/>
        <v>1</v>
      </c>
      <c r="AO10" s="113">
        <f t="shared" si="35"/>
        <v>1</v>
      </c>
      <c r="AP10" s="113">
        <f t="shared" si="35"/>
        <v>1</v>
      </c>
      <c r="AQ10" s="113">
        <f t="shared" si="35"/>
        <v>1</v>
      </c>
      <c r="AR10" s="113">
        <f t="shared" si="35"/>
        <v>1</v>
      </c>
      <c r="AS10" s="113">
        <f t="shared" si="35"/>
        <v>1</v>
      </c>
      <c r="AT10" s="113">
        <f t="shared" si="36"/>
        <v>1</v>
      </c>
      <c r="AU10" s="113">
        <f t="shared" si="36"/>
        <v>1</v>
      </c>
      <c r="AV10" s="113">
        <f t="shared" si="36"/>
        <v>1</v>
      </c>
      <c r="AW10" s="113">
        <f t="shared" si="36"/>
        <v>1</v>
      </c>
      <c r="AX10" s="113">
        <f t="shared" si="36"/>
        <v>1</v>
      </c>
      <c r="AY10" s="113">
        <f t="shared" si="36"/>
        <v>1</v>
      </c>
      <c r="AZ10" s="83"/>
      <c r="BA10" s="113">
        <f t="shared" si="37"/>
        <v>0</v>
      </c>
      <c r="BB10" s="113">
        <f t="shared" si="37"/>
        <v>0</v>
      </c>
      <c r="BC10" s="113">
        <f t="shared" si="37"/>
        <v>0</v>
      </c>
      <c r="BD10" s="113">
        <f t="shared" si="37"/>
        <v>0</v>
      </c>
      <c r="BE10" s="113">
        <f t="shared" si="37"/>
        <v>0</v>
      </c>
      <c r="BF10" s="113">
        <f t="shared" si="37"/>
        <v>0</v>
      </c>
      <c r="BG10" s="113">
        <f t="shared" si="37"/>
        <v>0</v>
      </c>
      <c r="BH10" s="113">
        <f t="shared" si="37"/>
        <v>0</v>
      </c>
      <c r="BI10" s="113">
        <f t="shared" si="37"/>
        <v>0</v>
      </c>
      <c r="BJ10" s="113">
        <f t="shared" si="37"/>
        <v>0</v>
      </c>
      <c r="BK10" s="113">
        <f t="shared" si="38"/>
        <v>0</v>
      </c>
      <c r="BL10" s="113">
        <f t="shared" si="38"/>
        <v>0</v>
      </c>
      <c r="BM10" s="113">
        <f t="shared" si="38"/>
        <v>0</v>
      </c>
      <c r="BN10" s="113">
        <f t="shared" si="38"/>
        <v>0</v>
      </c>
      <c r="BO10" s="113">
        <f t="shared" si="38"/>
        <v>0</v>
      </c>
      <c r="BP10" s="113">
        <f t="shared" si="38"/>
        <v>0</v>
      </c>
      <c r="BQ10" s="113">
        <f t="shared" si="38"/>
        <v>0</v>
      </c>
      <c r="BR10" s="113">
        <f t="shared" si="38"/>
        <v>0</v>
      </c>
      <c r="BS10" s="113">
        <f t="shared" si="38"/>
        <v>0</v>
      </c>
      <c r="BT10" s="113">
        <f t="shared" si="38"/>
        <v>0</v>
      </c>
      <c r="BU10" s="113">
        <f t="shared" si="39"/>
        <v>0</v>
      </c>
      <c r="BV10" s="113">
        <f t="shared" si="39"/>
        <v>0</v>
      </c>
      <c r="BW10" s="113">
        <f t="shared" si="39"/>
        <v>0</v>
      </c>
      <c r="BX10" s="113">
        <f t="shared" si="39"/>
        <v>0</v>
      </c>
      <c r="BY10" s="113">
        <f t="shared" si="39"/>
        <v>0</v>
      </c>
      <c r="BZ10" s="113">
        <f t="shared" si="39"/>
        <v>0</v>
      </c>
    </row>
    <row r="11" spans="1:78" ht="13.8">
      <c r="A11" s="457"/>
      <c r="B11" s="116"/>
      <c r="C11" s="116"/>
      <c r="D11" s="116"/>
      <c r="E11" s="117"/>
      <c r="F11" s="91" t="s">
        <v>364</v>
      </c>
      <c r="G11" s="91" t="s">
        <v>640</v>
      </c>
      <c r="H11" s="92" t="s">
        <v>170</v>
      </c>
      <c r="I11" s="93" t="s">
        <v>610</v>
      </c>
      <c r="J11" s="210" t="s">
        <v>81</v>
      </c>
      <c r="K11" s="209">
        <v>75</v>
      </c>
      <c r="L11" s="94">
        <f t="shared" si="40"/>
        <v>8.2119785393627506E-3</v>
      </c>
      <c r="M11" s="96"/>
      <c r="N11" s="97" t="str">
        <f t="shared" si="32"/>
        <v>No ISSUED</v>
      </c>
      <c r="O11" s="98">
        <f t="shared" ca="1" si="41"/>
        <v>0</v>
      </c>
      <c r="P11" s="99">
        <f t="shared" ca="1" si="42"/>
        <v>0</v>
      </c>
      <c r="Q11" s="431">
        <v>45950</v>
      </c>
      <c r="R11" s="432" t="s">
        <v>53</v>
      </c>
      <c r="S11" s="431">
        <f t="shared" si="43"/>
        <v>45957</v>
      </c>
      <c r="T11" s="434" t="s">
        <v>53</v>
      </c>
      <c r="U11" s="431">
        <f t="shared" si="33"/>
        <v>45964</v>
      </c>
      <c r="V11" s="432" t="s">
        <v>53</v>
      </c>
      <c r="W11" s="431" t="s">
        <v>53</v>
      </c>
      <c r="X11" s="432" t="s">
        <v>53</v>
      </c>
      <c r="Y11" s="82"/>
      <c r="Z11" s="113">
        <f t="shared" si="34"/>
        <v>0</v>
      </c>
      <c r="AA11" s="113">
        <f t="shared" si="34"/>
        <v>0</v>
      </c>
      <c r="AB11" s="113">
        <f t="shared" si="34"/>
        <v>0.85</v>
      </c>
      <c r="AC11" s="113">
        <f t="shared" si="34"/>
        <v>0.85</v>
      </c>
      <c r="AD11" s="113">
        <f t="shared" si="34"/>
        <v>1</v>
      </c>
      <c r="AE11" s="113">
        <f t="shared" si="34"/>
        <v>1</v>
      </c>
      <c r="AF11" s="113">
        <f t="shared" si="34"/>
        <v>1</v>
      </c>
      <c r="AG11" s="113">
        <f t="shared" si="34"/>
        <v>1</v>
      </c>
      <c r="AH11" s="113">
        <f t="shared" si="34"/>
        <v>1</v>
      </c>
      <c r="AI11" s="113">
        <f t="shared" si="34"/>
        <v>1</v>
      </c>
      <c r="AJ11" s="113">
        <f t="shared" si="35"/>
        <v>1</v>
      </c>
      <c r="AK11" s="113">
        <f t="shared" si="35"/>
        <v>1</v>
      </c>
      <c r="AL11" s="113">
        <f t="shared" si="35"/>
        <v>1</v>
      </c>
      <c r="AM11" s="113">
        <f t="shared" si="35"/>
        <v>1</v>
      </c>
      <c r="AN11" s="113">
        <f t="shared" si="35"/>
        <v>1</v>
      </c>
      <c r="AO11" s="113">
        <f t="shared" si="35"/>
        <v>1</v>
      </c>
      <c r="AP11" s="113">
        <f t="shared" si="35"/>
        <v>1</v>
      </c>
      <c r="AQ11" s="113">
        <f t="shared" si="35"/>
        <v>1</v>
      </c>
      <c r="AR11" s="113">
        <f t="shared" si="35"/>
        <v>1</v>
      </c>
      <c r="AS11" s="113">
        <f t="shared" si="35"/>
        <v>1</v>
      </c>
      <c r="AT11" s="113">
        <f t="shared" si="36"/>
        <v>1</v>
      </c>
      <c r="AU11" s="113">
        <f t="shared" si="36"/>
        <v>1</v>
      </c>
      <c r="AV11" s="113">
        <f t="shared" si="36"/>
        <v>1</v>
      </c>
      <c r="AW11" s="113">
        <f t="shared" si="36"/>
        <v>1</v>
      </c>
      <c r="AX11" s="113">
        <f t="shared" si="36"/>
        <v>1</v>
      </c>
      <c r="AY11" s="113">
        <f t="shared" si="36"/>
        <v>1</v>
      </c>
      <c r="AZ11" s="83"/>
      <c r="BA11" s="113">
        <f t="shared" si="37"/>
        <v>0</v>
      </c>
      <c r="BB11" s="113">
        <f t="shared" si="37"/>
        <v>0</v>
      </c>
      <c r="BC11" s="113">
        <f t="shared" si="37"/>
        <v>0</v>
      </c>
      <c r="BD11" s="113">
        <f t="shared" si="37"/>
        <v>0</v>
      </c>
      <c r="BE11" s="113">
        <f t="shared" si="37"/>
        <v>0</v>
      </c>
      <c r="BF11" s="113">
        <f t="shared" si="37"/>
        <v>0</v>
      </c>
      <c r="BG11" s="113">
        <f t="shared" si="37"/>
        <v>0</v>
      </c>
      <c r="BH11" s="113">
        <f t="shared" si="37"/>
        <v>0</v>
      </c>
      <c r="BI11" s="113">
        <f t="shared" si="37"/>
        <v>0</v>
      </c>
      <c r="BJ11" s="113">
        <f t="shared" si="37"/>
        <v>0</v>
      </c>
      <c r="BK11" s="113">
        <f t="shared" si="38"/>
        <v>0</v>
      </c>
      <c r="BL11" s="113">
        <f t="shared" si="38"/>
        <v>0</v>
      </c>
      <c r="BM11" s="113">
        <f t="shared" si="38"/>
        <v>0</v>
      </c>
      <c r="BN11" s="113">
        <f t="shared" si="38"/>
        <v>0</v>
      </c>
      <c r="BO11" s="113">
        <f t="shared" si="38"/>
        <v>0</v>
      </c>
      <c r="BP11" s="113">
        <f t="shared" si="38"/>
        <v>0</v>
      </c>
      <c r="BQ11" s="113">
        <f t="shared" si="38"/>
        <v>0</v>
      </c>
      <c r="BR11" s="113">
        <f t="shared" si="38"/>
        <v>0</v>
      </c>
      <c r="BS11" s="113">
        <f t="shared" si="38"/>
        <v>0</v>
      </c>
      <c r="BT11" s="113">
        <f t="shared" si="38"/>
        <v>0</v>
      </c>
      <c r="BU11" s="113">
        <f t="shared" si="39"/>
        <v>0</v>
      </c>
      <c r="BV11" s="113">
        <f t="shared" si="39"/>
        <v>0</v>
      </c>
      <c r="BW11" s="113">
        <f t="shared" si="39"/>
        <v>0</v>
      </c>
      <c r="BX11" s="113">
        <f t="shared" si="39"/>
        <v>0</v>
      </c>
      <c r="BY11" s="113">
        <f t="shared" si="39"/>
        <v>0</v>
      </c>
      <c r="BZ11" s="113">
        <f t="shared" si="39"/>
        <v>0</v>
      </c>
    </row>
    <row r="12" spans="1:78" ht="13.8">
      <c r="A12" s="457"/>
      <c r="B12" s="116"/>
      <c r="C12" s="116"/>
      <c r="D12" s="116"/>
      <c r="E12" s="117"/>
      <c r="F12" s="91" t="s">
        <v>365</v>
      </c>
      <c r="G12" s="91" t="s">
        <v>641</v>
      </c>
      <c r="H12" s="92" t="s">
        <v>171</v>
      </c>
      <c r="I12" s="93" t="s">
        <v>19</v>
      </c>
      <c r="J12" s="210" t="s">
        <v>81</v>
      </c>
      <c r="K12" s="209">
        <v>75</v>
      </c>
      <c r="L12" s="94">
        <f t="shared" si="40"/>
        <v>8.2119785393627506E-3</v>
      </c>
      <c r="M12" s="96"/>
      <c r="N12" s="97" t="str">
        <f t="shared" si="32"/>
        <v>No ISSUED</v>
      </c>
      <c r="O12" s="98">
        <f t="shared" ca="1" si="41"/>
        <v>0</v>
      </c>
      <c r="P12" s="99">
        <f t="shared" ca="1" si="42"/>
        <v>0</v>
      </c>
      <c r="Q12" s="431">
        <v>46010</v>
      </c>
      <c r="R12" s="432" t="s">
        <v>53</v>
      </c>
      <c r="S12" s="431">
        <f t="shared" si="43"/>
        <v>46017</v>
      </c>
      <c r="T12" s="434" t="s">
        <v>53</v>
      </c>
      <c r="U12" s="431">
        <f t="shared" si="33"/>
        <v>46024</v>
      </c>
      <c r="V12" s="432" t="s">
        <v>53</v>
      </c>
      <c r="W12" s="431" t="s">
        <v>53</v>
      </c>
      <c r="X12" s="432" t="s">
        <v>53</v>
      </c>
      <c r="Y12" s="82"/>
      <c r="Z12" s="113">
        <f t="shared" si="34"/>
        <v>0</v>
      </c>
      <c r="AA12" s="113">
        <f t="shared" si="34"/>
        <v>0</v>
      </c>
      <c r="AB12" s="113">
        <f t="shared" si="34"/>
        <v>0</v>
      </c>
      <c r="AC12" s="113">
        <f t="shared" si="34"/>
        <v>0</v>
      </c>
      <c r="AD12" s="113">
        <f t="shared" si="34"/>
        <v>0</v>
      </c>
      <c r="AE12" s="113">
        <f t="shared" si="34"/>
        <v>0</v>
      </c>
      <c r="AF12" s="113">
        <f t="shared" si="34"/>
        <v>0</v>
      </c>
      <c r="AG12" s="113">
        <f t="shared" si="34"/>
        <v>0</v>
      </c>
      <c r="AH12" s="113">
        <f t="shared" si="34"/>
        <v>0</v>
      </c>
      <c r="AI12" s="113">
        <f t="shared" si="34"/>
        <v>0</v>
      </c>
      <c r="AJ12" s="113">
        <f t="shared" si="35"/>
        <v>0</v>
      </c>
      <c r="AK12" s="113">
        <f t="shared" si="35"/>
        <v>0.85</v>
      </c>
      <c r="AL12" s="113">
        <f t="shared" si="35"/>
        <v>0.85</v>
      </c>
      <c r="AM12" s="113">
        <f t="shared" si="35"/>
        <v>1</v>
      </c>
      <c r="AN12" s="113">
        <f t="shared" si="35"/>
        <v>1</v>
      </c>
      <c r="AO12" s="113">
        <f t="shared" si="35"/>
        <v>1</v>
      </c>
      <c r="AP12" s="113">
        <f t="shared" si="35"/>
        <v>1</v>
      </c>
      <c r="AQ12" s="113">
        <f t="shared" si="35"/>
        <v>1</v>
      </c>
      <c r="AR12" s="113">
        <f t="shared" si="35"/>
        <v>1</v>
      </c>
      <c r="AS12" s="113">
        <f t="shared" si="35"/>
        <v>1</v>
      </c>
      <c r="AT12" s="113">
        <f t="shared" si="36"/>
        <v>1</v>
      </c>
      <c r="AU12" s="113">
        <f t="shared" si="36"/>
        <v>1</v>
      </c>
      <c r="AV12" s="113">
        <f t="shared" si="36"/>
        <v>1</v>
      </c>
      <c r="AW12" s="113">
        <f t="shared" si="36"/>
        <v>1</v>
      </c>
      <c r="AX12" s="113">
        <f t="shared" si="36"/>
        <v>1</v>
      </c>
      <c r="AY12" s="113">
        <f t="shared" si="36"/>
        <v>1</v>
      </c>
      <c r="AZ12" s="83"/>
      <c r="BA12" s="113">
        <f t="shared" si="37"/>
        <v>0</v>
      </c>
      <c r="BB12" s="113">
        <f t="shared" si="37"/>
        <v>0</v>
      </c>
      <c r="BC12" s="113">
        <f t="shared" si="37"/>
        <v>0</v>
      </c>
      <c r="BD12" s="113">
        <f t="shared" si="37"/>
        <v>0</v>
      </c>
      <c r="BE12" s="113">
        <f t="shared" si="37"/>
        <v>0</v>
      </c>
      <c r="BF12" s="113">
        <f t="shared" si="37"/>
        <v>0</v>
      </c>
      <c r="BG12" s="113">
        <f t="shared" si="37"/>
        <v>0</v>
      </c>
      <c r="BH12" s="113">
        <f t="shared" si="37"/>
        <v>0</v>
      </c>
      <c r="BI12" s="113">
        <f t="shared" si="37"/>
        <v>0</v>
      </c>
      <c r="BJ12" s="113">
        <f t="shared" si="37"/>
        <v>0</v>
      </c>
      <c r="BK12" s="113">
        <f t="shared" si="38"/>
        <v>0</v>
      </c>
      <c r="BL12" s="113">
        <f t="shared" si="38"/>
        <v>0</v>
      </c>
      <c r="BM12" s="113">
        <f t="shared" si="38"/>
        <v>0</v>
      </c>
      <c r="BN12" s="113">
        <f t="shared" si="38"/>
        <v>0</v>
      </c>
      <c r="BO12" s="113">
        <f t="shared" si="38"/>
        <v>0</v>
      </c>
      <c r="BP12" s="113">
        <f t="shared" si="38"/>
        <v>0</v>
      </c>
      <c r="BQ12" s="113">
        <f t="shared" si="38"/>
        <v>0</v>
      </c>
      <c r="BR12" s="113">
        <f t="shared" si="38"/>
        <v>0</v>
      </c>
      <c r="BS12" s="113">
        <f t="shared" si="38"/>
        <v>0</v>
      </c>
      <c r="BT12" s="113">
        <f t="shared" si="38"/>
        <v>0</v>
      </c>
      <c r="BU12" s="113">
        <f t="shared" si="39"/>
        <v>0</v>
      </c>
      <c r="BV12" s="113">
        <f t="shared" si="39"/>
        <v>0</v>
      </c>
      <c r="BW12" s="113">
        <f t="shared" si="39"/>
        <v>0</v>
      </c>
      <c r="BX12" s="113">
        <f t="shared" si="39"/>
        <v>0</v>
      </c>
      <c r="BY12" s="113">
        <f t="shared" si="39"/>
        <v>0</v>
      </c>
      <c r="BZ12" s="113">
        <f t="shared" si="39"/>
        <v>0</v>
      </c>
    </row>
    <row r="13" spans="1:78" ht="13.8">
      <c r="A13" s="457"/>
      <c r="B13" s="116"/>
      <c r="C13" s="116"/>
      <c r="D13" s="116"/>
      <c r="E13" s="117"/>
      <c r="F13" s="91" t="s">
        <v>366</v>
      </c>
      <c r="G13" s="91" t="s">
        <v>642</v>
      </c>
      <c r="H13" s="92" t="s">
        <v>172</v>
      </c>
      <c r="I13" s="93" t="s">
        <v>610</v>
      </c>
      <c r="J13" s="210" t="s">
        <v>81</v>
      </c>
      <c r="K13" s="209">
        <v>75</v>
      </c>
      <c r="L13" s="94">
        <f t="shared" si="40"/>
        <v>8.2119785393627506E-3</v>
      </c>
      <c r="M13" s="96"/>
      <c r="N13" s="97" t="str">
        <f t="shared" si="32"/>
        <v>No ISSUED</v>
      </c>
      <c r="O13" s="98">
        <f t="shared" ca="1" si="41"/>
        <v>0</v>
      </c>
      <c r="P13" s="99">
        <f t="shared" ca="1" si="42"/>
        <v>0</v>
      </c>
      <c r="Q13" s="431">
        <v>46034</v>
      </c>
      <c r="R13" s="432" t="s">
        <v>53</v>
      </c>
      <c r="S13" s="431">
        <f t="shared" si="43"/>
        <v>46041</v>
      </c>
      <c r="T13" s="434" t="s">
        <v>53</v>
      </c>
      <c r="U13" s="431">
        <f t="shared" si="33"/>
        <v>46048</v>
      </c>
      <c r="V13" s="432" t="s">
        <v>53</v>
      </c>
      <c r="W13" s="431" t="s">
        <v>53</v>
      </c>
      <c r="X13" s="432" t="s">
        <v>53</v>
      </c>
      <c r="Y13" s="82"/>
      <c r="Z13" s="113">
        <f t="shared" si="34"/>
        <v>0</v>
      </c>
      <c r="AA13" s="113">
        <f t="shared" si="34"/>
        <v>0</v>
      </c>
      <c r="AB13" s="113">
        <f t="shared" si="34"/>
        <v>0</v>
      </c>
      <c r="AC13" s="113">
        <f t="shared" si="34"/>
        <v>0</v>
      </c>
      <c r="AD13" s="113">
        <f t="shared" si="34"/>
        <v>0</v>
      </c>
      <c r="AE13" s="113">
        <f t="shared" si="34"/>
        <v>0</v>
      </c>
      <c r="AF13" s="113">
        <f t="shared" si="34"/>
        <v>0</v>
      </c>
      <c r="AG13" s="113">
        <f t="shared" si="34"/>
        <v>0</v>
      </c>
      <c r="AH13" s="113">
        <f t="shared" si="34"/>
        <v>0</v>
      </c>
      <c r="AI13" s="113">
        <f t="shared" si="34"/>
        <v>0</v>
      </c>
      <c r="AJ13" s="113">
        <f t="shared" si="35"/>
        <v>0</v>
      </c>
      <c r="AK13" s="113">
        <f t="shared" si="35"/>
        <v>0</v>
      </c>
      <c r="AL13" s="113">
        <f t="shared" si="35"/>
        <v>0</v>
      </c>
      <c r="AM13" s="113">
        <f t="shared" si="35"/>
        <v>0</v>
      </c>
      <c r="AN13" s="113">
        <f t="shared" si="35"/>
        <v>0.85</v>
      </c>
      <c r="AO13" s="113">
        <f t="shared" si="35"/>
        <v>0.85</v>
      </c>
      <c r="AP13" s="113">
        <f t="shared" si="35"/>
        <v>1</v>
      </c>
      <c r="AQ13" s="113">
        <f t="shared" si="35"/>
        <v>1</v>
      </c>
      <c r="AR13" s="113">
        <f t="shared" si="35"/>
        <v>1</v>
      </c>
      <c r="AS13" s="113">
        <f t="shared" si="35"/>
        <v>1</v>
      </c>
      <c r="AT13" s="113">
        <f t="shared" si="36"/>
        <v>1</v>
      </c>
      <c r="AU13" s="113">
        <f t="shared" si="36"/>
        <v>1</v>
      </c>
      <c r="AV13" s="113">
        <f t="shared" si="36"/>
        <v>1</v>
      </c>
      <c r="AW13" s="113">
        <f t="shared" si="36"/>
        <v>1</v>
      </c>
      <c r="AX13" s="113">
        <f t="shared" si="36"/>
        <v>1</v>
      </c>
      <c r="AY13" s="113">
        <f t="shared" si="36"/>
        <v>1</v>
      </c>
      <c r="AZ13" s="83"/>
      <c r="BA13" s="113">
        <f t="shared" si="37"/>
        <v>0</v>
      </c>
      <c r="BB13" s="113">
        <f t="shared" si="37"/>
        <v>0</v>
      </c>
      <c r="BC13" s="113">
        <f t="shared" si="37"/>
        <v>0</v>
      </c>
      <c r="BD13" s="113">
        <f t="shared" si="37"/>
        <v>0</v>
      </c>
      <c r="BE13" s="113">
        <f t="shared" si="37"/>
        <v>0</v>
      </c>
      <c r="BF13" s="113">
        <f t="shared" si="37"/>
        <v>0</v>
      </c>
      <c r="BG13" s="113">
        <f t="shared" si="37"/>
        <v>0</v>
      </c>
      <c r="BH13" s="113">
        <f t="shared" si="37"/>
        <v>0</v>
      </c>
      <c r="BI13" s="113">
        <f t="shared" si="37"/>
        <v>0</v>
      </c>
      <c r="BJ13" s="113">
        <f t="shared" si="37"/>
        <v>0</v>
      </c>
      <c r="BK13" s="113">
        <f t="shared" si="38"/>
        <v>0</v>
      </c>
      <c r="BL13" s="113">
        <f t="shared" si="38"/>
        <v>0</v>
      </c>
      <c r="BM13" s="113">
        <f t="shared" si="38"/>
        <v>0</v>
      </c>
      <c r="BN13" s="113">
        <f t="shared" si="38"/>
        <v>0</v>
      </c>
      <c r="BO13" s="113">
        <f t="shared" si="38"/>
        <v>0</v>
      </c>
      <c r="BP13" s="113">
        <f t="shared" si="38"/>
        <v>0</v>
      </c>
      <c r="BQ13" s="113">
        <f t="shared" si="38"/>
        <v>0</v>
      </c>
      <c r="BR13" s="113">
        <f t="shared" si="38"/>
        <v>0</v>
      </c>
      <c r="BS13" s="113">
        <f t="shared" si="38"/>
        <v>0</v>
      </c>
      <c r="BT13" s="113">
        <f t="shared" si="38"/>
        <v>0</v>
      </c>
      <c r="BU13" s="113">
        <f t="shared" si="39"/>
        <v>0</v>
      </c>
      <c r="BV13" s="113">
        <f t="shared" si="39"/>
        <v>0</v>
      </c>
      <c r="BW13" s="113">
        <f t="shared" si="39"/>
        <v>0</v>
      </c>
      <c r="BX13" s="113">
        <f t="shared" si="39"/>
        <v>0</v>
      </c>
      <c r="BY13" s="113">
        <f t="shared" si="39"/>
        <v>0</v>
      </c>
      <c r="BZ13" s="113">
        <f t="shared" si="39"/>
        <v>0</v>
      </c>
    </row>
    <row r="14" spans="1:78" ht="13.8">
      <c r="A14" s="457"/>
      <c r="B14" s="116"/>
      <c r="C14" s="116"/>
      <c r="D14" s="116"/>
      <c r="E14" s="117"/>
      <c r="F14" s="91" t="s">
        <v>367</v>
      </c>
      <c r="G14" s="91" t="s">
        <v>642</v>
      </c>
      <c r="H14" s="92" t="s">
        <v>173</v>
      </c>
      <c r="I14" s="93" t="s">
        <v>19</v>
      </c>
      <c r="J14" s="210" t="s">
        <v>81</v>
      </c>
      <c r="K14" s="209">
        <v>75</v>
      </c>
      <c r="L14" s="94">
        <f t="shared" si="40"/>
        <v>8.2119785393627506E-3</v>
      </c>
      <c r="M14" s="96"/>
      <c r="N14" s="97" t="str">
        <f t="shared" si="32"/>
        <v>No ISSUED</v>
      </c>
      <c r="O14" s="98">
        <f t="shared" ca="1" si="41"/>
        <v>0</v>
      </c>
      <c r="P14" s="99">
        <f t="shared" ca="1" si="42"/>
        <v>0</v>
      </c>
      <c r="Q14" s="431">
        <v>46034</v>
      </c>
      <c r="R14" s="432" t="s">
        <v>53</v>
      </c>
      <c r="S14" s="431">
        <f t="shared" si="43"/>
        <v>46041</v>
      </c>
      <c r="T14" s="434" t="s">
        <v>53</v>
      </c>
      <c r="U14" s="431">
        <f t="shared" si="33"/>
        <v>46048</v>
      </c>
      <c r="V14" s="432" t="s">
        <v>53</v>
      </c>
      <c r="W14" s="431" t="s">
        <v>53</v>
      </c>
      <c r="X14" s="432" t="s">
        <v>53</v>
      </c>
      <c r="Y14" s="82"/>
      <c r="Z14" s="113">
        <f t="shared" si="34"/>
        <v>0</v>
      </c>
      <c r="AA14" s="113">
        <f t="shared" si="34"/>
        <v>0</v>
      </c>
      <c r="AB14" s="113">
        <f t="shared" si="34"/>
        <v>0</v>
      </c>
      <c r="AC14" s="113">
        <f t="shared" si="34"/>
        <v>0</v>
      </c>
      <c r="AD14" s="113">
        <f t="shared" si="34"/>
        <v>0</v>
      </c>
      <c r="AE14" s="113">
        <f t="shared" si="34"/>
        <v>0</v>
      </c>
      <c r="AF14" s="113">
        <f t="shared" si="34"/>
        <v>0</v>
      </c>
      <c r="AG14" s="113">
        <f t="shared" si="34"/>
        <v>0</v>
      </c>
      <c r="AH14" s="113">
        <f t="shared" si="34"/>
        <v>0</v>
      </c>
      <c r="AI14" s="113">
        <f t="shared" si="34"/>
        <v>0</v>
      </c>
      <c r="AJ14" s="113">
        <f t="shared" si="35"/>
        <v>0</v>
      </c>
      <c r="AK14" s="113">
        <f t="shared" si="35"/>
        <v>0</v>
      </c>
      <c r="AL14" s="113">
        <f t="shared" si="35"/>
        <v>0</v>
      </c>
      <c r="AM14" s="113">
        <f t="shared" si="35"/>
        <v>0</v>
      </c>
      <c r="AN14" s="113">
        <f t="shared" si="35"/>
        <v>0.85</v>
      </c>
      <c r="AO14" s="113">
        <f t="shared" si="35"/>
        <v>0.85</v>
      </c>
      <c r="AP14" s="113">
        <f t="shared" si="35"/>
        <v>1</v>
      </c>
      <c r="AQ14" s="113">
        <f t="shared" si="35"/>
        <v>1</v>
      </c>
      <c r="AR14" s="113">
        <f t="shared" si="35"/>
        <v>1</v>
      </c>
      <c r="AS14" s="113">
        <f t="shared" si="35"/>
        <v>1</v>
      </c>
      <c r="AT14" s="113">
        <f t="shared" si="36"/>
        <v>1</v>
      </c>
      <c r="AU14" s="113">
        <f t="shared" si="36"/>
        <v>1</v>
      </c>
      <c r="AV14" s="113">
        <f t="shared" si="36"/>
        <v>1</v>
      </c>
      <c r="AW14" s="113">
        <f t="shared" si="36"/>
        <v>1</v>
      </c>
      <c r="AX14" s="113">
        <f t="shared" si="36"/>
        <v>1</v>
      </c>
      <c r="AY14" s="113">
        <f t="shared" si="36"/>
        <v>1</v>
      </c>
      <c r="AZ14" s="83"/>
      <c r="BA14" s="113">
        <f t="shared" si="37"/>
        <v>0</v>
      </c>
      <c r="BB14" s="113">
        <f t="shared" si="37"/>
        <v>0</v>
      </c>
      <c r="BC14" s="113">
        <f t="shared" si="37"/>
        <v>0</v>
      </c>
      <c r="BD14" s="113">
        <f t="shared" si="37"/>
        <v>0</v>
      </c>
      <c r="BE14" s="113">
        <f t="shared" si="37"/>
        <v>0</v>
      </c>
      <c r="BF14" s="113">
        <f t="shared" si="37"/>
        <v>0</v>
      </c>
      <c r="BG14" s="113">
        <f t="shared" si="37"/>
        <v>0</v>
      </c>
      <c r="BH14" s="113">
        <f t="shared" si="37"/>
        <v>0</v>
      </c>
      <c r="BI14" s="113">
        <f t="shared" si="37"/>
        <v>0</v>
      </c>
      <c r="BJ14" s="113">
        <f t="shared" si="37"/>
        <v>0</v>
      </c>
      <c r="BK14" s="113">
        <f t="shared" si="38"/>
        <v>0</v>
      </c>
      <c r="BL14" s="113">
        <f t="shared" si="38"/>
        <v>0</v>
      </c>
      <c r="BM14" s="113">
        <f t="shared" si="38"/>
        <v>0</v>
      </c>
      <c r="BN14" s="113">
        <f t="shared" si="38"/>
        <v>0</v>
      </c>
      <c r="BO14" s="113">
        <f t="shared" si="38"/>
        <v>0</v>
      </c>
      <c r="BP14" s="113">
        <f t="shared" si="38"/>
        <v>0</v>
      </c>
      <c r="BQ14" s="113">
        <f t="shared" si="38"/>
        <v>0</v>
      </c>
      <c r="BR14" s="113">
        <f t="shared" si="38"/>
        <v>0</v>
      </c>
      <c r="BS14" s="113">
        <f t="shared" si="38"/>
        <v>0</v>
      </c>
      <c r="BT14" s="113">
        <f t="shared" si="38"/>
        <v>0</v>
      </c>
      <c r="BU14" s="113">
        <f t="shared" si="39"/>
        <v>0</v>
      </c>
      <c r="BV14" s="113">
        <f t="shared" si="39"/>
        <v>0</v>
      </c>
      <c r="BW14" s="113">
        <f t="shared" si="39"/>
        <v>0</v>
      </c>
      <c r="BX14" s="113">
        <f t="shared" si="39"/>
        <v>0</v>
      </c>
      <c r="BY14" s="113">
        <f t="shared" si="39"/>
        <v>0</v>
      </c>
      <c r="BZ14" s="113">
        <f t="shared" si="39"/>
        <v>0</v>
      </c>
    </row>
    <row r="15" spans="1:78" ht="13.8">
      <c r="A15" s="457"/>
      <c r="B15" s="116"/>
      <c r="C15" s="116"/>
      <c r="D15" s="116"/>
      <c r="E15" s="117"/>
      <c r="F15" s="91" t="s">
        <v>368</v>
      </c>
      <c r="G15" s="91" t="s">
        <v>642</v>
      </c>
      <c r="H15" s="92" t="s">
        <v>174</v>
      </c>
      <c r="I15" s="93" t="s">
        <v>19</v>
      </c>
      <c r="J15" s="210" t="s">
        <v>81</v>
      </c>
      <c r="K15" s="209">
        <v>75</v>
      </c>
      <c r="L15" s="94">
        <f t="shared" si="40"/>
        <v>8.2119785393627506E-3</v>
      </c>
      <c r="M15" s="96"/>
      <c r="N15" s="97" t="str">
        <f t="shared" si="32"/>
        <v>No ISSUED</v>
      </c>
      <c r="O15" s="98">
        <f t="shared" ca="1" si="41"/>
        <v>0</v>
      </c>
      <c r="P15" s="99">
        <f t="shared" ca="1" si="42"/>
        <v>0</v>
      </c>
      <c r="Q15" s="431">
        <v>46034</v>
      </c>
      <c r="R15" s="432" t="s">
        <v>53</v>
      </c>
      <c r="S15" s="431">
        <f t="shared" si="43"/>
        <v>46041</v>
      </c>
      <c r="T15" s="434" t="s">
        <v>53</v>
      </c>
      <c r="U15" s="431">
        <f t="shared" si="33"/>
        <v>46048</v>
      </c>
      <c r="V15" s="432" t="s">
        <v>53</v>
      </c>
      <c r="W15" s="431" t="s">
        <v>53</v>
      </c>
      <c r="X15" s="432" t="s">
        <v>53</v>
      </c>
      <c r="Y15" s="82"/>
      <c r="Z15" s="113">
        <f t="shared" si="34"/>
        <v>0</v>
      </c>
      <c r="AA15" s="113">
        <f t="shared" si="34"/>
        <v>0</v>
      </c>
      <c r="AB15" s="113">
        <f t="shared" si="34"/>
        <v>0</v>
      </c>
      <c r="AC15" s="113">
        <f t="shared" si="34"/>
        <v>0</v>
      </c>
      <c r="AD15" s="113">
        <f t="shared" si="34"/>
        <v>0</v>
      </c>
      <c r="AE15" s="113">
        <f t="shared" si="34"/>
        <v>0</v>
      </c>
      <c r="AF15" s="113">
        <f t="shared" si="34"/>
        <v>0</v>
      </c>
      <c r="AG15" s="113">
        <f t="shared" si="34"/>
        <v>0</v>
      </c>
      <c r="AH15" s="113">
        <f t="shared" si="34"/>
        <v>0</v>
      </c>
      <c r="AI15" s="113">
        <f t="shared" si="34"/>
        <v>0</v>
      </c>
      <c r="AJ15" s="113">
        <f t="shared" si="35"/>
        <v>0</v>
      </c>
      <c r="AK15" s="113">
        <f t="shared" si="35"/>
        <v>0</v>
      </c>
      <c r="AL15" s="113">
        <f t="shared" si="35"/>
        <v>0</v>
      </c>
      <c r="AM15" s="113">
        <f t="shared" si="35"/>
        <v>0</v>
      </c>
      <c r="AN15" s="113">
        <f t="shared" si="35"/>
        <v>0.85</v>
      </c>
      <c r="AO15" s="113">
        <f t="shared" si="35"/>
        <v>0.85</v>
      </c>
      <c r="AP15" s="113">
        <f t="shared" si="35"/>
        <v>1</v>
      </c>
      <c r="AQ15" s="113">
        <f t="shared" si="35"/>
        <v>1</v>
      </c>
      <c r="AR15" s="113">
        <f t="shared" si="35"/>
        <v>1</v>
      </c>
      <c r="AS15" s="113">
        <f t="shared" si="35"/>
        <v>1</v>
      </c>
      <c r="AT15" s="113">
        <f t="shared" si="36"/>
        <v>1</v>
      </c>
      <c r="AU15" s="113">
        <f t="shared" si="36"/>
        <v>1</v>
      </c>
      <c r="AV15" s="113">
        <f t="shared" si="36"/>
        <v>1</v>
      </c>
      <c r="AW15" s="113">
        <f t="shared" si="36"/>
        <v>1</v>
      </c>
      <c r="AX15" s="113">
        <f t="shared" si="36"/>
        <v>1</v>
      </c>
      <c r="AY15" s="113">
        <f t="shared" si="36"/>
        <v>1</v>
      </c>
      <c r="AZ15" s="83"/>
      <c r="BA15" s="113">
        <f t="shared" si="37"/>
        <v>0</v>
      </c>
      <c r="BB15" s="113">
        <f t="shared" si="37"/>
        <v>0</v>
      </c>
      <c r="BC15" s="113">
        <f t="shared" si="37"/>
        <v>0</v>
      </c>
      <c r="BD15" s="113">
        <f t="shared" si="37"/>
        <v>0</v>
      </c>
      <c r="BE15" s="113">
        <f t="shared" si="37"/>
        <v>0</v>
      </c>
      <c r="BF15" s="113">
        <f t="shared" si="37"/>
        <v>0</v>
      </c>
      <c r="BG15" s="113">
        <f t="shared" si="37"/>
        <v>0</v>
      </c>
      <c r="BH15" s="113">
        <f t="shared" si="37"/>
        <v>0</v>
      </c>
      <c r="BI15" s="113">
        <f t="shared" si="37"/>
        <v>0</v>
      </c>
      <c r="BJ15" s="113">
        <f t="shared" si="37"/>
        <v>0</v>
      </c>
      <c r="BK15" s="113">
        <f t="shared" si="38"/>
        <v>0</v>
      </c>
      <c r="BL15" s="113">
        <f t="shared" si="38"/>
        <v>0</v>
      </c>
      <c r="BM15" s="113">
        <f t="shared" si="38"/>
        <v>0</v>
      </c>
      <c r="BN15" s="113">
        <f t="shared" si="38"/>
        <v>0</v>
      </c>
      <c r="BO15" s="113">
        <f t="shared" si="38"/>
        <v>0</v>
      </c>
      <c r="BP15" s="113">
        <f t="shared" si="38"/>
        <v>0</v>
      </c>
      <c r="BQ15" s="113">
        <f t="shared" si="38"/>
        <v>0</v>
      </c>
      <c r="BR15" s="113">
        <f t="shared" si="38"/>
        <v>0</v>
      </c>
      <c r="BS15" s="113">
        <f t="shared" si="38"/>
        <v>0</v>
      </c>
      <c r="BT15" s="113">
        <f t="shared" si="38"/>
        <v>0</v>
      </c>
      <c r="BU15" s="113">
        <f t="shared" si="39"/>
        <v>0</v>
      </c>
      <c r="BV15" s="113">
        <f t="shared" si="39"/>
        <v>0</v>
      </c>
      <c r="BW15" s="113">
        <f t="shared" si="39"/>
        <v>0</v>
      </c>
      <c r="BX15" s="113">
        <f t="shared" si="39"/>
        <v>0</v>
      </c>
      <c r="BY15" s="113">
        <f t="shared" si="39"/>
        <v>0</v>
      </c>
      <c r="BZ15" s="113">
        <f t="shared" si="39"/>
        <v>0</v>
      </c>
    </row>
    <row r="16" spans="1:78" ht="13.8">
      <c r="A16" s="457"/>
      <c r="B16" s="116"/>
      <c r="C16" s="116"/>
      <c r="D16" s="116"/>
      <c r="E16" s="117"/>
      <c r="F16" s="91" t="s">
        <v>369</v>
      </c>
      <c r="G16" s="91" t="s">
        <v>642</v>
      </c>
      <c r="H16" s="92" t="s">
        <v>175</v>
      </c>
      <c r="I16" s="93" t="s">
        <v>20</v>
      </c>
      <c r="J16" s="210" t="s">
        <v>81</v>
      </c>
      <c r="K16" s="209">
        <v>75</v>
      </c>
      <c r="L16" s="94">
        <f t="shared" si="40"/>
        <v>8.2119785393627506E-3</v>
      </c>
      <c r="M16" s="96"/>
      <c r="N16" s="97" t="str">
        <f t="shared" si="32"/>
        <v>No ISSUED</v>
      </c>
      <c r="O16" s="98">
        <f t="shared" ca="1" si="41"/>
        <v>0</v>
      </c>
      <c r="P16" s="99">
        <f t="shared" ca="1" si="42"/>
        <v>0</v>
      </c>
      <c r="Q16" s="431">
        <v>46034</v>
      </c>
      <c r="R16" s="432" t="s">
        <v>53</v>
      </c>
      <c r="S16" s="431">
        <f t="shared" si="43"/>
        <v>46041</v>
      </c>
      <c r="T16" s="434" t="s">
        <v>53</v>
      </c>
      <c r="U16" s="431">
        <f t="shared" si="33"/>
        <v>46048</v>
      </c>
      <c r="V16" s="432" t="s">
        <v>53</v>
      </c>
      <c r="W16" s="431" t="s">
        <v>53</v>
      </c>
      <c r="X16" s="432" t="s">
        <v>53</v>
      </c>
      <c r="Y16" s="82"/>
      <c r="Z16" s="113">
        <f t="shared" si="34"/>
        <v>0</v>
      </c>
      <c r="AA16" s="113">
        <f t="shared" si="34"/>
        <v>0</v>
      </c>
      <c r="AB16" s="113">
        <f t="shared" si="34"/>
        <v>0</v>
      </c>
      <c r="AC16" s="113">
        <f t="shared" si="34"/>
        <v>0</v>
      </c>
      <c r="AD16" s="113">
        <f t="shared" si="34"/>
        <v>0</v>
      </c>
      <c r="AE16" s="113">
        <f t="shared" si="34"/>
        <v>0</v>
      </c>
      <c r="AF16" s="113">
        <f t="shared" si="34"/>
        <v>0</v>
      </c>
      <c r="AG16" s="113">
        <f t="shared" si="34"/>
        <v>0</v>
      </c>
      <c r="AH16" s="113">
        <f t="shared" si="34"/>
        <v>0</v>
      </c>
      <c r="AI16" s="113">
        <f t="shared" si="34"/>
        <v>0</v>
      </c>
      <c r="AJ16" s="113">
        <f t="shared" si="35"/>
        <v>0</v>
      </c>
      <c r="AK16" s="113">
        <f t="shared" si="35"/>
        <v>0</v>
      </c>
      <c r="AL16" s="113">
        <f t="shared" si="35"/>
        <v>0</v>
      </c>
      <c r="AM16" s="113">
        <f t="shared" si="35"/>
        <v>0</v>
      </c>
      <c r="AN16" s="113">
        <f t="shared" si="35"/>
        <v>0.85</v>
      </c>
      <c r="AO16" s="113">
        <f t="shared" si="35"/>
        <v>0.85</v>
      </c>
      <c r="AP16" s="113">
        <f t="shared" si="35"/>
        <v>1</v>
      </c>
      <c r="AQ16" s="113">
        <f t="shared" si="35"/>
        <v>1</v>
      </c>
      <c r="AR16" s="113">
        <f t="shared" si="35"/>
        <v>1</v>
      </c>
      <c r="AS16" s="113">
        <f t="shared" si="35"/>
        <v>1</v>
      </c>
      <c r="AT16" s="113">
        <f t="shared" si="36"/>
        <v>1</v>
      </c>
      <c r="AU16" s="113">
        <f t="shared" si="36"/>
        <v>1</v>
      </c>
      <c r="AV16" s="113">
        <f t="shared" si="36"/>
        <v>1</v>
      </c>
      <c r="AW16" s="113">
        <f t="shared" si="36"/>
        <v>1</v>
      </c>
      <c r="AX16" s="113">
        <f t="shared" si="36"/>
        <v>1</v>
      </c>
      <c r="AY16" s="113">
        <f t="shared" si="36"/>
        <v>1</v>
      </c>
      <c r="AZ16" s="83"/>
      <c r="BA16" s="113">
        <f t="shared" si="37"/>
        <v>0</v>
      </c>
      <c r="BB16" s="113">
        <f t="shared" si="37"/>
        <v>0</v>
      </c>
      <c r="BC16" s="113">
        <f t="shared" si="37"/>
        <v>0</v>
      </c>
      <c r="BD16" s="113">
        <f t="shared" si="37"/>
        <v>0</v>
      </c>
      <c r="BE16" s="113">
        <f t="shared" si="37"/>
        <v>0</v>
      </c>
      <c r="BF16" s="113">
        <f t="shared" si="37"/>
        <v>0</v>
      </c>
      <c r="BG16" s="113">
        <f t="shared" si="37"/>
        <v>0</v>
      </c>
      <c r="BH16" s="113">
        <f t="shared" si="37"/>
        <v>0</v>
      </c>
      <c r="BI16" s="113">
        <f t="shared" si="37"/>
        <v>0</v>
      </c>
      <c r="BJ16" s="113">
        <f t="shared" si="37"/>
        <v>0</v>
      </c>
      <c r="BK16" s="113">
        <f t="shared" si="38"/>
        <v>0</v>
      </c>
      <c r="BL16" s="113">
        <f t="shared" si="38"/>
        <v>0</v>
      </c>
      <c r="BM16" s="113">
        <f t="shared" si="38"/>
        <v>0</v>
      </c>
      <c r="BN16" s="113">
        <f t="shared" si="38"/>
        <v>0</v>
      </c>
      <c r="BO16" s="113">
        <f t="shared" si="38"/>
        <v>0</v>
      </c>
      <c r="BP16" s="113">
        <f t="shared" si="38"/>
        <v>0</v>
      </c>
      <c r="BQ16" s="113">
        <f t="shared" si="38"/>
        <v>0</v>
      </c>
      <c r="BR16" s="113">
        <f t="shared" si="38"/>
        <v>0</v>
      </c>
      <c r="BS16" s="113">
        <f t="shared" si="38"/>
        <v>0</v>
      </c>
      <c r="BT16" s="113">
        <f t="shared" si="38"/>
        <v>0</v>
      </c>
      <c r="BU16" s="113">
        <f t="shared" si="39"/>
        <v>0</v>
      </c>
      <c r="BV16" s="113">
        <f t="shared" si="39"/>
        <v>0</v>
      </c>
      <c r="BW16" s="113">
        <f t="shared" si="39"/>
        <v>0</v>
      </c>
      <c r="BX16" s="113">
        <f t="shared" si="39"/>
        <v>0</v>
      </c>
      <c r="BY16" s="113">
        <f t="shared" si="39"/>
        <v>0</v>
      </c>
      <c r="BZ16" s="113">
        <f t="shared" si="39"/>
        <v>0</v>
      </c>
    </row>
    <row r="17" spans="1:78" ht="13.8">
      <c r="A17" s="457"/>
      <c r="B17" s="116"/>
      <c r="C17" s="116"/>
      <c r="D17" s="116"/>
      <c r="E17" s="117"/>
      <c r="F17" s="91" t="s">
        <v>370</v>
      </c>
      <c r="G17" s="91" t="s">
        <v>642</v>
      </c>
      <c r="H17" s="92" t="s">
        <v>176</v>
      </c>
      <c r="I17" s="93" t="s">
        <v>610</v>
      </c>
      <c r="J17" s="210" t="s">
        <v>81</v>
      </c>
      <c r="K17" s="209">
        <v>75</v>
      </c>
      <c r="L17" s="94">
        <f t="shared" si="40"/>
        <v>8.2119785393627506E-3</v>
      </c>
      <c r="M17" s="96"/>
      <c r="N17" s="97" t="str">
        <f t="shared" si="32"/>
        <v>No ISSUED</v>
      </c>
      <c r="O17" s="98">
        <f t="shared" ca="1" si="41"/>
        <v>0</v>
      </c>
      <c r="P17" s="99">
        <f t="shared" ca="1" si="42"/>
        <v>0</v>
      </c>
      <c r="Q17" s="431">
        <v>46034</v>
      </c>
      <c r="R17" s="432" t="s">
        <v>53</v>
      </c>
      <c r="S17" s="431">
        <f t="shared" si="43"/>
        <v>46041</v>
      </c>
      <c r="T17" s="434" t="s">
        <v>53</v>
      </c>
      <c r="U17" s="431">
        <f t="shared" si="33"/>
        <v>46048</v>
      </c>
      <c r="V17" s="432" t="s">
        <v>53</v>
      </c>
      <c r="W17" s="431" t="s">
        <v>53</v>
      </c>
      <c r="X17" s="432" t="s">
        <v>53</v>
      </c>
      <c r="Y17" s="82"/>
      <c r="Z17" s="113">
        <f t="shared" ref="Z17:AI26" si="44">IF(OR($J17="Z",$J17="X"),IF(Z$4&gt;=$W17,$X$3,IF(Z$4&gt;=$U17,$V$3,IF(Z$4&gt;=$S17,$T$3,IF(Z$4&gt;=$Q17,$R$3,0)))),IF($J17="O",IF(Z$4&gt;=$U17,$V$2,IF(Z$4&gt;=$Q17,$R$2,0))))</f>
        <v>0</v>
      </c>
      <c r="AA17" s="113">
        <f t="shared" si="44"/>
        <v>0</v>
      </c>
      <c r="AB17" s="113">
        <f t="shared" si="44"/>
        <v>0</v>
      </c>
      <c r="AC17" s="113">
        <f t="shared" si="44"/>
        <v>0</v>
      </c>
      <c r="AD17" s="113">
        <f t="shared" si="44"/>
        <v>0</v>
      </c>
      <c r="AE17" s="113">
        <f t="shared" si="44"/>
        <v>0</v>
      </c>
      <c r="AF17" s="113">
        <f t="shared" si="44"/>
        <v>0</v>
      </c>
      <c r="AG17" s="113">
        <f t="shared" si="44"/>
        <v>0</v>
      </c>
      <c r="AH17" s="113">
        <f t="shared" si="44"/>
        <v>0</v>
      </c>
      <c r="AI17" s="113">
        <f t="shared" si="44"/>
        <v>0</v>
      </c>
      <c r="AJ17" s="113">
        <f t="shared" ref="AJ17:AS26" si="45">IF(OR($J17="Z",$J17="X"),IF(AJ$4&gt;=$W17,$X$3,IF(AJ$4&gt;=$U17,$V$3,IF(AJ$4&gt;=$S17,$T$3,IF(AJ$4&gt;=$Q17,$R$3,0)))),IF($J17="O",IF(AJ$4&gt;=$U17,$V$2,IF(AJ$4&gt;=$Q17,$R$2,0))))</f>
        <v>0</v>
      </c>
      <c r="AK17" s="113">
        <f t="shared" si="45"/>
        <v>0</v>
      </c>
      <c r="AL17" s="113">
        <f t="shared" si="45"/>
        <v>0</v>
      </c>
      <c r="AM17" s="113">
        <f t="shared" si="45"/>
        <v>0</v>
      </c>
      <c r="AN17" s="113">
        <f t="shared" si="45"/>
        <v>0.85</v>
      </c>
      <c r="AO17" s="113">
        <f t="shared" si="45"/>
        <v>0.85</v>
      </c>
      <c r="AP17" s="113">
        <f t="shared" si="45"/>
        <v>1</v>
      </c>
      <c r="AQ17" s="113">
        <f t="shared" si="45"/>
        <v>1</v>
      </c>
      <c r="AR17" s="113">
        <f t="shared" si="45"/>
        <v>1</v>
      </c>
      <c r="AS17" s="113">
        <f t="shared" si="45"/>
        <v>1</v>
      </c>
      <c r="AT17" s="113">
        <f t="shared" ref="AT17:AY26" si="46">IF(OR($J17="Z",$J17="X"),IF(AT$4&gt;=$W17,$X$3,IF(AT$4&gt;=$U17,$V$3,IF(AT$4&gt;=$S17,$T$3,IF(AT$4&gt;=$Q17,$R$3,0)))),IF($J17="O",IF(AT$4&gt;=$U17,$V$2,IF(AT$4&gt;=$Q17,$R$2,0))))</f>
        <v>1</v>
      </c>
      <c r="AU17" s="113">
        <f t="shared" si="46"/>
        <v>1</v>
      </c>
      <c r="AV17" s="113">
        <f t="shared" si="46"/>
        <v>1</v>
      </c>
      <c r="AW17" s="113">
        <f t="shared" si="46"/>
        <v>1</v>
      </c>
      <c r="AX17" s="113">
        <f t="shared" si="46"/>
        <v>1</v>
      </c>
      <c r="AY17" s="113">
        <f t="shared" si="46"/>
        <v>1</v>
      </c>
      <c r="AZ17" s="83"/>
      <c r="BA17" s="113">
        <f t="shared" ref="BA17:BJ26" si="47">IF(OR($J17="Z",$J17="X"),IF(OR(AND($X17&lt;&gt;0,BA$4&gt;=$X17),AND($X17=0,BA$4&gt;=$W17)),$X$3,IF(OR(AND($V17&lt;&gt;0,BA$4&gt;=$V17),AND($V17=0,BA$4&gt;=$U17)),$V$3,IF(OR(AND($T17&lt;&gt;0,BA$4&gt;=$T17),AND($T17=0,BA$4&gt;=$S17)),$T$3,IF(OR(AND($R17&lt;&gt;0,BA$4&gt;=$R17),AND($R17=0,BA$4&gt;=$Q17)),$R$3,0)))),IF($J17="O",IF(OR(AND($V17&lt;&gt;0,BA$4&gt;=$V17),AND($V17=0,BA$4&gt;=$U17)),$V$2,IF(OR(AND($R17&lt;&gt;0,BA$4&gt;=$R17),AND($R17=0,BA$4&gt;=$Q17)),$R$2,0))))</f>
        <v>0</v>
      </c>
      <c r="BB17" s="113">
        <f t="shared" si="47"/>
        <v>0</v>
      </c>
      <c r="BC17" s="113">
        <f t="shared" si="47"/>
        <v>0</v>
      </c>
      <c r="BD17" s="113">
        <f t="shared" si="47"/>
        <v>0</v>
      </c>
      <c r="BE17" s="113">
        <f t="shared" si="47"/>
        <v>0</v>
      </c>
      <c r="BF17" s="113">
        <f t="shared" si="47"/>
        <v>0</v>
      </c>
      <c r="BG17" s="113">
        <f t="shared" si="47"/>
        <v>0</v>
      </c>
      <c r="BH17" s="113">
        <f t="shared" si="47"/>
        <v>0</v>
      </c>
      <c r="BI17" s="113">
        <f t="shared" si="47"/>
        <v>0</v>
      </c>
      <c r="BJ17" s="113">
        <f t="shared" si="47"/>
        <v>0</v>
      </c>
      <c r="BK17" s="113">
        <f t="shared" ref="BK17:BT26" si="48">IF(OR($J17="Z",$J17="X"),IF(OR(AND($X17&lt;&gt;0,BK$4&gt;=$X17),AND($X17=0,BK$4&gt;=$W17)),$X$3,IF(OR(AND($V17&lt;&gt;0,BK$4&gt;=$V17),AND($V17=0,BK$4&gt;=$U17)),$V$3,IF(OR(AND($T17&lt;&gt;0,BK$4&gt;=$T17),AND($T17=0,BK$4&gt;=$S17)),$T$3,IF(OR(AND($R17&lt;&gt;0,BK$4&gt;=$R17),AND($R17=0,BK$4&gt;=$Q17)),$R$3,0)))),IF($J17="O",IF(OR(AND($V17&lt;&gt;0,BK$4&gt;=$V17),AND($V17=0,BK$4&gt;=$U17)),$V$2,IF(OR(AND($R17&lt;&gt;0,BK$4&gt;=$R17),AND($R17=0,BK$4&gt;=$Q17)),$R$2,0))))</f>
        <v>0</v>
      </c>
      <c r="BL17" s="113">
        <f t="shared" si="48"/>
        <v>0</v>
      </c>
      <c r="BM17" s="113">
        <f t="shared" si="48"/>
        <v>0</v>
      </c>
      <c r="BN17" s="113">
        <f t="shared" si="48"/>
        <v>0</v>
      </c>
      <c r="BO17" s="113">
        <f t="shared" si="48"/>
        <v>0</v>
      </c>
      <c r="BP17" s="113">
        <f t="shared" si="48"/>
        <v>0</v>
      </c>
      <c r="BQ17" s="113">
        <f t="shared" si="48"/>
        <v>0</v>
      </c>
      <c r="BR17" s="113">
        <f t="shared" si="48"/>
        <v>0</v>
      </c>
      <c r="BS17" s="113">
        <f t="shared" si="48"/>
        <v>0</v>
      </c>
      <c r="BT17" s="113">
        <f t="shared" si="48"/>
        <v>0</v>
      </c>
      <c r="BU17" s="113">
        <f t="shared" ref="BU17:BZ26" si="49">IF(OR($J17="Z",$J17="X"),IF(OR(AND($X17&lt;&gt;0,BU$4&gt;=$X17),AND($X17=0,BU$4&gt;=$W17)),$X$3,IF(OR(AND($V17&lt;&gt;0,BU$4&gt;=$V17),AND($V17=0,BU$4&gt;=$U17)),$V$3,IF(OR(AND($T17&lt;&gt;0,BU$4&gt;=$T17),AND($T17=0,BU$4&gt;=$S17)),$T$3,IF(OR(AND($R17&lt;&gt;0,BU$4&gt;=$R17),AND($R17=0,BU$4&gt;=$Q17)),$R$3,0)))),IF($J17="O",IF(OR(AND($V17&lt;&gt;0,BU$4&gt;=$V17),AND($V17=0,BU$4&gt;=$U17)),$V$2,IF(OR(AND($R17&lt;&gt;0,BU$4&gt;=$R17),AND($R17=0,BU$4&gt;=$Q17)),$R$2,0))))</f>
        <v>0</v>
      </c>
      <c r="BV17" s="113">
        <f t="shared" si="49"/>
        <v>0</v>
      </c>
      <c r="BW17" s="113">
        <f t="shared" si="49"/>
        <v>0</v>
      </c>
      <c r="BX17" s="113">
        <f t="shared" si="49"/>
        <v>0</v>
      </c>
      <c r="BY17" s="113">
        <f t="shared" si="49"/>
        <v>0</v>
      </c>
      <c r="BZ17" s="113">
        <f t="shared" si="49"/>
        <v>0</v>
      </c>
    </row>
    <row r="18" spans="1:78" ht="13.8">
      <c r="A18" s="457"/>
      <c r="B18" s="116"/>
      <c r="C18" s="116"/>
      <c r="D18" s="116"/>
      <c r="E18" s="117"/>
      <c r="F18" s="91" t="s">
        <v>371</v>
      </c>
      <c r="G18" s="91" t="s">
        <v>642</v>
      </c>
      <c r="H18" s="92" t="s">
        <v>177</v>
      </c>
      <c r="I18" s="93" t="s">
        <v>20</v>
      </c>
      <c r="J18" s="210" t="s">
        <v>81</v>
      </c>
      <c r="K18" s="209">
        <v>75</v>
      </c>
      <c r="L18" s="94">
        <f t="shared" si="40"/>
        <v>8.2119785393627506E-3</v>
      </c>
      <c r="M18" s="96"/>
      <c r="N18" s="97" t="str">
        <f t="shared" si="32"/>
        <v>No ISSUED</v>
      </c>
      <c r="O18" s="98">
        <f t="shared" ca="1" si="41"/>
        <v>0</v>
      </c>
      <c r="P18" s="99">
        <f t="shared" ca="1" si="42"/>
        <v>0</v>
      </c>
      <c r="Q18" s="431">
        <v>46010</v>
      </c>
      <c r="R18" s="432" t="s">
        <v>53</v>
      </c>
      <c r="S18" s="431">
        <f t="shared" si="43"/>
        <v>46017</v>
      </c>
      <c r="T18" s="434" t="s">
        <v>53</v>
      </c>
      <c r="U18" s="431">
        <f t="shared" si="33"/>
        <v>46024</v>
      </c>
      <c r="V18" s="432" t="s">
        <v>53</v>
      </c>
      <c r="W18" s="431" t="s">
        <v>53</v>
      </c>
      <c r="X18" s="432" t="s">
        <v>53</v>
      </c>
      <c r="Y18" s="82"/>
      <c r="Z18" s="113">
        <f t="shared" si="44"/>
        <v>0</v>
      </c>
      <c r="AA18" s="113">
        <f t="shared" si="44"/>
        <v>0</v>
      </c>
      <c r="AB18" s="113">
        <f t="shared" si="44"/>
        <v>0</v>
      </c>
      <c r="AC18" s="113">
        <f t="shared" si="44"/>
        <v>0</v>
      </c>
      <c r="AD18" s="113">
        <f t="shared" si="44"/>
        <v>0</v>
      </c>
      <c r="AE18" s="113">
        <f t="shared" si="44"/>
        <v>0</v>
      </c>
      <c r="AF18" s="113">
        <f t="shared" si="44"/>
        <v>0</v>
      </c>
      <c r="AG18" s="113">
        <f t="shared" si="44"/>
        <v>0</v>
      </c>
      <c r="AH18" s="113">
        <f t="shared" si="44"/>
        <v>0</v>
      </c>
      <c r="AI18" s="113">
        <f t="shared" si="44"/>
        <v>0</v>
      </c>
      <c r="AJ18" s="113">
        <f t="shared" si="45"/>
        <v>0</v>
      </c>
      <c r="AK18" s="113">
        <f t="shared" si="45"/>
        <v>0.85</v>
      </c>
      <c r="AL18" s="113">
        <f t="shared" si="45"/>
        <v>0.85</v>
      </c>
      <c r="AM18" s="113">
        <f t="shared" si="45"/>
        <v>1</v>
      </c>
      <c r="AN18" s="113">
        <f t="shared" si="45"/>
        <v>1</v>
      </c>
      <c r="AO18" s="113">
        <f t="shared" si="45"/>
        <v>1</v>
      </c>
      <c r="AP18" s="113">
        <f t="shared" si="45"/>
        <v>1</v>
      </c>
      <c r="AQ18" s="113">
        <f t="shared" si="45"/>
        <v>1</v>
      </c>
      <c r="AR18" s="113">
        <f t="shared" si="45"/>
        <v>1</v>
      </c>
      <c r="AS18" s="113">
        <f t="shared" si="45"/>
        <v>1</v>
      </c>
      <c r="AT18" s="113">
        <f t="shared" si="46"/>
        <v>1</v>
      </c>
      <c r="AU18" s="113">
        <f t="shared" si="46"/>
        <v>1</v>
      </c>
      <c r="AV18" s="113">
        <f t="shared" si="46"/>
        <v>1</v>
      </c>
      <c r="AW18" s="113">
        <f t="shared" si="46"/>
        <v>1</v>
      </c>
      <c r="AX18" s="113">
        <f t="shared" si="46"/>
        <v>1</v>
      </c>
      <c r="AY18" s="113">
        <f t="shared" si="46"/>
        <v>1</v>
      </c>
      <c r="AZ18" s="83"/>
      <c r="BA18" s="113">
        <f t="shared" si="47"/>
        <v>0</v>
      </c>
      <c r="BB18" s="113">
        <f t="shared" si="47"/>
        <v>0</v>
      </c>
      <c r="BC18" s="113">
        <f t="shared" si="47"/>
        <v>0</v>
      </c>
      <c r="BD18" s="113">
        <f t="shared" si="47"/>
        <v>0</v>
      </c>
      <c r="BE18" s="113">
        <f t="shared" si="47"/>
        <v>0</v>
      </c>
      <c r="BF18" s="113">
        <f t="shared" si="47"/>
        <v>0</v>
      </c>
      <c r="BG18" s="113">
        <f t="shared" si="47"/>
        <v>0</v>
      </c>
      <c r="BH18" s="113">
        <f t="shared" si="47"/>
        <v>0</v>
      </c>
      <c r="BI18" s="113">
        <f t="shared" si="47"/>
        <v>0</v>
      </c>
      <c r="BJ18" s="113">
        <f t="shared" si="47"/>
        <v>0</v>
      </c>
      <c r="BK18" s="113">
        <f t="shared" si="48"/>
        <v>0</v>
      </c>
      <c r="BL18" s="113">
        <f t="shared" si="48"/>
        <v>0</v>
      </c>
      <c r="BM18" s="113">
        <f t="shared" si="48"/>
        <v>0</v>
      </c>
      <c r="BN18" s="113">
        <f t="shared" si="48"/>
        <v>0</v>
      </c>
      <c r="BO18" s="113">
        <f t="shared" si="48"/>
        <v>0</v>
      </c>
      <c r="BP18" s="113">
        <f t="shared" si="48"/>
        <v>0</v>
      </c>
      <c r="BQ18" s="113">
        <f t="shared" si="48"/>
        <v>0</v>
      </c>
      <c r="BR18" s="113">
        <f t="shared" si="48"/>
        <v>0</v>
      </c>
      <c r="BS18" s="113">
        <f t="shared" si="48"/>
        <v>0</v>
      </c>
      <c r="BT18" s="113">
        <f t="shared" si="48"/>
        <v>0</v>
      </c>
      <c r="BU18" s="113">
        <f t="shared" si="49"/>
        <v>0</v>
      </c>
      <c r="BV18" s="113">
        <f t="shared" si="49"/>
        <v>0</v>
      </c>
      <c r="BW18" s="113">
        <f t="shared" si="49"/>
        <v>0</v>
      </c>
      <c r="BX18" s="113">
        <f t="shared" si="49"/>
        <v>0</v>
      </c>
      <c r="BY18" s="113">
        <f t="shared" si="49"/>
        <v>0</v>
      </c>
      <c r="BZ18" s="113">
        <f t="shared" si="49"/>
        <v>0</v>
      </c>
    </row>
    <row r="19" spans="1:78" ht="13.8">
      <c r="A19" s="457"/>
      <c r="B19" s="116"/>
      <c r="C19" s="116"/>
      <c r="D19" s="116"/>
      <c r="E19" s="117"/>
      <c r="F19" s="91" t="s">
        <v>372</v>
      </c>
      <c r="G19" s="91" t="s">
        <v>638</v>
      </c>
      <c r="H19" s="92" t="s">
        <v>178</v>
      </c>
      <c r="I19" s="93" t="s">
        <v>27</v>
      </c>
      <c r="J19" s="210" t="s">
        <v>81</v>
      </c>
      <c r="K19" s="209">
        <v>94</v>
      </c>
      <c r="L19" s="94">
        <f t="shared" si="40"/>
        <v>1.0292346436001314E-2</v>
      </c>
      <c r="M19" s="96"/>
      <c r="N19" s="97" t="str">
        <f t="shared" si="32"/>
        <v>No ISSUED</v>
      </c>
      <c r="O19" s="98">
        <f t="shared" ca="1" si="41"/>
        <v>0</v>
      </c>
      <c r="P19" s="99">
        <f t="shared" ca="1" si="42"/>
        <v>0</v>
      </c>
      <c r="Q19" s="431">
        <v>46010</v>
      </c>
      <c r="R19" s="432" t="s">
        <v>53</v>
      </c>
      <c r="S19" s="431">
        <f t="shared" si="43"/>
        <v>46017</v>
      </c>
      <c r="T19" s="434" t="s">
        <v>53</v>
      </c>
      <c r="U19" s="431">
        <f t="shared" si="33"/>
        <v>46024</v>
      </c>
      <c r="V19" s="432" t="s">
        <v>53</v>
      </c>
      <c r="W19" s="431" t="s">
        <v>53</v>
      </c>
      <c r="X19" s="432" t="s">
        <v>53</v>
      </c>
      <c r="Y19" s="82"/>
      <c r="Z19" s="113">
        <f t="shared" si="44"/>
        <v>0</v>
      </c>
      <c r="AA19" s="113">
        <f t="shared" si="44"/>
        <v>0</v>
      </c>
      <c r="AB19" s="113">
        <f t="shared" si="44"/>
        <v>0</v>
      </c>
      <c r="AC19" s="113">
        <f t="shared" si="44"/>
        <v>0</v>
      </c>
      <c r="AD19" s="113">
        <f t="shared" si="44"/>
        <v>0</v>
      </c>
      <c r="AE19" s="113">
        <f t="shared" si="44"/>
        <v>0</v>
      </c>
      <c r="AF19" s="113">
        <f t="shared" si="44"/>
        <v>0</v>
      </c>
      <c r="AG19" s="113">
        <f t="shared" si="44"/>
        <v>0</v>
      </c>
      <c r="AH19" s="113">
        <f t="shared" si="44"/>
        <v>0</v>
      </c>
      <c r="AI19" s="113">
        <f t="shared" si="44"/>
        <v>0</v>
      </c>
      <c r="AJ19" s="113">
        <f t="shared" si="45"/>
        <v>0</v>
      </c>
      <c r="AK19" s="113">
        <f t="shared" si="45"/>
        <v>0.85</v>
      </c>
      <c r="AL19" s="113">
        <f t="shared" si="45"/>
        <v>0.85</v>
      </c>
      <c r="AM19" s="113">
        <f t="shared" si="45"/>
        <v>1</v>
      </c>
      <c r="AN19" s="113">
        <f t="shared" si="45"/>
        <v>1</v>
      </c>
      <c r="AO19" s="113">
        <f t="shared" si="45"/>
        <v>1</v>
      </c>
      <c r="AP19" s="113">
        <f t="shared" si="45"/>
        <v>1</v>
      </c>
      <c r="AQ19" s="113">
        <f t="shared" si="45"/>
        <v>1</v>
      </c>
      <c r="AR19" s="113">
        <f t="shared" si="45"/>
        <v>1</v>
      </c>
      <c r="AS19" s="113">
        <f t="shared" si="45"/>
        <v>1</v>
      </c>
      <c r="AT19" s="113">
        <f t="shared" si="46"/>
        <v>1</v>
      </c>
      <c r="AU19" s="113">
        <f t="shared" si="46"/>
        <v>1</v>
      </c>
      <c r="AV19" s="113">
        <f t="shared" si="46"/>
        <v>1</v>
      </c>
      <c r="AW19" s="113">
        <f t="shared" si="46"/>
        <v>1</v>
      </c>
      <c r="AX19" s="113">
        <f t="shared" si="46"/>
        <v>1</v>
      </c>
      <c r="AY19" s="113">
        <f t="shared" si="46"/>
        <v>1</v>
      </c>
      <c r="AZ19" s="83"/>
      <c r="BA19" s="113">
        <f t="shared" si="47"/>
        <v>0</v>
      </c>
      <c r="BB19" s="113">
        <f t="shared" si="47"/>
        <v>0</v>
      </c>
      <c r="BC19" s="113">
        <f t="shared" si="47"/>
        <v>0</v>
      </c>
      <c r="BD19" s="113">
        <f t="shared" si="47"/>
        <v>0</v>
      </c>
      <c r="BE19" s="113">
        <f t="shared" si="47"/>
        <v>0</v>
      </c>
      <c r="BF19" s="113">
        <f t="shared" si="47"/>
        <v>0</v>
      </c>
      <c r="BG19" s="113">
        <f t="shared" si="47"/>
        <v>0</v>
      </c>
      <c r="BH19" s="113">
        <f t="shared" si="47"/>
        <v>0</v>
      </c>
      <c r="BI19" s="113">
        <f t="shared" si="47"/>
        <v>0</v>
      </c>
      <c r="BJ19" s="113">
        <f t="shared" si="47"/>
        <v>0</v>
      </c>
      <c r="BK19" s="113">
        <f t="shared" si="48"/>
        <v>0</v>
      </c>
      <c r="BL19" s="113">
        <f t="shared" si="48"/>
        <v>0</v>
      </c>
      <c r="BM19" s="113">
        <f t="shared" si="48"/>
        <v>0</v>
      </c>
      <c r="BN19" s="113">
        <f t="shared" si="48"/>
        <v>0</v>
      </c>
      <c r="BO19" s="113">
        <f t="shared" si="48"/>
        <v>0</v>
      </c>
      <c r="BP19" s="113">
        <f t="shared" si="48"/>
        <v>0</v>
      </c>
      <c r="BQ19" s="113">
        <f t="shared" si="48"/>
        <v>0</v>
      </c>
      <c r="BR19" s="113">
        <f t="shared" si="48"/>
        <v>0</v>
      </c>
      <c r="BS19" s="113">
        <f t="shared" si="48"/>
        <v>0</v>
      </c>
      <c r="BT19" s="113">
        <f t="shared" si="48"/>
        <v>0</v>
      </c>
      <c r="BU19" s="113">
        <f t="shared" si="49"/>
        <v>0</v>
      </c>
      <c r="BV19" s="113">
        <f t="shared" si="49"/>
        <v>0</v>
      </c>
      <c r="BW19" s="113">
        <f t="shared" si="49"/>
        <v>0</v>
      </c>
      <c r="BX19" s="113">
        <f t="shared" si="49"/>
        <v>0</v>
      </c>
      <c r="BY19" s="113">
        <f t="shared" si="49"/>
        <v>0</v>
      </c>
      <c r="BZ19" s="113">
        <f t="shared" si="49"/>
        <v>0</v>
      </c>
    </row>
    <row r="20" spans="1:78" ht="13.8">
      <c r="A20" s="457"/>
      <c r="B20" s="116"/>
      <c r="C20" s="116"/>
      <c r="D20" s="116"/>
      <c r="E20" s="117"/>
      <c r="F20" s="91" t="s">
        <v>373</v>
      </c>
      <c r="G20" s="91" t="s">
        <v>643</v>
      </c>
      <c r="H20" s="92" t="s">
        <v>179</v>
      </c>
      <c r="I20" s="93" t="s">
        <v>20</v>
      </c>
      <c r="J20" s="210" t="s">
        <v>80</v>
      </c>
      <c r="K20" s="209">
        <v>125</v>
      </c>
      <c r="L20" s="94">
        <f t="shared" si="40"/>
        <v>1.3686630898937917E-2</v>
      </c>
      <c r="M20" s="96"/>
      <c r="N20" s="97" t="str">
        <f t="shared" si="32"/>
        <v>No ISSUED</v>
      </c>
      <c r="O20" s="98">
        <f t="shared" ca="1" si="41"/>
        <v>0</v>
      </c>
      <c r="P20" s="99">
        <f t="shared" ca="1" si="42"/>
        <v>0</v>
      </c>
      <c r="Q20" s="431">
        <v>45975</v>
      </c>
      <c r="R20" s="432" t="s">
        <v>53</v>
      </c>
      <c r="S20" s="431">
        <f t="shared" si="43"/>
        <v>45982</v>
      </c>
      <c r="T20" s="434" t="s">
        <v>53</v>
      </c>
      <c r="U20" s="431">
        <f t="shared" si="33"/>
        <v>45989</v>
      </c>
      <c r="V20" s="432" t="s">
        <v>53</v>
      </c>
      <c r="W20" s="431">
        <f>+U20+7</f>
        <v>45996</v>
      </c>
      <c r="X20" s="432" t="s">
        <v>53</v>
      </c>
      <c r="Y20" s="82"/>
      <c r="Z20" s="113">
        <f t="shared" si="44"/>
        <v>0</v>
      </c>
      <c r="AA20" s="113">
        <f t="shared" si="44"/>
        <v>0</v>
      </c>
      <c r="AB20" s="113">
        <f t="shared" si="44"/>
        <v>0</v>
      </c>
      <c r="AC20" s="113">
        <f t="shared" si="44"/>
        <v>0</v>
      </c>
      <c r="AD20" s="113">
        <f t="shared" si="44"/>
        <v>0</v>
      </c>
      <c r="AE20" s="113">
        <f t="shared" si="44"/>
        <v>0</v>
      </c>
      <c r="AF20" s="113">
        <f t="shared" si="44"/>
        <v>0.3</v>
      </c>
      <c r="AG20" s="113">
        <f t="shared" si="44"/>
        <v>0.6</v>
      </c>
      <c r="AH20" s="113">
        <f t="shared" si="44"/>
        <v>0.85</v>
      </c>
      <c r="AI20" s="113">
        <f t="shared" si="44"/>
        <v>1</v>
      </c>
      <c r="AJ20" s="113">
        <f t="shared" si="45"/>
        <v>1</v>
      </c>
      <c r="AK20" s="113">
        <f t="shared" si="45"/>
        <v>1</v>
      </c>
      <c r="AL20" s="113">
        <f t="shared" si="45"/>
        <v>1</v>
      </c>
      <c r="AM20" s="113">
        <f t="shared" si="45"/>
        <v>1</v>
      </c>
      <c r="AN20" s="113">
        <f t="shared" si="45"/>
        <v>1</v>
      </c>
      <c r="AO20" s="113">
        <f t="shared" si="45"/>
        <v>1</v>
      </c>
      <c r="AP20" s="113">
        <f t="shared" si="45"/>
        <v>1</v>
      </c>
      <c r="AQ20" s="113">
        <f t="shared" si="45"/>
        <v>1</v>
      </c>
      <c r="AR20" s="113">
        <f t="shared" si="45"/>
        <v>1</v>
      </c>
      <c r="AS20" s="113">
        <f t="shared" si="45"/>
        <v>1</v>
      </c>
      <c r="AT20" s="113">
        <f t="shared" si="46"/>
        <v>1</v>
      </c>
      <c r="AU20" s="113">
        <f t="shared" si="46"/>
        <v>1</v>
      </c>
      <c r="AV20" s="113">
        <f t="shared" si="46"/>
        <v>1</v>
      </c>
      <c r="AW20" s="113">
        <f t="shared" si="46"/>
        <v>1</v>
      </c>
      <c r="AX20" s="113">
        <f t="shared" si="46"/>
        <v>1</v>
      </c>
      <c r="AY20" s="113">
        <f t="shared" si="46"/>
        <v>1</v>
      </c>
      <c r="AZ20" s="83"/>
      <c r="BA20" s="113">
        <f t="shared" si="47"/>
        <v>0</v>
      </c>
      <c r="BB20" s="113">
        <f t="shared" si="47"/>
        <v>0</v>
      </c>
      <c r="BC20" s="113">
        <f t="shared" si="47"/>
        <v>0</v>
      </c>
      <c r="BD20" s="113">
        <f t="shared" si="47"/>
        <v>0</v>
      </c>
      <c r="BE20" s="113">
        <f t="shared" si="47"/>
        <v>0</v>
      </c>
      <c r="BF20" s="113">
        <f t="shared" si="47"/>
        <v>0</v>
      </c>
      <c r="BG20" s="113">
        <f t="shared" si="47"/>
        <v>0</v>
      </c>
      <c r="BH20" s="113">
        <f t="shared" si="47"/>
        <v>0</v>
      </c>
      <c r="BI20" s="113">
        <f t="shared" si="47"/>
        <v>0</v>
      </c>
      <c r="BJ20" s="113">
        <f t="shared" si="47"/>
        <v>0</v>
      </c>
      <c r="BK20" s="113">
        <f t="shared" si="48"/>
        <v>0</v>
      </c>
      <c r="BL20" s="113">
        <f t="shared" si="48"/>
        <v>0</v>
      </c>
      <c r="BM20" s="113">
        <f t="shared" si="48"/>
        <v>0</v>
      </c>
      <c r="BN20" s="113">
        <f t="shared" si="48"/>
        <v>0</v>
      </c>
      <c r="BO20" s="113">
        <f t="shared" si="48"/>
        <v>0</v>
      </c>
      <c r="BP20" s="113">
        <f t="shared" si="48"/>
        <v>0</v>
      </c>
      <c r="BQ20" s="113">
        <f t="shared" si="48"/>
        <v>0</v>
      </c>
      <c r="BR20" s="113">
        <f t="shared" si="48"/>
        <v>0</v>
      </c>
      <c r="BS20" s="113">
        <f t="shared" si="48"/>
        <v>0</v>
      </c>
      <c r="BT20" s="113">
        <f t="shared" si="48"/>
        <v>0</v>
      </c>
      <c r="BU20" s="113">
        <f t="shared" si="49"/>
        <v>0</v>
      </c>
      <c r="BV20" s="113">
        <f t="shared" si="49"/>
        <v>0</v>
      </c>
      <c r="BW20" s="113">
        <f t="shared" si="49"/>
        <v>0</v>
      </c>
      <c r="BX20" s="113">
        <f t="shared" si="49"/>
        <v>0</v>
      </c>
      <c r="BY20" s="113">
        <f t="shared" si="49"/>
        <v>0</v>
      </c>
      <c r="BZ20" s="113">
        <f t="shared" si="49"/>
        <v>0</v>
      </c>
    </row>
    <row r="21" spans="1:78" ht="13.8">
      <c r="A21" s="457"/>
      <c r="B21" s="116"/>
      <c r="C21" s="116"/>
      <c r="D21" s="116"/>
      <c r="E21" s="117"/>
      <c r="F21" s="91" t="s">
        <v>374</v>
      </c>
      <c r="G21" s="91" t="s">
        <v>644</v>
      </c>
      <c r="H21" s="92" t="s">
        <v>180</v>
      </c>
      <c r="I21" s="93" t="s">
        <v>20</v>
      </c>
      <c r="J21" s="210" t="s">
        <v>81</v>
      </c>
      <c r="K21" s="209">
        <v>125</v>
      </c>
      <c r="L21" s="94">
        <f t="shared" si="40"/>
        <v>1.3686630898937917E-2</v>
      </c>
      <c r="M21" s="96"/>
      <c r="N21" s="97" t="str">
        <f t="shared" si="32"/>
        <v>No ISSUED</v>
      </c>
      <c r="O21" s="98">
        <f t="shared" ca="1" si="41"/>
        <v>0</v>
      </c>
      <c r="P21" s="99">
        <f t="shared" ca="1" si="42"/>
        <v>0</v>
      </c>
      <c r="Q21" s="431">
        <v>45975</v>
      </c>
      <c r="R21" s="432" t="s">
        <v>53</v>
      </c>
      <c r="S21" s="431">
        <f t="shared" si="43"/>
        <v>45982</v>
      </c>
      <c r="T21" s="434" t="s">
        <v>53</v>
      </c>
      <c r="U21" s="431">
        <f t="shared" si="33"/>
        <v>45989</v>
      </c>
      <c r="V21" s="432" t="s">
        <v>53</v>
      </c>
      <c r="W21" s="431" t="s">
        <v>53</v>
      </c>
      <c r="X21" s="432" t="s">
        <v>53</v>
      </c>
      <c r="Y21" s="82"/>
      <c r="Z21" s="113">
        <f t="shared" si="44"/>
        <v>0</v>
      </c>
      <c r="AA21" s="113">
        <f t="shared" si="44"/>
        <v>0</v>
      </c>
      <c r="AB21" s="113">
        <f t="shared" si="44"/>
        <v>0</v>
      </c>
      <c r="AC21" s="113">
        <f t="shared" si="44"/>
        <v>0</v>
      </c>
      <c r="AD21" s="113">
        <f t="shared" si="44"/>
        <v>0</v>
      </c>
      <c r="AE21" s="113">
        <f t="shared" si="44"/>
        <v>0</v>
      </c>
      <c r="AF21" s="113">
        <f t="shared" si="44"/>
        <v>0.85</v>
      </c>
      <c r="AG21" s="113">
        <f t="shared" si="44"/>
        <v>0.85</v>
      </c>
      <c r="AH21" s="113">
        <f t="shared" si="44"/>
        <v>1</v>
      </c>
      <c r="AI21" s="113">
        <f t="shared" si="44"/>
        <v>1</v>
      </c>
      <c r="AJ21" s="113">
        <f t="shared" si="45"/>
        <v>1</v>
      </c>
      <c r="AK21" s="113">
        <f t="shared" si="45"/>
        <v>1</v>
      </c>
      <c r="AL21" s="113">
        <f t="shared" si="45"/>
        <v>1</v>
      </c>
      <c r="AM21" s="113">
        <f t="shared" si="45"/>
        <v>1</v>
      </c>
      <c r="AN21" s="113">
        <f t="shared" si="45"/>
        <v>1</v>
      </c>
      <c r="AO21" s="113">
        <f t="shared" si="45"/>
        <v>1</v>
      </c>
      <c r="AP21" s="113">
        <f t="shared" si="45"/>
        <v>1</v>
      </c>
      <c r="AQ21" s="113">
        <f t="shared" si="45"/>
        <v>1</v>
      </c>
      <c r="AR21" s="113">
        <f t="shared" si="45"/>
        <v>1</v>
      </c>
      <c r="AS21" s="113">
        <f t="shared" si="45"/>
        <v>1</v>
      </c>
      <c r="AT21" s="113">
        <f t="shared" si="46"/>
        <v>1</v>
      </c>
      <c r="AU21" s="113">
        <f t="shared" si="46"/>
        <v>1</v>
      </c>
      <c r="AV21" s="113">
        <f t="shared" si="46"/>
        <v>1</v>
      </c>
      <c r="AW21" s="113">
        <f t="shared" si="46"/>
        <v>1</v>
      </c>
      <c r="AX21" s="113">
        <f t="shared" si="46"/>
        <v>1</v>
      </c>
      <c r="AY21" s="113">
        <f t="shared" si="46"/>
        <v>1</v>
      </c>
      <c r="AZ21" s="83"/>
      <c r="BA21" s="113">
        <f t="shared" si="47"/>
        <v>0</v>
      </c>
      <c r="BB21" s="113">
        <f t="shared" si="47"/>
        <v>0</v>
      </c>
      <c r="BC21" s="113">
        <f t="shared" si="47"/>
        <v>0</v>
      </c>
      <c r="BD21" s="113">
        <f t="shared" si="47"/>
        <v>0</v>
      </c>
      <c r="BE21" s="113">
        <f t="shared" si="47"/>
        <v>0</v>
      </c>
      <c r="BF21" s="113">
        <f t="shared" si="47"/>
        <v>0</v>
      </c>
      <c r="BG21" s="113">
        <f t="shared" si="47"/>
        <v>0</v>
      </c>
      <c r="BH21" s="113">
        <f t="shared" si="47"/>
        <v>0</v>
      </c>
      <c r="BI21" s="113">
        <f t="shared" si="47"/>
        <v>0</v>
      </c>
      <c r="BJ21" s="113">
        <f t="shared" si="47"/>
        <v>0</v>
      </c>
      <c r="BK21" s="113">
        <f t="shared" si="48"/>
        <v>0</v>
      </c>
      <c r="BL21" s="113">
        <f t="shared" si="48"/>
        <v>0</v>
      </c>
      <c r="BM21" s="113">
        <f t="shared" si="48"/>
        <v>0</v>
      </c>
      <c r="BN21" s="113">
        <f t="shared" si="48"/>
        <v>0</v>
      </c>
      <c r="BO21" s="113">
        <f t="shared" si="48"/>
        <v>0</v>
      </c>
      <c r="BP21" s="113">
        <f t="shared" si="48"/>
        <v>0</v>
      </c>
      <c r="BQ21" s="113">
        <f t="shared" si="48"/>
        <v>0</v>
      </c>
      <c r="BR21" s="113">
        <f t="shared" si="48"/>
        <v>0</v>
      </c>
      <c r="BS21" s="113">
        <f t="shared" si="48"/>
        <v>0</v>
      </c>
      <c r="BT21" s="113">
        <f t="shared" si="48"/>
        <v>0</v>
      </c>
      <c r="BU21" s="113">
        <f t="shared" si="49"/>
        <v>0</v>
      </c>
      <c r="BV21" s="113">
        <f t="shared" si="49"/>
        <v>0</v>
      </c>
      <c r="BW21" s="113">
        <f t="shared" si="49"/>
        <v>0</v>
      </c>
      <c r="BX21" s="113">
        <f t="shared" si="49"/>
        <v>0</v>
      </c>
      <c r="BY21" s="113">
        <f t="shared" si="49"/>
        <v>0</v>
      </c>
      <c r="BZ21" s="113">
        <f t="shared" si="49"/>
        <v>0</v>
      </c>
    </row>
    <row r="22" spans="1:78" ht="13.8">
      <c r="A22" s="457"/>
      <c r="B22" s="116"/>
      <c r="C22" s="116"/>
      <c r="D22" s="116"/>
      <c r="E22" s="117"/>
      <c r="F22" s="91" t="s">
        <v>375</v>
      </c>
      <c r="G22" s="91" t="s">
        <v>645</v>
      </c>
      <c r="H22" s="92" t="s">
        <v>181</v>
      </c>
      <c r="I22" s="93" t="s">
        <v>20</v>
      </c>
      <c r="J22" s="210" t="s">
        <v>80</v>
      </c>
      <c r="K22" s="209">
        <v>125</v>
      </c>
      <c r="L22" s="94">
        <f t="shared" si="40"/>
        <v>1.3686630898937917E-2</v>
      </c>
      <c r="M22" s="96"/>
      <c r="N22" s="97" t="str">
        <f t="shared" si="32"/>
        <v>No ISSUED</v>
      </c>
      <c r="O22" s="98">
        <f t="shared" ca="1" si="41"/>
        <v>0</v>
      </c>
      <c r="P22" s="99">
        <f t="shared" ca="1" si="42"/>
        <v>0</v>
      </c>
      <c r="Q22" s="431">
        <v>45975</v>
      </c>
      <c r="R22" s="432" t="s">
        <v>53</v>
      </c>
      <c r="S22" s="431">
        <f t="shared" si="43"/>
        <v>45982</v>
      </c>
      <c r="T22" s="434" t="s">
        <v>53</v>
      </c>
      <c r="U22" s="431">
        <f t="shared" si="33"/>
        <v>45989</v>
      </c>
      <c r="V22" s="432" t="s">
        <v>53</v>
      </c>
      <c r="W22" s="431">
        <f>+U22+7</f>
        <v>45996</v>
      </c>
      <c r="X22" s="432" t="s">
        <v>53</v>
      </c>
      <c r="Y22" s="82"/>
      <c r="Z22" s="113">
        <f t="shared" si="44"/>
        <v>0</v>
      </c>
      <c r="AA22" s="113">
        <f t="shared" si="44"/>
        <v>0</v>
      </c>
      <c r="AB22" s="113">
        <f t="shared" si="44"/>
        <v>0</v>
      </c>
      <c r="AC22" s="113">
        <f t="shared" si="44"/>
        <v>0</v>
      </c>
      <c r="AD22" s="113">
        <f t="shared" si="44"/>
        <v>0</v>
      </c>
      <c r="AE22" s="113">
        <f t="shared" si="44"/>
        <v>0</v>
      </c>
      <c r="AF22" s="113">
        <f t="shared" si="44"/>
        <v>0.3</v>
      </c>
      <c r="AG22" s="113">
        <f t="shared" si="44"/>
        <v>0.6</v>
      </c>
      <c r="AH22" s="113">
        <f t="shared" si="44"/>
        <v>0.85</v>
      </c>
      <c r="AI22" s="113">
        <f t="shared" si="44"/>
        <v>1</v>
      </c>
      <c r="AJ22" s="113">
        <f t="shared" si="45"/>
        <v>1</v>
      </c>
      <c r="AK22" s="113">
        <f t="shared" si="45"/>
        <v>1</v>
      </c>
      <c r="AL22" s="113">
        <f t="shared" si="45"/>
        <v>1</v>
      </c>
      <c r="AM22" s="113">
        <f t="shared" si="45"/>
        <v>1</v>
      </c>
      <c r="AN22" s="113">
        <f t="shared" si="45"/>
        <v>1</v>
      </c>
      <c r="AO22" s="113">
        <f t="shared" si="45"/>
        <v>1</v>
      </c>
      <c r="AP22" s="113">
        <f t="shared" si="45"/>
        <v>1</v>
      </c>
      <c r="AQ22" s="113">
        <f t="shared" si="45"/>
        <v>1</v>
      </c>
      <c r="AR22" s="113">
        <f t="shared" si="45"/>
        <v>1</v>
      </c>
      <c r="AS22" s="113">
        <f t="shared" si="45"/>
        <v>1</v>
      </c>
      <c r="AT22" s="113">
        <f t="shared" si="46"/>
        <v>1</v>
      </c>
      <c r="AU22" s="113">
        <f t="shared" si="46"/>
        <v>1</v>
      </c>
      <c r="AV22" s="113">
        <f t="shared" si="46"/>
        <v>1</v>
      </c>
      <c r="AW22" s="113">
        <f t="shared" si="46"/>
        <v>1</v>
      </c>
      <c r="AX22" s="113">
        <f t="shared" si="46"/>
        <v>1</v>
      </c>
      <c r="AY22" s="113">
        <f t="shared" si="46"/>
        <v>1</v>
      </c>
      <c r="AZ22" s="83"/>
      <c r="BA22" s="113">
        <f t="shared" si="47"/>
        <v>0</v>
      </c>
      <c r="BB22" s="113">
        <f t="shared" si="47"/>
        <v>0</v>
      </c>
      <c r="BC22" s="113">
        <f t="shared" si="47"/>
        <v>0</v>
      </c>
      <c r="BD22" s="113">
        <f t="shared" si="47"/>
        <v>0</v>
      </c>
      <c r="BE22" s="113">
        <f t="shared" si="47"/>
        <v>0</v>
      </c>
      <c r="BF22" s="113">
        <f t="shared" si="47"/>
        <v>0</v>
      </c>
      <c r="BG22" s="113">
        <f t="shared" si="47"/>
        <v>0</v>
      </c>
      <c r="BH22" s="113">
        <f t="shared" si="47"/>
        <v>0</v>
      </c>
      <c r="BI22" s="113">
        <f t="shared" si="47"/>
        <v>0</v>
      </c>
      <c r="BJ22" s="113">
        <f t="shared" si="47"/>
        <v>0</v>
      </c>
      <c r="BK22" s="113">
        <f t="shared" si="48"/>
        <v>0</v>
      </c>
      <c r="BL22" s="113">
        <f t="shared" si="48"/>
        <v>0</v>
      </c>
      <c r="BM22" s="113">
        <f t="shared" si="48"/>
        <v>0</v>
      </c>
      <c r="BN22" s="113">
        <f t="shared" si="48"/>
        <v>0</v>
      </c>
      <c r="BO22" s="113">
        <f t="shared" si="48"/>
        <v>0</v>
      </c>
      <c r="BP22" s="113">
        <f t="shared" si="48"/>
        <v>0</v>
      </c>
      <c r="BQ22" s="113">
        <f t="shared" si="48"/>
        <v>0</v>
      </c>
      <c r="BR22" s="113">
        <f t="shared" si="48"/>
        <v>0</v>
      </c>
      <c r="BS22" s="113">
        <f t="shared" si="48"/>
        <v>0</v>
      </c>
      <c r="BT22" s="113">
        <f t="shared" si="48"/>
        <v>0</v>
      </c>
      <c r="BU22" s="113">
        <f t="shared" si="49"/>
        <v>0</v>
      </c>
      <c r="BV22" s="113">
        <f t="shared" si="49"/>
        <v>0</v>
      </c>
      <c r="BW22" s="113">
        <f t="shared" si="49"/>
        <v>0</v>
      </c>
      <c r="BX22" s="113">
        <f t="shared" si="49"/>
        <v>0</v>
      </c>
      <c r="BY22" s="113">
        <f t="shared" si="49"/>
        <v>0</v>
      </c>
      <c r="BZ22" s="113">
        <f t="shared" si="49"/>
        <v>0</v>
      </c>
    </row>
    <row r="23" spans="1:78" ht="13.8">
      <c r="A23" s="457"/>
      <c r="B23" s="116"/>
      <c r="C23" s="116"/>
      <c r="D23" s="116"/>
      <c r="E23" s="117"/>
      <c r="F23" s="91" t="s">
        <v>376</v>
      </c>
      <c r="G23" s="91" t="s">
        <v>645</v>
      </c>
      <c r="H23" s="92" t="s">
        <v>182</v>
      </c>
      <c r="I23" s="93" t="s">
        <v>20</v>
      </c>
      <c r="J23" s="210" t="s">
        <v>80</v>
      </c>
      <c r="K23" s="209">
        <v>125</v>
      </c>
      <c r="L23" s="94">
        <f t="shared" si="40"/>
        <v>1.3686630898937917E-2</v>
      </c>
      <c r="M23" s="96"/>
      <c r="N23" s="97" t="str">
        <f t="shared" si="32"/>
        <v>No ISSUED</v>
      </c>
      <c r="O23" s="98">
        <f t="shared" ca="1" si="41"/>
        <v>0</v>
      </c>
      <c r="P23" s="99">
        <f t="shared" ca="1" si="42"/>
        <v>0</v>
      </c>
      <c r="Q23" s="431">
        <v>45975</v>
      </c>
      <c r="R23" s="432" t="s">
        <v>53</v>
      </c>
      <c r="S23" s="431">
        <f t="shared" si="43"/>
        <v>45982</v>
      </c>
      <c r="T23" s="434" t="s">
        <v>53</v>
      </c>
      <c r="U23" s="431">
        <f t="shared" si="33"/>
        <v>45989</v>
      </c>
      <c r="V23" s="432" t="s">
        <v>53</v>
      </c>
      <c r="W23" s="431">
        <f>+U23+7</f>
        <v>45996</v>
      </c>
      <c r="X23" s="432" t="s">
        <v>53</v>
      </c>
      <c r="Y23" s="82"/>
      <c r="Z23" s="113">
        <f t="shared" si="44"/>
        <v>0</v>
      </c>
      <c r="AA23" s="113">
        <f t="shared" si="44"/>
        <v>0</v>
      </c>
      <c r="AB23" s="113">
        <f t="shared" si="44"/>
        <v>0</v>
      </c>
      <c r="AC23" s="113">
        <f t="shared" si="44"/>
        <v>0</v>
      </c>
      <c r="AD23" s="113">
        <f t="shared" si="44"/>
        <v>0</v>
      </c>
      <c r="AE23" s="113">
        <f t="shared" si="44"/>
        <v>0</v>
      </c>
      <c r="AF23" s="113">
        <f t="shared" si="44"/>
        <v>0.3</v>
      </c>
      <c r="AG23" s="113">
        <f t="shared" si="44"/>
        <v>0.6</v>
      </c>
      <c r="AH23" s="113">
        <f t="shared" si="44"/>
        <v>0.85</v>
      </c>
      <c r="AI23" s="113">
        <f t="shared" si="44"/>
        <v>1</v>
      </c>
      <c r="AJ23" s="113">
        <f t="shared" si="45"/>
        <v>1</v>
      </c>
      <c r="AK23" s="113">
        <f t="shared" si="45"/>
        <v>1</v>
      </c>
      <c r="AL23" s="113">
        <f t="shared" si="45"/>
        <v>1</v>
      </c>
      <c r="AM23" s="113">
        <f t="shared" si="45"/>
        <v>1</v>
      </c>
      <c r="AN23" s="113">
        <f t="shared" si="45"/>
        <v>1</v>
      </c>
      <c r="AO23" s="113">
        <f t="shared" si="45"/>
        <v>1</v>
      </c>
      <c r="AP23" s="113">
        <f t="shared" si="45"/>
        <v>1</v>
      </c>
      <c r="AQ23" s="113">
        <f t="shared" si="45"/>
        <v>1</v>
      </c>
      <c r="AR23" s="113">
        <f t="shared" si="45"/>
        <v>1</v>
      </c>
      <c r="AS23" s="113">
        <f t="shared" si="45"/>
        <v>1</v>
      </c>
      <c r="AT23" s="113">
        <f t="shared" si="46"/>
        <v>1</v>
      </c>
      <c r="AU23" s="113">
        <f t="shared" si="46"/>
        <v>1</v>
      </c>
      <c r="AV23" s="113">
        <f t="shared" si="46"/>
        <v>1</v>
      </c>
      <c r="AW23" s="113">
        <f t="shared" si="46"/>
        <v>1</v>
      </c>
      <c r="AX23" s="113">
        <f t="shared" si="46"/>
        <v>1</v>
      </c>
      <c r="AY23" s="113">
        <f t="shared" si="46"/>
        <v>1</v>
      </c>
      <c r="AZ23" s="83"/>
      <c r="BA23" s="113">
        <f t="shared" si="47"/>
        <v>0</v>
      </c>
      <c r="BB23" s="113">
        <f t="shared" si="47"/>
        <v>0</v>
      </c>
      <c r="BC23" s="113">
        <f t="shared" si="47"/>
        <v>0</v>
      </c>
      <c r="BD23" s="113">
        <f t="shared" si="47"/>
        <v>0</v>
      </c>
      <c r="BE23" s="113">
        <f t="shared" si="47"/>
        <v>0</v>
      </c>
      <c r="BF23" s="113">
        <f t="shared" si="47"/>
        <v>0</v>
      </c>
      <c r="BG23" s="113">
        <f t="shared" si="47"/>
        <v>0</v>
      </c>
      <c r="BH23" s="113">
        <f t="shared" si="47"/>
        <v>0</v>
      </c>
      <c r="BI23" s="113">
        <f t="shared" si="47"/>
        <v>0</v>
      </c>
      <c r="BJ23" s="113">
        <f t="shared" si="47"/>
        <v>0</v>
      </c>
      <c r="BK23" s="113">
        <f t="shared" si="48"/>
        <v>0</v>
      </c>
      <c r="BL23" s="113">
        <f t="shared" si="48"/>
        <v>0</v>
      </c>
      <c r="BM23" s="113">
        <f t="shared" si="48"/>
        <v>0</v>
      </c>
      <c r="BN23" s="113">
        <f t="shared" si="48"/>
        <v>0</v>
      </c>
      <c r="BO23" s="113">
        <f t="shared" si="48"/>
        <v>0</v>
      </c>
      <c r="BP23" s="113">
        <f t="shared" si="48"/>
        <v>0</v>
      </c>
      <c r="BQ23" s="113">
        <f t="shared" si="48"/>
        <v>0</v>
      </c>
      <c r="BR23" s="113">
        <f t="shared" si="48"/>
        <v>0</v>
      </c>
      <c r="BS23" s="113">
        <f t="shared" si="48"/>
        <v>0</v>
      </c>
      <c r="BT23" s="113">
        <f t="shared" si="48"/>
        <v>0</v>
      </c>
      <c r="BU23" s="113">
        <f t="shared" si="49"/>
        <v>0</v>
      </c>
      <c r="BV23" s="113">
        <f t="shared" si="49"/>
        <v>0</v>
      </c>
      <c r="BW23" s="113">
        <f t="shared" si="49"/>
        <v>0</v>
      </c>
      <c r="BX23" s="113">
        <f t="shared" si="49"/>
        <v>0</v>
      </c>
      <c r="BY23" s="113">
        <f t="shared" si="49"/>
        <v>0</v>
      </c>
      <c r="BZ23" s="113">
        <f t="shared" si="49"/>
        <v>0</v>
      </c>
    </row>
    <row r="24" spans="1:78" ht="13.8">
      <c r="A24" s="457"/>
      <c r="B24" s="116"/>
      <c r="C24" s="116"/>
      <c r="D24" s="116"/>
      <c r="E24" s="117"/>
      <c r="F24" s="91" t="s">
        <v>377</v>
      </c>
      <c r="G24" s="91" t="s">
        <v>646</v>
      </c>
      <c r="H24" s="92" t="s">
        <v>183</v>
      </c>
      <c r="I24" s="93" t="s">
        <v>20</v>
      </c>
      <c r="J24" s="210" t="s">
        <v>81</v>
      </c>
      <c r="K24" s="209">
        <v>75</v>
      </c>
      <c r="L24" s="94">
        <f t="shared" si="40"/>
        <v>8.2119785393627506E-3</v>
      </c>
      <c r="M24" s="96"/>
      <c r="N24" s="97" t="str">
        <f t="shared" si="32"/>
        <v>No ISSUED</v>
      </c>
      <c r="O24" s="98">
        <f t="shared" ca="1" si="41"/>
        <v>0</v>
      </c>
      <c r="P24" s="99">
        <f t="shared" ca="1" si="42"/>
        <v>0</v>
      </c>
      <c r="Q24" s="431">
        <v>45989</v>
      </c>
      <c r="R24" s="432" t="s">
        <v>53</v>
      </c>
      <c r="S24" s="431">
        <f t="shared" si="43"/>
        <v>45996</v>
      </c>
      <c r="T24" s="434" t="s">
        <v>53</v>
      </c>
      <c r="U24" s="431">
        <f t="shared" si="33"/>
        <v>46003</v>
      </c>
      <c r="V24" s="432" t="s">
        <v>53</v>
      </c>
      <c r="W24" s="431" t="s">
        <v>53</v>
      </c>
      <c r="X24" s="432" t="s">
        <v>53</v>
      </c>
      <c r="Y24" s="82"/>
      <c r="Z24" s="113">
        <f t="shared" si="44"/>
        <v>0</v>
      </c>
      <c r="AA24" s="113">
        <f t="shared" si="44"/>
        <v>0</v>
      </c>
      <c r="AB24" s="113">
        <f t="shared" si="44"/>
        <v>0</v>
      </c>
      <c r="AC24" s="113">
        <f t="shared" si="44"/>
        <v>0</v>
      </c>
      <c r="AD24" s="113">
        <f t="shared" si="44"/>
        <v>0</v>
      </c>
      <c r="AE24" s="113">
        <f t="shared" si="44"/>
        <v>0</v>
      </c>
      <c r="AF24" s="113">
        <f t="shared" si="44"/>
        <v>0</v>
      </c>
      <c r="AG24" s="113">
        <f t="shared" si="44"/>
        <v>0</v>
      </c>
      <c r="AH24" s="113">
        <f t="shared" si="44"/>
        <v>0.85</v>
      </c>
      <c r="AI24" s="113">
        <f t="shared" si="44"/>
        <v>0.85</v>
      </c>
      <c r="AJ24" s="113">
        <f t="shared" si="45"/>
        <v>1</v>
      </c>
      <c r="AK24" s="113">
        <f t="shared" si="45"/>
        <v>1</v>
      </c>
      <c r="AL24" s="113">
        <f t="shared" si="45"/>
        <v>1</v>
      </c>
      <c r="AM24" s="113">
        <f t="shared" si="45"/>
        <v>1</v>
      </c>
      <c r="AN24" s="113">
        <f t="shared" si="45"/>
        <v>1</v>
      </c>
      <c r="AO24" s="113">
        <f t="shared" si="45"/>
        <v>1</v>
      </c>
      <c r="AP24" s="113">
        <f t="shared" si="45"/>
        <v>1</v>
      </c>
      <c r="AQ24" s="113">
        <f t="shared" si="45"/>
        <v>1</v>
      </c>
      <c r="AR24" s="113">
        <f t="shared" si="45"/>
        <v>1</v>
      </c>
      <c r="AS24" s="113">
        <f t="shared" si="45"/>
        <v>1</v>
      </c>
      <c r="AT24" s="113">
        <f t="shared" si="46"/>
        <v>1</v>
      </c>
      <c r="AU24" s="113">
        <f t="shared" si="46"/>
        <v>1</v>
      </c>
      <c r="AV24" s="113">
        <f t="shared" si="46"/>
        <v>1</v>
      </c>
      <c r="AW24" s="113">
        <f t="shared" si="46"/>
        <v>1</v>
      </c>
      <c r="AX24" s="113">
        <f t="shared" si="46"/>
        <v>1</v>
      </c>
      <c r="AY24" s="113">
        <f t="shared" si="46"/>
        <v>1</v>
      </c>
      <c r="AZ24" s="83"/>
      <c r="BA24" s="113">
        <f t="shared" si="47"/>
        <v>0</v>
      </c>
      <c r="BB24" s="113">
        <f t="shared" si="47"/>
        <v>0</v>
      </c>
      <c r="BC24" s="113">
        <f t="shared" si="47"/>
        <v>0</v>
      </c>
      <c r="BD24" s="113">
        <f t="shared" si="47"/>
        <v>0</v>
      </c>
      <c r="BE24" s="113">
        <f t="shared" si="47"/>
        <v>0</v>
      </c>
      <c r="BF24" s="113">
        <f t="shared" si="47"/>
        <v>0</v>
      </c>
      <c r="BG24" s="113">
        <f t="shared" si="47"/>
        <v>0</v>
      </c>
      <c r="BH24" s="113">
        <f t="shared" si="47"/>
        <v>0</v>
      </c>
      <c r="BI24" s="113">
        <f t="shared" si="47"/>
        <v>0</v>
      </c>
      <c r="BJ24" s="113">
        <f t="shared" si="47"/>
        <v>0</v>
      </c>
      <c r="BK24" s="113">
        <f t="shared" si="48"/>
        <v>0</v>
      </c>
      <c r="BL24" s="113">
        <f t="shared" si="48"/>
        <v>0</v>
      </c>
      <c r="BM24" s="113">
        <f t="shared" si="48"/>
        <v>0</v>
      </c>
      <c r="BN24" s="113">
        <f t="shared" si="48"/>
        <v>0</v>
      </c>
      <c r="BO24" s="113">
        <f t="shared" si="48"/>
        <v>0</v>
      </c>
      <c r="BP24" s="113">
        <f t="shared" si="48"/>
        <v>0</v>
      </c>
      <c r="BQ24" s="113">
        <f t="shared" si="48"/>
        <v>0</v>
      </c>
      <c r="BR24" s="113">
        <f t="shared" si="48"/>
        <v>0</v>
      </c>
      <c r="BS24" s="113">
        <f t="shared" si="48"/>
        <v>0</v>
      </c>
      <c r="BT24" s="113">
        <f t="shared" si="48"/>
        <v>0</v>
      </c>
      <c r="BU24" s="113">
        <f t="shared" si="49"/>
        <v>0</v>
      </c>
      <c r="BV24" s="113">
        <f t="shared" si="49"/>
        <v>0</v>
      </c>
      <c r="BW24" s="113">
        <f t="shared" si="49"/>
        <v>0</v>
      </c>
      <c r="BX24" s="113">
        <f t="shared" si="49"/>
        <v>0</v>
      </c>
      <c r="BY24" s="113">
        <f t="shared" si="49"/>
        <v>0</v>
      </c>
      <c r="BZ24" s="113">
        <f t="shared" si="49"/>
        <v>0</v>
      </c>
    </row>
    <row r="25" spans="1:78" ht="13.8">
      <c r="A25" s="457"/>
      <c r="B25" s="116"/>
      <c r="C25" s="116"/>
      <c r="D25" s="116"/>
      <c r="E25" s="117"/>
      <c r="F25" s="91" t="s">
        <v>378</v>
      </c>
      <c r="G25" s="91" t="s">
        <v>646</v>
      </c>
      <c r="H25" s="92" t="s">
        <v>184</v>
      </c>
      <c r="I25" s="93" t="s">
        <v>20</v>
      </c>
      <c r="J25" s="210" t="s">
        <v>81</v>
      </c>
      <c r="K25" s="209">
        <v>75</v>
      </c>
      <c r="L25" s="94">
        <f t="shared" si="40"/>
        <v>8.2119785393627506E-3</v>
      </c>
      <c r="M25" s="96"/>
      <c r="N25" s="97" t="str">
        <f t="shared" si="32"/>
        <v>No ISSUED</v>
      </c>
      <c r="O25" s="98">
        <f t="shared" ca="1" si="41"/>
        <v>0</v>
      </c>
      <c r="P25" s="99">
        <f t="shared" ca="1" si="42"/>
        <v>0</v>
      </c>
      <c r="Q25" s="431">
        <v>45989</v>
      </c>
      <c r="R25" s="432" t="s">
        <v>53</v>
      </c>
      <c r="S25" s="431">
        <f t="shared" si="43"/>
        <v>45996</v>
      </c>
      <c r="T25" s="434" t="s">
        <v>53</v>
      </c>
      <c r="U25" s="431">
        <f t="shared" si="33"/>
        <v>46003</v>
      </c>
      <c r="V25" s="432" t="s">
        <v>53</v>
      </c>
      <c r="W25" s="431" t="s">
        <v>53</v>
      </c>
      <c r="X25" s="432" t="s">
        <v>53</v>
      </c>
      <c r="Y25" s="82"/>
      <c r="Z25" s="113">
        <f t="shared" si="44"/>
        <v>0</v>
      </c>
      <c r="AA25" s="113">
        <f t="shared" si="44"/>
        <v>0</v>
      </c>
      <c r="AB25" s="113">
        <f t="shared" si="44"/>
        <v>0</v>
      </c>
      <c r="AC25" s="113">
        <f t="shared" si="44"/>
        <v>0</v>
      </c>
      <c r="AD25" s="113">
        <f t="shared" si="44"/>
        <v>0</v>
      </c>
      <c r="AE25" s="113">
        <f t="shared" si="44"/>
        <v>0</v>
      </c>
      <c r="AF25" s="113">
        <f t="shared" si="44"/>
        <v>0</v>
      </c>
      <c r="AG25" s="113">
        <f t="shared" si="44"/>
        <v>0</v>
      </c>
      <c r="AH25" s="113">
        <f t="shared" si="44"/>
        <v>0.85</v>
      </c>
      <c r="AI25" s="113">
        <f t="shared" si="44"/>
        <v>0.85</v>
      </c>
      <c r="AJ25" s="113">
        <f t="shared" si="45"/>
        <v>1</v>
      </c>
      <c r="AK25" s="113">
        <f t="shared" si="45"/>
        <v>1</v>
      </c>
      <c r="AL25" s="113">
        <f t="shared" si="45"/>
        <v>1</v>
      </c>
      <c r="AM25" s="113">
        <f t="shared" si="45"/>
        <v>1</v>
      </c>
      <c r="AN25" s="113">
        <f t="shared" si="45"/>
        <v>1</v>
      </c>
      <c r="AO25" s="113">
        <f t="shared" si="45"/>
        <v>1</v>
      </c>
      <c r="AP25" s="113">
        <f t="shared" si="45"/>
        <v>1</v>
      </c>
      <c r="AQ25" s="113">
        <f t="shared" si="45"/>
        <v>1</v>
      </c>
      <c r="AR25" s="113">
        <f t="shared" si="45"/>
        <v>1</v>
      </c>
      <c r="AS25" s="113">
        <f t="shared" si="45"/>
        <v>1</v>
      </c>
      <c r="AT25" s="113">
        <f t="shared" si="46"/>
        <v>1</v>
      </c>
      <c r="AU25" s="113">
        <f t="shared" si="46"/>
        <v>1</v>
      </c>
      <c r="AV25" s="113">
        <f t="shared" si="46"/>
        <v>1</v>
      </c>
      <c r="AW25" s="113">
        <f t="shared" si="46"/>
        <v>1</v>
      </c>
      <c r="AX25" s="113">
        <f t="shared" si="46"/>
        <v>1</v>
      </c>
      <c r="AY25" s="113">
        <f t="shared" si="46"/>
        <v>1</v>
      </c>
      <c r="AZ25" s="83"/>
      <c r="BA25" s="113">
        <f t="shared" si="47"/>
        <v>0</v>
      </c>
      <c r="BB25" s="113">
        <f t="shared" si="47"/>
        <v>0</v>
      </c>
      <c r="BC25" s="113">
        <f t="shared" si="47"/>
        <v>0</v>
      </c>
      <c r="BD25" s="113">
        <f t="shared" si="47"/>
        <v>0</v>
      </c>
      <c r="BE25" s="113">
        <f t="shared" si="47"/>
        <v>0</v>
      </c>
      <c r="BF25" s="113">
        <f t="shared" si="47"/>
        <v>0</v>
      </c>
      <c r="BG25" s="113">
        <f t="shared" si="47"/>
        <v>0</v>
      </c>
      <c r="BH25" s="113">
        <f t="shared" si="47"/>
        <v>0</v>
      </c>
      <c r="BI25" s="113">
        <f t="shared" si="47"/>
        <v>0</v>
      </c>
      <c r="BJ25" s="113">
        <f t="shared" si="47"/>
        <v>0</v>
      </c>
      <c r="BK25" s="113">
        <f t="shared" si="48"/>
        <v>0</v>
      </c>
      <c r="BL25" s="113">
        <f t="shared" si="48"/>
        <v>0</v>
      </c>
      <c r="BM25" s="113">
        <f t="shared" si="48"/>
        <v>0</v>
      </c>
      <c r="BN25" s="113">
        <f t="shared" si="48"/>
        <v>0</v>
      </c>
      <c r="BO25" s="113">
        <f t="shared" si="48"/>
        <v>0</v>
      </c>
      <c r="BP25" s="113">
        <f t="shared" si="48"/>
        <v>0</v>
      </c>
      <c r="BQ25" s="113">
        <f t="shared" si="48"/>
        <v>0</v>
      </c>
      <c r="BR25" s="113">
        <f t="shared" si="48"/>
        <v>0</v>
      </c>
      <c r="BS25" s="113">
        <f t="shared" si="48"/>
        <v>0</v>
      </c>
      <c r="BT25" s="113">
        <f t="shared" si="48"/>
        <v>0</v>
      </c>
      <c r="BU25" s="113">
        <f t="shared" si="49"/>
        <v>0</v>
      </c>
      <c r="BV25" s="113">
        <f t="shared" si="49"/>
        <v>0</v>
      </c>
      <c r="BW25" s="113">
        <f t="shared" si="49"/>
        <v>0</v>
      </c>
      <c r="BX25" s="113">
        <f t="shared" si="49"/>
        <v>0</v>
      </c>
      <c r="BY25" s="113">
        <f t="shared" si="49"/>
        <v>0</v>
      </c>
      <c r="BZ25" s="113">
        <f t="shared" si="49"/>
        <v>0</v>
      </c>
    </row>
    <row r="26" spans="1:78" ht="13.8">
      <c r="A26" s="457"/>
      <c r="B26" s="116"/>
      <c r="C26" s="116"/>
      <c r="D26" s="116"/>
      <c r="E26" s="117"/>
      <c r="F26" s="91" t="s">
        <v>379</v>
      </c>
      <c r="G26" s="91" t="s">
        <v>647</v>
      </c>
      <c r="H26" s="92" t="s">
        <v>185</v>
      </c>
      <c r="I26" s="93" t="s">
        <v>20</v>
      </c>
      <c r="J26" s="210" t="s">
        <v>81</v>
      </c>
      <c r="K26" s="209">
        <v>100</v>
      </c>
      <c r="L26" s="94">
        <f t="shared" si="40"/>
        <v>1.0949304719150335E-2</v>
      </c>
      <c r="M26" s="96"/>
      <c r="N26" s="97" t="str">
        <f t="shared" si="32"/>
        <v>No ISSUED</v>
      </c>
      <c r="O26" s="98">
        <f t="shared" ca="1" si="41"/>
        <v>0</v>
      </c>
      <c r="P26" s="99">
        <f t="shared" ca="1" si="42"/>
        <v>0</v>
      </c>
      <c r="Q26" s="431">
        <v>45989</v>
      </c>
      <c r="R26" s="432" t="s">
        <v>53</v>
      </c>
      <c r="S26" s="431">
        <f t="shared" si="43"/>
        <v>45996</v>
      </c>
      <c r="T26" s="434" t="s">
        <v>53</v>
      </c>
      <c r="U26" s="431">
        <f t="shared" si="33"/>
        <v>46003</v>
      </c>
      <c r="V26" s="432" t="s">
        <v>53</v>
      </c>
      <c r="W26" s="431" t="s">
        <v>53</v>
      </c>
      <c r="X26" s="432" t="s">
        <v>53</v>
      </c>
      <c r="Y26" s="82"/>
      <c r="Z26" s="113">
        <f t="shared" si="44"/>
        <v>0</v>
      </c>
      <c r="AA26" s="113">
        <f t="shared" si="44"/>
        <v>0</v>
      </c>
      <c r="AB26" s="113">
        <f t="shared" si="44"/>
        <v>0</v>
      </c>
      <c r="AC26" s="113">
        <f t="shared" si="44"/>
        <v>0</v>
      </c>
      <c r="AD26" s="113">
        <f t="shared" si="44"/>
        <v>0</v>
      </c>
      <c r="AE26" s="113">
        <f t="shared" si="44"/>
        <v>0</v>
      </c>
      <c r="AF26" s="113">
        <f t="shared" si="44"/>
        <v>0</v>
      </c>
      <c r="AG26" s="113">
        <f t="shared" si="44"/>
        <v>0</v>
      </c>
      <c r="AH26" s="113">
        <f t="shared" si="44"/>
        <v>0.85</v>
      </c>
      <c r="AI26" s="113">
        <f t="shared" si="44"/>
        <v>0.85</v>
      </c>
      <c r="AJ26" s="113">
        <f t="shared" si="45"/>
        <v>1</v>
      </c>
      <c r="AK26" s="113">
        <f t="shared" si="45"/>
        <v>1</v>
      </c>
      <c r="AL26" s="113">
        <f t="shared" si="45"/>
        <v>1</v>
      </c>
      <c r="AM26" s="113">
        <f t="shared" si="45"/>
        <v>1</v>
      </c>
      <c r="AN26" s="113">
        <f t="shared" si="45"/>
        <v>1</v>
      </c>
      <c r="AO26" s="113">
        <f t="shared" si="45"/>
        <v>1</v>
      </c>
      <c r="AP26" s="113">
        <f t="shared" si="45"/>
        <v>1</v>
      </c>
      <c r="AQ26" s="113">
        <f t="shared" si="45"/>
        <v>1</v>
      </c>
      <c r="AR26" s="113">
        <f t="shared" si="45"/>
        <v>1</v>
      </c>
      <c r="AS26" s="113">
        <f t="shared" si="45"/>
        <v>1</v>
      </c>
      <c r="AT26" s="113">
        <f t="shared" si="46"/>
        <v>1</v>
      </c>
      <c r="AU26" s="113">
        <f t="shared" si="46"/>
        <v>1</v>
      </c>
      <c r="AV26" s="113">
        <f t="shared" si="46"/>
        <v>1</v>
      </c>
      <c r="AW26" s="113">
        <f t="shared" si="46"/>
        <v>1</v>
      </c>
      <c r="AX26" s="113">
        <f t="shared" si="46"/>
        <v>1</v>
      </c>
      <c r="AY26" s="113">
        <f t="shared" si="46"/>
        <v>1</v>
      </c>
      <c r="AZ26" s="83"/>
      <c r="BA26" s="113">
        <f t="shared" si="47"/>
        <v>0</v>
      </c>
      <c r="BB26" s="113">
        <f t="shared" si="47"/>
        <v>0</v>
      </c>
      <c r="BC26" s="113">
        <f t="shared" si="47"/>
        <v>0</v>
      </c>
      <c r="BD26" s="113">
        <f t="shared" si="47"/>
        <v>0</v>
      </c>
      <c r="BE26" s="113">
        <f t="shared" si="47"/>
        <v>0</v>
      </c>
      <c r="BF26" s="113">
        <f t="shared" si="47"/>
        <v>0</v>
      </c>
      <c r="BG26" s="113">
        <f t="shared" si="47"/>
        <v>0</v>
      </c>
      <c r="BH26" s="113">
        <f t="shared" si="47"/>
        <v>0</v>
      </c>
      <c r="BI26" s="113">
        <f t="shared" si="47"/>
        <v>0</v>
      </c>
      <c r="BJ26" s="113">
        <f t="shared" si="47"/>
        <v>0</v>
      </c>
      <c r="BK26" s="113">
        <f t="shared" si="48"/>
        <v>0</v>
      </c>
      <c r="BL26" s="113">
        <f t="shared" si="48"/>
        <v>0</v>
      </c>
      <c r="BM26" s="113">
        <f t="shared" si="48"/>
        <v>0</v>
      </c>
      <c r="BN26" s="113">
        <f t="shared" si="48"/>
        <v>0</v>
      </c>
      <c r="BO26" s="113">
        <f t="shared" si="48"/>
        <v>0</v>
      </c>
      <c r="BP26" s="113">
        <f t="shared" si="48"/>
        <v>0</v>
      </c>
      <c r="BQ26" s="113">
        <f t="shared" si="48"/>
        <v>0</v>
      </c>
      <c r="BR26" s="113">
        <f t="shared" si="48"/>
        <v>0</v>
      </c>
      <c r="BS26" s="113">
        <f t="shared" si="48"/>
        <v>0</v>
      </c>
      <c r="BT26" s="113">
        <f t="shared" si="48"/>
        <v>0</v>
      </c>
      <c r="BU26" s="113">
        <f t="shared" si="49"/>
        <v>0</v>
      </c>
      <c r="BV26" s="113">
        <f t="shared" si="49"/>
        <v>0</v>
      </c>
      <c r="BW26" s="113">
        <f t="shared" si="49"/>
        <v>0</v>
      </c>
      <c r="BX26" s="113">
        <f t="shared" si="49"/>
        <v>0</v>
      </c>
      <c r="BY26" s="113">
        <f t="shared" si="49"/>
        <v>0</v>
      </c>
      <c r="BZ26" s="113">
        <f t="shared" si="49"/>
        <v>0</v>
      </c>
    </row>
    <row r="27" spans="1:78" ht="13.8">
      <c r="A27" s="457"/>
      <c r="B27" s="116"/>
      <c r="C27" s="116"/>
      <c r="D27" s="116"/>
      <c r="E27" s="117"/>
      <c r="F27" s="91" t="s">
        <v>380</v>
      </c>
      <c r="G27" s="91" t="s">
        <v>647</v>
      </c>
      <c r="H27" s="92" t="s">
        <v>186</v>
      </c>
      <c r="I27" s="93" t="s">
        <v>20</v>
      </c>
      <c r="J27" s="210" t="s">
        <v>81</v>
      </c>
      <c r="K27" s="209">
        <v>100</v>
      </c>
      <c r="L27" s="94">
        <f t="shared" si="40"/>
        <v>1.0949304719150335E-2</v>
      </c>
      <c r="M27" s="96"/>
      <c r="N27" s="97" t="str">
        <f t="shared" si="32"/>
        <v>No ISSUED</v>
      </c>
      <c r="O27" s="98">
        <f t="shared" ca="1" si="41"/>
        <v>0</v>
      </c>
      <c r="P27" s="99">
        <f t="shared" ca="1" si="42"/>
        <v>0</v>
      </c>
      <c r="Q27" s="431">
        <v>45989</v>
      </c>
      <c r="R27" s="432" t="s">
        <v>53</v>
      </c>
      <c r="S27" s="431">
        <f t="shared" si="43"/>
        <v>45996</v>
      </c>
      <c r="T27" s="434" t="s">
        <v>53</v>
      </c>
      <c r="U27" s="431">
        <f t="shared" si="33"/>
        <v>46003</v>
      </c>
      <c r="V27" s="432" t="s">
        <v>53</v>
      </c>
      <c r="W27" s="431" t="s">
        <v>53</v>
      </c>
      <c r="X27" s="432" t="s">
        <v>53</v>
      </c>
      <c r="Y27" s="82"/>
      <c r="Z27" s="113">
        <f t="shared" ref="Z27:AI36" si="50">IF(OR($J27="Z",$J27="X"),IF(Z$4&gt;=$W27,$X$3,IF(Z$4&gt;=$U27,$V$3,IF(Z$4&gt;=$S27,$T$3,IF(Z$4&gt;=$Q27,$R$3,0)))),IF($J27="O",IF(Z$4&gt;=$U27,$V$2,IF(Z$4&gt;=$Q27,$R$2,0))))</f>
        <v>0</v>
      </c>
      <c r="AA27" s="113">
        <f t="shared" si="50"/>
        <v>0</v>
      </c>
      <c r="AB27" s="113">
        <f t="shared" si="50"/>
        <v>0</v>
      </c>
      <c r="AC27" s="113">
        <f t="shared" si="50"/>
        <v>0</v>
      </c>
      <c r="AD27" s="113">
        <f t="shared" si="50"/>
        <v>0</v>
      </c>
      <c r="AE27" s="113">
        <f t="shared" si="50"/>
        <v>0</v>
      </c>
      <c r="AF27" s="113">
        <f t="shared" si="50"/>
        <v>0</v>
      </c>
      <c r="AG27" s="113">
        <f t="shared" si="50"/>
        <v>0</v>
      </c>
      <c r="AH27" s="113">
        <f t="shared" si="50"/>
        <v>0.85</v>
      </c>
      <c r="AI27" s="113">
        <f t="shared" si="50"/>
        <v>0.85</v>
      </c>
      <c r="AJ27" s="113">
        <f t="shared" ref="AJ27:AS36" si="51">IF(OR($J27="Z",$J27="X"),IF(AJ$4&gt;=$W27,$X$3,IF(AJ$4&gt;=$U27,$V$3,IF(AJ$4&gt;=$S27,$T$3,IF(AJ$4&gt;=$Q27,$R$3,0)))),IF($J27="O",IF(AJ$4&gt;=$U27,$V$2,IF(AJ$4&gt;=$Q27,$R$2,0))))</f>
        <v>1</v>
      </c>
      <c r="AK27" s="113">
        <f t="shared" si="51"/>
        <v>1</v>
      </c>
      <c r="AL27" s="113">
        <f t="shared" si="51"/>
        <v>1</v>
      </c>
      <c r="AM27" s="113">
        <f t="shared" si="51"/>
        <v>1</v>
      </c>
      <c r="AN27" s="113">
        <f t="shared" si="51"/>
        <v>1</v>
      </c>
      <c r="AO27" s="113">
        <f t="shared" si="51"/>
        <v>1</v>
      </c>
      <c r="AP27" s="113">
        <f t="shared" si="51"/>
        <v>1</v>
      </c>
      <c r="AQ27" s="113">
        <f t="shared" si="51"/>
        <v>1</v>
      </c>
      <c r="AR27" s="113">
        <f t="shared" si="51"/>
        <v>1</v>
      </c>
      <c r="AS27" s="113">
        <f t="shared" si="51"/>
        <v>1</v>
      </c>
      <c r="AT27" s="113">
        <f t="shared" ref="AT27:AY36" si="52">IF(OR($J27="Z",$J27="X"),IF(AT$4&gt;=$W27,$X$3,IF(AT$4&gt;=$U27,$V$3,IF(AT$4&gt;=$S27,$T$3,IF(AT$4&gt;=$Q27,$R$3,0)))),IF($J27="O",IF(AT$4&gt;=$U27,$V$2,IF(AT$4&gt;=$Q27,$R$2,0))))</f>
        <v>1</v>
      </c>
      <c r="AU27" s="113">
        <f t="shared" si="52"/>
        <v>1</v>
      </c>
      <c r="AV27" s="113">
        <f t="shared" si="52"/>
        <v>1</v>
      </c>
      <c r="AW27" s="113">
        <f t="shared" si="52"/>
        <v>1</v>
      </c>
      <c r="AX27" s="113">
        <f t="shared" si="52"/>
        <v>1</v>
      </c>
      <c r="AY27" s="113">
        <f t="shared" si="52"/>
        <v>1</v>
      </c>
      <c r="AZ27" s="83"/>
      <c r="BA27" s="113">
        <f t="shared" ref="BA27:BJ36" si="53">IF(OR($J27="Z",$J27="X"),IF(OR(AND($X27&lt;&gt;0,BA$4&gt;=$X27),AND($X27=0,BA$4&gt;=$W27)),$X$3,IF(OR(AND($V27&lt;&gt;0,BA$4&gt;=$V27),AND($V27=0,BA$4&gt;=$U27)),$V$3,IF(OR(AND($T27&lt;&gt;0,BA$4&gt;=$T27),AND($T27=0,BA$4&gt;=$S27)),$T$3,IF(OR(AND($R27&lt;&gt;0,BA$4&gt;=$R27),AND($R27=0,BA$4&gt;=$Q27)),$R$3,0)))),IF($J27="O",IF(OR(AND($V27&lt;&gt;0,BA$4&gt;=$V27),AND($V27=0,BA$4&gt;=$U27)),$V$2,IF(OR(AND($R27&lt;&gt;0,BA$4&gt;=$R27),AND($R27=0,BA$4&gt;=$Q27)),$R$2,0))))</f>
        <v>0</v>
      </c>
      <c r="BB27" s="113">
        <f t="shared" si="53"/>
        <v>0</v>
      </c>
      <c r="BC27" s="113">
        <f t="shared" si="53"/>
        <v>0</v>
      </c>
      <c r="BD27" s="113">
        <f t="shared" si="53"/>
        <v>0</v>
      </c>
      <c r="BE27" s="113">
        <f t="shared" si="53"/>
        <v>0</v>
      </c>
      <c r="BF27" s="113">
        <f t="shared" si="53"/>
        <v>0</v>
      </c>
      <c r="BG27" s="113">
        <f t="shared" si="53"/>
        <v>0</v>
      </c>
      <c r="BH27" s="113">
        <f t="shared" si="53"/>
        <v>0</v>
      </c>
      <c r="BI27" s="113">
        <f t="shared" si="53"/>
        <v>0</v>
      </c>
      <c r="BJ27" s="113">
        <f t="shared" si="53"/>
        <v>0</v>
      </c>
      <c r="BK27" s="113">
        <f t="shared" ref="BK27:BT36" si="54">IF(OR($J27="Z",$J27="X"),IF(OR(AND($X27&lt;&gt;0,BK$4&gt;=$X27),AND($X27=0,BK$4&gt;=$W27)),$X$3,IF(OR(AND($V27&lt;&gt;0,BK$4&gt;=$V27),AND($V27=0,BK$4&gt;=$U27)),$V$3,IF(OR(AND($T27&lt;&gt;0,BK$4&gt;=$T27),AND($T27=0,BK$4&gt;=$S27)),$T$3,IF(OR(AND($R27&lt;&gt;0,BK$4&gt;=$R27),AND($R27=0,BK$4&gt;=$Q27)),$R$3,0)))),IF($J27="O",IF(OR(AND($V27&lt;&gt;0,BK$4&gt;=$V27),AND($V27=0,BK$4&gt;=$U27)),$V$2,IF(OR(AND($R27&lt;&gt;0,BK$4&gt;=$R27),AND($R27=0,BK$4&gt;=$Q27)),$R$2,0))))</f>
        <v>0</v>
      </c>
      <c r="BL27" s="113">
        <f t="shared" si="54"/>
        <v>0</v>
      </c>
      <c r="BM27" s="113">
        <f t="shared" si="54"/>
        <v>0</v>
      </c>
      <c r="BN27" s="113">
        <f t="shared" si="54"/>
        <v>0</v>
      </c>
      <c r="BO27" s="113">
        <f t="shared" si="54"/>
        <v>0</v>
      </c>
      <c r="BP27" s="113">
        <f t="shared" si="54"/>
        <v>0</v>
      </c>
      <c r="BQ27" s="113">
        <f t="shared" si="54"/>
        <v>0</v>
      </c>
      <c r="BR27" s="113">
        <f t="shared" si="54"/>
        <v>0</v>
      </c>
      <c r="BS27" s="113">
        <f t="shared" si="54"/>
        <v>0</v>
      </c>
      <c r="BT27" s="113">
        <f t="shared" si="54"/>
        <v>0</v>
      </c>
      <c r="BU27" s="113">
        <f t="shared" ref="BU27:BZ36" si="55">IF(OR($J27="Z",$J27="X"),IF(OR(AND($X27&lt;&gt;0,BU$4&gt;=$X27),AND($X27=0,BU$4&gt;=$W27)),$X$3,IF(OR(AND($V27&lt;&gt;0,BU$4&gt;=$V27),AND($V27=0,BU$4&gt;=$U27)),$V$3,IF(OR(AND($T27&lt;&gt;0,BU$4&gt;=$T27),AND($T27=0,BU$4&gt;=$S27)),$T$3,IF(OR(AND($R27&lt;&gt;0,BU$4&gt;=$R27),AND($R27=0,BU$4&gt;=$Q27)),$R$3,0)))),IF($J27="O",IF(OR(AND($V27&lt;&gt;0,BU$4&gt;=$V27),AND($V27=0,BU$4&gt;=$U27)),$V$2,IF(OR(AND($R27&lt;&gt;0,BU$4&gt;=$R27),AND($R27=0,BU$4&gt;=$Q27)),$R$2,0))))</f>
        <v>0</v>
      </c>
      <c r="BV27" s="113">
        <f t="shared" si="55"/>
        <v>0</v>
      </c>
      <c r="BW27" s="113">
        <f t="shared" si="55"/>
        <v>0</v>
      </c>
      <c r="BX27" s="113">
        <f t="shared" si="55"/>
        <v>0</v>
      </c>
      <c r="BY27" s="113">
        <f t="shared" si="55"/>
        <v>0</v>
      </c>
      <c r="BZ27" s="113">
        <f t="shared" si="55"/>
        <v>0</v>
      </c>
    </row>
    <row r="28" spans="1:78" ht="13.8">
      <c r="A28" s="457"/>
      <c r="B28" s="116"/>
      <c r="C28" s="116"/>
      <c r="D28" s="116"/>
      <c r="E28" s="117"/>
      <c r="F28" s="91" t="s">
        <v>381</v>
      </c>
      <c r="G28" s="91" t="s">
        <v>647</v>
      </c>
      <c r="H28" s="92" t="s">
        <v>187</v>
      </c>
      <c r="I28" s="93" t="s">
        <v>20</v>
      </c>
      <c r="J28" s="210" t="s">
        <v>81</v>
      </c>
      <c r="K28" s="209">
        <v>100</v>
      </c>
      <c r="L28" s="94">
        <f t="shared" si="40"/>
        <v>1.0949304719150335E-2</v>
      </c>
      <c r="M28" s="96"/>
      <c r="N28" s="97" t="str">
        <f t="shared" si="32"/>
        <v>No ISSUED</v>
      </c>
      <c r="O28" s="98">
        <f t="shared" ca="1" si="41"/>
        <v>0</v>
      </c>
      <c r="P28" s="99">
        <f t="shared" ca="1" si="42"/>
        <v>0</v>
      </c>
      <c r="Q28" s="431">
        <v>45989</v>
      </c>
      <c r="R28" s="432" t="s">
        <v>53</v>
      </c>
      <c r="S28" s="431">
        <f t="shared" si="43"/>
        <v>45996</v>
      </c>
      <c r="T28" s="434" t="s">
        <v>53</v>
      </c>
      <c r="U28" s="431">
        <f t="shared" si="33"/>
        <v>46003</v>
      </c>
      <c r="V28" s="432" t="s">
        <v>53</v>
      </c>
      <c r="W28" s="431" t="s">
        <v>53</v>
      </c>
      <c r="X28" s="432" t="s">
        <v>53</v>
      </c>
      <c r="Y28" s="82"/>
      <c r="Z28" s="113">
        <f t="shared" si="50"/>
        <v>0</v>
      </c>
      <c r="AA28" s="113">
        <f t="shared" si="50"/>
        <v>0</v>
      </c>
      <c r="AB28" s="113">
        <f t="shared" si="50"/>
        <v>0</v>
      </c>
      <c r="AC28" s="113">
        <f t="shared" si="50"/>
        <v>0</v>
      </c>
      <c r="AD28" s="113">
        <f t="shared" si="50"/>
        <v>0</v>
      </c>
      <c r="AE28" s="113">
        <f t="shared" si="50"/>
        <v>0</v>
      </c>
      <c r="AF28" s="113">
        <f t="shared" si="50"/>
        <v>0</v>
      </c>
      <c r="AG28" s="113">
        <f t="shared" si="50"/>
        <v>0</v>
      </c>
      <c r="AH28" s="113">
        <f t="shared" si="50"/>
        <v>0.85</v>
      </c>
      <c r="AI28" s="113">
        <f t="shared" si="50"/>
        <v>0.85</v>
      </c>
      <c r="AJ28" s="113">
        <f t="shared" si="51"/>
        <v>1</v>
      </c>
      <c r="AK28" s="113">
        <f t="shared" si="51"/>
        <v>1</v>
      </c>
      <c r="AL28" s="113">
        <f t="shared" si="51"/>
        <v>1</v>
      </c>
      <c r="AM28" s="113">
        <f t="shared" si="51"/>
        <v>1</v>
      </c>
      <c r="AN28" s="113">
        <f t="shared" si="51"/>
        <v>1</v>
      </c>
      <c r="AO28" s="113">
        <f t="shared" si="51"/>
        <v>1</v>
      </c>
      <c r="AP28" s="113">
        <f t="shared" si="51"/>
        <v>1</v>
      </c>
      <c r="AQ28" s="113">
        <f t="shared" si="51"/>
        <v>1</v>
      </c>
      <c r="AR28" s="113">
        <f t="shared" si="51"/>
        <v>1</v>
      </c>
      <c r="AS28" s="113">
        <f t="shared" si="51"/>
        <v>1</v>
      </c>
      <c r="AT28" s="113">
        <f t="shared" si="52"/>
        <v>1</v>
      </c>
      <c r="AU28" s="113">
        <f t="shared" si="52"/>
        <v>1</v>
      </c>
      <c r="AV28" s="113">
        <f t="shared" si="52"/>
        <v>1</v>
      </c>
      <c r="AW28" s="113">
        <f t="shared" si="52"/>
        <v>1</v>
      </c>
      <c r="AX28" s="113">
        <f t="shared" si="52"/>
        <v>1</v>
      </c>
      <c r="AY28" s="113">
        <f t="shared" si="52"/>
        <v>1</v>
      </c>
      <c r="AZ28" s="83"/>
      <c r="BA28" s="113">
        <f t="shared" si="53"/>
        <v>0</v>
      </c>
      <c r="BB28" s="113">
        <f t="shared" si="53"/>
        <v>0</v>
      </c>
      <c r="BC28" s="113">
        <f t="shared" si="53"/>
        <v>0</v>
      </c>
      <c r="BD28" s="113">
        <f t="shared" si="53"/>
        <v>0</v>
      </c>
      <c r="BE28" s="113">
        <f t="shared" si="53"/>
        <v>0</v>
      </c>
      <c r="BF28" s="113">
        <f t="shared" si="53"/>
        <v>0</v>
      </c>
      <c r="BG28" s="113">
        <f t="shared" si="53"/>
        <v>0</v>
      </c>
      <c r="BH28" s="113">
        <f t="shared" si="53"/>
        <v>0</v>
      </c>
      <c r="BI28" s="113">
        <f t="shared" si="53"/>
        <v>0</v>
      </c>
      <c r="BJ28" s="113">
        <f t="shared" si="53"/>
        <v>0</v>
      </c>
      <c r="BK28" s="113">
        <f t="shared" si="54"/>
        <v>0</v>
      </c>
      <c r="BL28" s="113">
        <f t="shared" si="54"/>
        <v>0</v>
      </c>
      <c r="BM28" s="113">
        <f t="shared" si="54"/>
        <v>0</v>
      </c>
      <c r="BN28" s="113">
        <f t="shared" si="54"/>
        <v>0</v>
      </c>
      <c r="BO28" s="113">
        <f t="shared" si="54"/>
        <v>0</v>
      </c>
      <c r="BP28" s="113">
        <f t="shared" si="54"/>
        <v>0</v>
      </c>
      <c r="BQ28" s="113">
        <f t="shared" si="54"/>
        <v>0</v>
      </c>
      <c r="BR28" s="113">
        <f t="shared" si="54"/>
        <v>0</v>
      </c>
      <c r="BS28" s="113">
        <f t="shared" si="54"/>
        <v>0</v>
      </c>
      <c r="BT28" s="113">
        <f t="shared" si="54"/>
        <v>0</v>
      </c>
      <c r="BU28" s="113">
        <f t="shared" si="55"/>
        <v>0</v>
      </c>
      <c r="BV28" s="113">
        <f t="shared" si="55"/>
        <v>0</v>
      </c>
      <c r="BW28" s="113">
        <f t="shared" si="55"/>
        <v>0</v>
      </c>
      <c r="BX28" s="113">
        <f t="shared" si="55"/>
        <v>0</v>
      </c>
      <c r="BY28" s="113">
        <f t="shared" si="55"/>
        <v>0</v>
      </c>
      <c r="BZ28" s="113">
        <f t="shared" si="55"/>
        <v>0</v>
      </c>
    </row>
    <row r="29" spans="1:78" ht="13.8">
      <c r="A29" s="457"/>
      <c r="B29" s="116"/>
      <c r="C29" s="116"/>
      <c r="D29" s="116"/>
      <c r="E29" s="117"/>
      <c r="F29" s="91" t="s">
        <v>382</v>
      </c>
      <c r="G29" s="91" t="s">
        <v>648</v>
      </c>
      <c r="H29" s="92" t="s">
        <v>188</v>
      </c>
      <c r="I29" s="93" t="s">
        <v>20</v>
      </c>
      <c r="J29" s="210" t="s">
        <v>81</v>
      </c>
      <c r="K29" s="209">
        <v>100</v>
      </c>
      <c r="L29" s="94">
        <f t="shared" si="40"/>
        <v>1.0949304719150335E-2</v>
      </c>
      <c r="M29" s="96"/>
      <c r="N29" s="97" t="str">
        <f t="shared" si="32"/>
        <v>No ISSUED</v>
      </c>
      <c r="O29" s="98">
        <f t="shared" ca="1" si="41"/>
        <v>0</v>
      </c>
      <c r="P29" s="99">
        <f t="shared" ca="1" si="42"/>
        <v>0</v>
      </c>
      <c r="Q29" s="431">
        <v>45989</v>
      </c>
      <c r="R29" s="432" t="s">
        <v>53</v>
      </c>
      <c r="S29" s="431">
        <f t="shared" si="43"/>
        <v>45996</v>
      </c>
      <c r="T29" s="434" t="s">
        <v>53</v>
      </c>
      <c r="U29" s="431">
        <f t="shared" si="33"/>
        <v>46003</v>
      </c>
      <c r="V29" s="432" t="s">
        <v>53</v>
      </c>
      <c r="W29" s="431" t="s">
        <v>53</v>
      </c>
      <c r="X29" s="432" t="s">
        <v>53</v>
      </c>
      <c r="Y29" s="82"/>
      <c r="Z29" s="113">
        <f t="shared" si="50"/>
        <v>0</v>
      </c>
      <c r="AA29" s="113">
        <f t="shared" si="50"/>
        <v>0</v>
      </c>
      <c r="AB29" s="113">
        <f t="shared" si="50"/>
        <v>0</v>
      </c>
      <c r="AC29" s="113">
        <f t="shared" si="50"/>
        <v>0</v>
      </c>
      <c r="AD29" s="113">
        <f t="shared" si="50"/>
        <v>0</v>
      </c>
      <c r="AE29" s="113">
        <f t="shared" si="50"/>
        <v>0</v>
      </c>
      <c r="AF29" s="113">
        <f t="shared" si="50"/>
        <v>0</v>
      </c>
      <c r="AG29" s="113">
        <f t="shared" si="50"/>
        <v>0</v>
      </c>
      <c r="AH29" s="113">
        <f t="shared" si="50"/>
        <v>0.85</v>
      </c>
      <c r="AI29" s="113">
        <f t="shared" si="50"/>
        <v>0.85</v>
      </c>
      <c r="AJ29" s="113">
        <f t="shared" si="51"/>
        <v>1</v>
      </c>
      <c r="AK29" s="113">
        <f t="shared" si="51"/>
        <v>1</v>
      </c>
      <c r="AL29" s="113">
        <f t="shared" si="51"/>
        <v>1</v>
      </c>
      <c r="AM29" s="113">
        <f t="shared" si="51"/>
        <v>1</v>
      </c>
      <c r="AN29" s="113">
        <f t="shared" si="51"/>
        <v>1</v>
      </c>
      <c r="AO29" s="113">
        <f t="shared" si="51"/>
        <v>1</v>
      </c>
      <c r="AP29" s="113">
        <f t="shared" si="51"/>
        <v>1</v>
      </c>
      <c r="AQ29" s="113">
        <f t="shared" si="51"/>
        <v>1</v>
      </c>
      <c r="AR29" s="113">
        <f t="shared" si="51"/>
        <v>1</v>
      </c>
      <c r="AS29" s="113">
        <f t="shared" si="51"/>
        <v>1</v>
      </c>
      <c r="AT29" s="113">
        <f t="shared" si="52"/>
        <v>1</v>
      </c>
      <c r="AU29" s="113">
        <f t="shared" si="52"/>
        <v>1</v>
      </c>
      <c r="AV29" s="113">
        <f t="shared" si="52"/>
        <v>1</v>
      </c>
      <c r="AW29" s="113">
        <f t="shared" si="52"/>
        <v>1</v>
      </c>
      <c r="AX29" s="113">
        <f t="shared" si="52"/>
        <v>1</v>
      </c>
      <c r="AY29" s="113">
        <f t="shared" si="52"/>
        <v>1</v>
      </c>
      <c r="AZ29" s="83"/>
      <c r="BA29" s="113">
        <f t="shared" si="53"/>
        <v>0</v>
      </c>
      <c r="BB29" s="113">
        <f t="shared" si="53"/>
        <v>0</v>
      </c>
      <c r="BC29" s="113">
        <f t="shared" si="53"/>
        <v>0</v>
      </c>
      <c r="BD29" s="113">
        <f t="shared" si="53"/>
        <v>0</v>
      </c>
      <c r="BE29" s="113">
        <f t="shared" si="53"/>
        <v>0</v>
      </c>
      <c r="BF29" s="113">
        <f t="shared" si="53"/>
        <v>0</v>
      </c>
      <c r="BG29" s="113">
        <f t="shared" si="53"/>
        <v>0</v>
      </c>
      <c r="BH29" s="113">
        <f t="shared" si="53"/>
        <v>0</v>
      </c>
      <c r="BI29" s="113">
        <f t="shared" si="53"/>
        <v>0</v>
      </c>
      <c r="BJ29" s="113">
        <f t="shared" si="53"/>
        <v>0</v>
      </c>
      <c r="BK29" s="113">
        <f t="shared" si="54"/>
        <v>0</v>
      </c>
      <c r="BL29" s="113">
        <f t="shared" si="54"/>
        <v>0</v>
      </c>
      <c r="BM29" s="113">
        <f t="shared" si="54"/>
        <v>0</v>
      </c>
      <c r="BN29" s="113">
        <f t="shared" si="54"/>
        <v>0</v>
      </c>
      <c r="BO29" s="113">
        <f t="shared" si="54"/>
        <v>0</v>
      </c>
      <c r="BP29" s="113">
        <f t="shared" si="54"/>
        <v>0</v>
      </c>
      <c r="BQ29" s="113">
        <f t="shared" si="54"/>
        <v>0</v>
      </c>
      <c r="BR29" s="113">
        <f t="shared" si="54"/>
        <v>0</v>
      </c>
      <c r="BS29" s="113">
        <f t="shared" si="54"/>
        <v>0</v>
      </c>
      <c r="BT29" s="113">
        <f t="shared" si="54"/>
        <v>0</v>
      </c>
      <c r="BU29" s="113">
        <f t="shared" si="55"/>
        <v>0</v>
      </c>
      <c r="BV29" s="113">
        <f t="shared" si="55"/>
        <v>0</v>
      </c>
      <c r="BW29" s="113">
        <f t="shared" si="55"/>
        <v>0</v>
      </c>
      <c r="BX29" s="113">
        <f t="shared" si="55"/>
        <v>0</v>
      </c>
      <c r="BY29" s="113">
        <f t="shared" si="55"/>
        <v>0</v>
      </c>
      <c r="BZ29" s="113">
        <f t="shared" si="55"/>
        <v>0</v>
      </c>
    </row>
    <row r="30" spans="1:78" ht="13.8">
      <c r="A30" s="457"/>
      <c r="B30" s="116"/>
      <c r="C30" s="116"/>
      <c r="D30" s="116"/>
      <c r="E30" s="117"/>
      <c r="F30" s="91" t="s">
        <v>383</v>
      </c>
      <c r="G30" s="91" t="s">
        <v>648</v>
      </c>
      <c r="H30" s="92" t="s">
        <v>189</v>
      </c>
      <c r="I30" s="93" t="s">
        <v>20</v>
      </c>
      <c r="J30" s="210" t="s">
        <v>81</v>
      </c>
      <c r="K30" s="209">
        <v>100</v>
      </c>
      <c r="L30" s="94">
        <f t="shared" si="40"/>
        <v>1.0949304719150335E-2</v>
      </c>
      <c r="M30" s="96"/>
      <c r="N30" s="97" t="str">
        <f t="shared" si="32"/>
        <v>No ISSUED</v>
      </c>
      <c r="O30" s="98">
        <f t="shared" ca="1" si="41"/>
        <v>0</v>
      </c>
      <c r="P30" s="99">
        <f t="shared" ca="1" si="42"/>
        <v>0</v>
      </c>
      <c r="Q30" s="431">
        <v>45989</v>
      </c>
      <c r="R30" s="432" t="s">
        <v>53</v>
      </c>
      <c r="S30" s="431">
        <f t="shared" si="43"/>
        <v>45996</v>
      </c>
      <c r="T30" s="434" t="s">
        <v>53</v>
      </c>
      <c r="U30" s="431">
        <f t="shared" si="33"/>
        <v>46003</v>
      </c>
      <c r="V30" s="432" t="s">
        <v>53</v>
      </c>
      <c r="W30" s="431" t="s">
        <v>53</v>
      </c>
      <c r="X30" s="432" t="s">
        <v>53</v>
      </c>
      <c r="Y30" s="82"/>
      <c r="Z30" s="113">
        <f t="shared" si="50"/>
        <v>0</v>
      </c>
      <c r="AA30" s="113">
        <f t="shared" si="50"/>
        <v>0</v>
      </c>
      <c r="AB30" s="113">
        <f t="shared" si="50"/>
        <v>0</v>
      </c>
      <c r="AC30" s="113">
        <f t="shared" si="50"/>
        <v>0</v>
      </c>
      <c r="AD30" s="113">
        <f t="shared" si="50"/>
        <v>0</v>
      </c>
      <c r="AE30" s="113">
        <f t="shared" si="50"/>
        <v>0</v>
      </c>
      <c r="AF30" s="113">
        <f t="shared" si="50"/>
        <v>0</v>
      </c>
      <c r="AG30" s="113">
        <f t="shared" si="50"/>
        <v>0</v>
      </c>
      <c r="AH30" s="113">
        <f t="shared" si="50"/>
        <v>0.85</v>
      </c>
      <c r="AI30" s="113">
        <f t="shared" si="50"/>
        <v>0.85</v>
      </c>
      <c r="AJ30" s="113">
        <f t="shared" si="51"/>
        <v>1</v>
      </c>
      <c r="AK30" s="113">
        <f t="shared" si="51"/>
        <v>1</v>
      </c>
      <c r="AL30" s="113">
        <f t="shared" si="51"/>
        <v>1</v>
      </c>
      <c r="AM30" s="113">
        <f t="shared" si="51"/>
        <v>1</v>
      </c>
      <c r="AN30" s="113">
        <f t="shared" si="51"/>
        <v>1</v>
      </c>
      <c r="AO30" s="113">
        <f t="shared" si="51"/>
        <v>1</v>
      </c>
      <c r="AP30" s="113">
        <f t="shared" si="51"/>
        <v>1</v>
      </c>
      <c r="AQ30" s="113">
        <f t="shared" si="51"/>
        <v>1</v>
      </c>
      <c r="AR30" s="113">
        <f t="shared" si="51"/>
        <v>1</v>
      </c>
      <c r="AS30" s="113">
        <f t="shared" si="51"/>
        <v>1</v>
      </c>
      <c r="AT30" s="113">
        <f t="shared" si="52"/>
        <v>1</v>
      </c>
      <c r="AU30" s="113">
        <f t="shared" si="52"/>
        <v>1</v>
      </c>
      <c r="AV30" s="113">
        <f t="shared" si="52"/>
        <v>1</v>
      </c>
      <c r="AW30" s="113">
        <f t="shared" si="52"/>
        <v>1</v>
      </c>
      <c r="AX30" s="113">
        <f t="shared" si="52"/>
        <v>1</v>
      </c>
      <c r="AY30" s="113">
        <f t="shared" si="52"/>
        <v>1</v>
      </c>
      <c r="AZ30" s="83"/>
      <c r="BA30" s="113">
        <f t="shared" si="53"/>
        <v>0</v>
      </c>
      <c r="BB30" s="113">
        <f t="shared" si="53"/>
        <v>0</v>
      </c>
      <c r="BC30" s="113">
        <f t="shared" si="53"/>
        <v>0</v>
      </c>
      <c r="BD30" s="113">
        <f t="shared" si="53"/>
        <v>0</v>
      </c>
      <c r="BE30" s="113">
        <f t="shared" si="53"/>
        <v>0</v>
      </c>
      <c r="BF30" s="113">
        <f t="shared" si="53"/>
        <v>0</v>
      </c>
      <c r="BG30" s="113">
        <f t="shared" si="53"/>
        <v>0</v>
      </c>
      <c r="BH30" s="113">
        <f t="shared" si="53"/>
        <v>0</v>
      </c>
      <c r="BI30" s="113">
        <f t="shared" si="53"/>
        <v>0</v>
      </c>
      <c r="BJ30" s="113">
        <f t="shared" si="53"/>
        <v>0</v>
      </c>
      <c r="BK30" s="113">
        <f t="shared" si="54"/>
        <v>0</v>
      </c>
      <c r="BL30" s="113">
        <f t="shared" si="54"/>
        <v>0</v>
      </c>
      <c r="BM30" s="113">
        <f t="shared" si="54"/>
        <v>0</v>
      </c>
      <c r="BN30" s="113">
        <f t="shared" si="54"/>
        <v>0</v>
      </c>
      <c r="BO30" s="113">
        <f t="shared" si="54"/>
        <v>0</v>
      </c>
      <c r="BP30" s="113">
        <f t="shared" si="54"/>
        <v>0</v>
      </c>
      <c r="BQ30" s="113">
        <f t="shared" si="54"/>
        <v>0</v>
      </c>
      <c r="BR30" s="113">
        <f t="shared" si="54"/>
        <v>0</v>
      </c>
      <c r="BS30" s="113">
        <f t="shared" si="54"/>
        <v>0</v>
      </c>
      <c r="BT30" s="113">
        <f t="shared" si="54"/>
        <v>0</v>
      </c>
      <c r="BU30" s="113">
        <f t="shared" si="55"/>
        <v>0</v>
      </c>
      <c r="BV30" s="113">
        <f t="shared" si="55"/>
        <v>0</v>
      </c>
      <c r="BW30" s="113">
        <f t="shared" si="55"/>
        <v>0</v>
      </c>
      <c r="BX30" s="113">
        <f t="shared" si="55"/>
        <v>0</v>
      </c>
      <c r="BY30" s="113">
        <f t="shared" si="55"/>
        <v>0</v>
      </c>
      <c r="BZ30" s="113">
        <f t="shared" si="55"/>
        <v>0</v>
      </c>
    </row>
    <row r="31" spans="1:78" ht="13.8">
      <c r="A31" s="457"/>
      <c r="B31" s="116"/>
      <c r="C31" s="116"/>
      <c r="D31" s="116"/>
      <c r="E31" s="117"/>
      <c r="F31" s="91" t="s">
        <v>404</v>
      </c>
      <c r="G31" s="91" t="s">
        <v>648</v>
      </c>
      <c r="H31" s="92" t="s">
        <v>190</v>
      </c>
      <c r="I31" s="93" t="s">
        <v>20</v>
      </c>
      <c r="J31" s="210" t="s">
        <v>81</v>
      </c>
      <c r="K31" s="209">
        <v>100</v>
      </c>
      <c r="L31" s="94">
        <f t="shared" si="40"/>
        <v>1.0949304719150335E-2</v>
      </c>
      <c r="M31" s="96"/>
      <c r="N31" s="97" t="str">
        <f t="shared" si="32"/>
        <v>No ISSUED</v>
      </c>
      <c r="O31" s="98">
        <f t="shared" ca="1" si="41"/>
        <v>0</v>
      </c>
      <c r="P31" s="99">
        <f t="shared" ca="1" si="42"/>
        <v>0</v>
      </c>
      <c r="Q31" s="431">
        <v>45989</v>
      </c>
      <c r="R31" s="432" t="s">
        <v>53</v>
      </c>
      <c r="S31" s="431">
        <f t="shared" si="43"/>
        <v>45996</v>
      </c>
      <c r="T31" s="434" t="s">
        <v>53</v>
      </c>
      <c r="U31" s="431">
        <f t="shared" si="33"/>
        <v>46003</v>
      </c>
      <c r="V31" s="432" t="s">
        <v>53</v>
      </c>
      <c r="W31" s="431" t="s">
        <v>53</v>
      </c>
      <c r="X31" s="432" t="s">
        <v>53</v>
      </c>
      <c r="Y31" s="82"/>
      <c r="Z31" s="113">
        <f t="shared" si="50"/>
        <v>0</v>
      </c>
      <c r="AA31" s="113">
        <f t="shared" si="50"/>
        <v>0</v>
      </c>
      <c r="AB31" s="113">
        <f t="shared" si="50"/>
        <v>0</v>
      </c>
      <c r="AC31" s="113">
        <f t="shared" si="50"/>
        <v>0</v>
      </c>
      <c r="AD31" s="113">
        <f t="shared" si="50"/>
        <v>0</v>
      </c>
      <c r="AE31" s="113">
        <f t="shared" si="50"/>
        <v>0</v>
      </c>
      <c r="AF31" s="113">
        <f t="shared" si="50"/>
        <v>0</v>
      </c>
      <c r="AG31" s="113">
        <f t="shared" si="50"/>
        <v>0</v>
      </c>
      <c r="AH31" s="113">
        <f t="shared" si="50"/>
        <v>0.85</v>
      </c>
      <c r="AI31" s="113">
        <f t="shared" si="50"/>
        <v>0.85</v>
      </c>
      <c r="AJ31" s="113">
        <f t="shared" si="51"/>
        <v>1</v>
      </c>
      <c r="AK31" s="113">
        <f t="shared" si="51"/>
        <v>1</v>
      </c>
      <c r="AL31" s="113">
        <f t="shared" si="51"/>
        <v>1</v>
      </c>
      <c r="AM31" s="113">
        <f t="shared" si="51"/>
        <v>1</v>
      </c>
      <c r="AN31" s="113">
        <f t="shared" si="51"/>
        <v>1</v>
      </c>
      <c r="AO31" s="113">
        <f t="shared" si="51"/>
        <v>1</v>
      </c>
      <c r="AP31" s="113">
        <f t="shared" si="51"/>
        <v>1</v>
      </c>
      <c r="AQ31" s="113">
        <f t="shared" si="51"/>
        <v>1</v>
      </c>
      <c r="AR31" s="113">
        <f t="shared" si="51"/>
        <v>1</v>
      </c>
      <c r="AS31" s="113">
        <f t="shared" si="51"/>
        <v>1</v>
      </c>
      <c r="AT31" s="113">
        <f t="shared" si="52"/>
        <v>1</v>
      </c>
      <c r="AU31" s="113">
        <f t="shared" si="52"/>
        <v>1</v>
      </c>
      <c r="AV31" s="113">
        <f t="shared" si="52"/>
        <v>1</v>
      </c>
      <c r="AW31" s="113">
        <f t="shared" si="52"/>
        <v>1</v>
      </c>
      <c r="AX31" s="113">
        <f t="shared" si="52"/>
        <v>1</v>
      </c>
      <c r="AY31" s="113">
        <f t="shared" si="52"/>
        <v>1</v>
      </c>
      <c r="AZ31" s="83"/>
      <c r="BA31" s="113">
        <f t="shared" si="53"/>
        <v>0</v>
      </c>
      <c r="BB31" s="113">
        <f t="shared" si="53"/>
        <v>0</v>
      </c>
      <c r="BC31" s="113">
        <f t="shared" si="53"/>
        <v>0</v>
      </c>
      <c r="BD31" s="113">
        <f t="shared" si="53"/>
        <v>0</v>
      </c>
      <c r="BE31" s="113">
        <f t="shared" si="53"/>
        <v>0</v>
      </c>
      <c r="BF31" s="113">
        <f t="shared" si="53"/>
        <v>0</v>
      </c>
      <c r="BG31" s="113">
        <f t="shared" si="53"/>
        <v>0</v>
      </c>
      <c r="BH31" s="113">
        <f t="shared" si="53"/>
        <v>0</v>
      </c>
      <c r="BI31" s="113">
        <f t="shared" si="53"/>
        <v>0</v>
      </c>
      <c r="BJ31" s="113">
        <f t="shared" si="53"/>
        <v>0</v>
      </c>
      <c r="BK31" s="113">
        <f t="shared" si="54"/>
        <v>0</v>
      </c>
      <c r="BL31" s="113">
        <f t="shared" si="54"/>
        <v>0</v>
      </c>
      <c r="BM31" s="113">
        <f t="shared" si="54"/>
        <v>0</v>
      </c>
      <c r="BN31" s="113">
        <f t="shared" si="54"/>
        <v>0</v>
      </c>
      <c r="BO31" s="113">
        <f t="shared" si="54"/>
        <v>0</v>
      </c>
      <c r="BP31" s="113">
        <f t="shared" si="54"/>
        <v>0</v>
      </c>
      <c r="BQ31" s="113">
        <f t="shared" si="54"/>
        <v>0</v>
      </c>
      <c r="BR31" s="113">
        <f t="shared" si="54"/>
        <v>0</v>
      </c>
      <c r="BS31" s="113">
        <f t="shared" si="54"/>
        <v>0</v>
      </c>
      <c r="BT31" s="113">
        <f t="shared" si="54"/>
        <v>0</v>
      </c>
      <c r="BU31" s="113">
        <f t="shared" si="55"/>
        <v>0</v>
      </c>
      <c r="BV31" s="113">
        <f t="shared" si="55"/>
        <v>0</v>
      </c>
      <c r="BW31" s="113">
        <f t="shared" si="55"/>
        <v>0</v>
      </c>
      <c r="BX31" s="113">
        <f t="shared" si="55"/>
        <v>0</v>
      </c>
      <c r="BY31" s="113">
        <f t="shared" si="55"/>
        <v>0</v>
      </c>
      <c r="BZ31" s="113">
        <f t="shared" si="55"/>
        <v>0</v>
      </c>
    </row>
    <row r="32" spans="1:78" ht="13.8">
      <c r="A32" s="457"/>
      <c r="B32" s="116"/>
      <c r="C32" s="116"/>
      <c r="D32" s="116"/>
      <c r="E32" s="117"/>
      <c r="F32" s="91" t="s">
        <v>405</v>
      </c>
      <c r="G32" s="91" t="s">
        <v>648</v>
      </c>
      <c r="H32" s="92" t="s">
        <v>191</v>
      </c>
      <c r="I32" s="93" t="s">
        <v>20</v>
      </c>
      <c r="J32" s="210" t="s">
        <v>81</v>
      </c>
      <c r="K32" s="209">
        <v>100</v>
      </c>
      <c r="L32" s="94">
        <f t="shared" si="40"/>
        <v>1.0949304719150335E-2</v>
      </c>
      <c r="M32" s="96"/>
      <c r="N32" s="97" t="str">
        <f t="shared" si="32"/>
        <v>No ISSUED</v>
      </c>
      <c r="O32" s="98">
        <f t="shared" ca="1" si="41"/>
        <v>0</v>
      </c>
      <c r="P32" s="99">
        <f t="shared" ca="1" si="42"/>
        <v>0</v>
      </c>
      <c r="Q32" s="431">
        <v>45989</v>
      </c>
      <c r="R32" s="432" t="s">
        <v>53</v>
      </c>
      <c r="S32" s="431">
        <f t="shared" si="43"/>
        <v>45996</v>
      </c>
      <c r="T32" s="434" t="s">
        <v>53</v>
      </c>
      <c r="U32" s="431">
        <f t="shared" si="33"/>
        <v>46003</v>
      </c>
      <c r="V32" s="432" t="s">
        <v>53</v>
      </c>
      <c r="W32" s="431" t="s">
        <v>53</v>
      </c>
      <c r="X32" s="432" t="s">
        <v>53</v>
      </c>
      <c r="Y32" s="82"/>
      <c r="Z32" s="113">
        <f t="shared" si="50"/>
        <v>0</v>
      </c>
      <c r="AA32" s="113">
        <f t="shared" si="50"/>
        <v>0</v>
      </c>
      <c r="AB32" s="113">
        <f t="shared" si="50"/>
        <v>0</v>
      </c>
      <c r="AC32" s="113">
        <f t="shared" si="50"/>
        <v>0</v>
      </c>
      <c r="AD32" s="113">
        <f t="shared" si="50"/>
        <v>0</v>
      </c>
      <c r="AE32" s="113">
        <f t="shared" si="50"/>
        <v>0</v>
      </c>
      <c r="AF32" s="113">
        <f t="shared" si="50"/>
        <v>0</v>
      </c>
      <c r="AG32" s="113">
        <f t="shared" si="50"/>
        <v>0</v>
      </c>
      <c r="AH32" s="113">
        <f t="shared" si="50"/>
        <v>0.85</v>
      </c>
      <c r="AI32" s="113">
        <f t="shared" si="50"/>
        <v>0.85</v>
      </c>
      <c r="AJ32" s="113">
        <f t="shared" si="51"/>
        <v>1</v>
      </c>
      <c r="AK32" s="113">
        <f t="shared" si="51"/>
        <v>1</v>
      </c>
      <c r="AL32" s="113">
        <f t="shared" si="51"/>
        <v>1</v>
      </c>
      <c r="AM32" s="113">
        <f t="shared" si="51"/>
        <v>1</v>
      </c>
      <c r="AN32" s="113">
        <f t="shared" si="51"/>
        <v>1</v>
      </c>
      <c r="AO32" s="113">
        <f t="shared" si="51"/>
        <v>1</v>
      </c>
      <c r="AP32" s="113">
        <f t="shared" si="51"/>
        <v>1</v>
      </c>
      <c r="AQ32" s="113">
        <f t="shared" si="51"/>
        <v>1</v>
      </c>
      <c r="AR32" s="113">
        <f t="shared" si="51"/>
        <v>1</v>
      </c>
      <c r="AS32" s="113">
        <f t="shared" si="51"/>
        <v>1</v>
      </c>
      <c r="AT32" s="113">
        <f t="shared" si="52"/>
        <v>1</v>
      </c>
      <c r="AU32" s="113">
        <f t="shared" si="52"/>
        <v>1</v>
      </c>
      <c r="AV32" s="113">
        <f t="shared" si="52"/>
        <v>1</v>
      </c>
      <c r="AW32" s="113">
        <f t="shared" si="52"/>
        <v>1</v>
      </c>
      <c r="AX32" s="113">
        <f t="shared" si="52"/>
        <v>1</v>
      </c>
      <c r="AY32" s="113">
        <f t="shared" si="52"/>
        <v>1</v>
      </c>
      <c r="AZ32" s="83"/>
      <c r="BA32" s="113">
        <f t="shared" si="53"/>
        <v>0</v>
      </c>
      <c r="BB32" s="113">
        <f t="shared" si="53"/>
        <v>0</v>
      </c>
      <c r="BC32" s="113">
        <f t="shared" si="53"/>
        <v>0</v>
      </c>
      <c r="BD32" s="113">
        <f t="shared" si="53"/>
        <v>0</v>
      </c>
      <c r="BE32" s="113">
        <f t="shared" si="53"/>
        <v>0</v>
      </c>
      <c r="BF32" s="113">
        <f t="shared" si="53"/>
        <v>0</v>
      </c>
      <c r="BG32" s="113">
        <f t="shared" si="53"/>
        <v>0</v>
      </c>
      <c r="BH32" s="113">
        <f t="shared" si="53"/>
        <v>0</v>
      </c>
      <c r="BI32" s="113">
        <f t="shared" si="53"/>
        <v>0</v>
      </c>
      <c r="BJ32" s="113">
        <f t="shared" si="53"/>
        <v>0</v>
      </c>
      <c r="BK32" s="113">
        <f t="shared" si="54"/>
        <v>0</v>
      </c>
      <c r="BL32" s="113">
        <f t="shared" si="54"/>
        <v>0</v>
      </c>
      <c r="BM32" s="113">
        <f t="shared" si="54"/>
        <v>0</v>
      </c>
      <c r="BN32" s="113">
        <f t="shared" si="54"/>
        <v>0</v>
      </c>
      <c r="BO32" s="113">
        <f t="shared" si="54"/>
        <v>0</v>
      </c>
      <c r="BP32" s="113">
        <f t="shared" si="54"/>
        <v>0</v>
      </c>
      <c r="BQ32" s="113">
        <f t="shared" si="54"/>
        <v>0</v>
      </c>
      <c r="BR32" s="113">
        <f t="shared" si="54"/>
        <v>0</v>
      </c>
      <c r="BS32" s="113">
        <f t="shared" si="54"/>
        <v>0</v>
      </c>
      <c r="BT32" s="113">
        <f t="shared" si="54"/>
        <v>0</v>
      </c>
      <c r="BU32" s="113">
        <f t="shared" si="55"/>
        <v>0</v>
      </c>
      <c r="BV32" s="113">
        <f t="shared" si="55"/>
        <v>0</v>
      </c>
      <c r="BW32" s="113">
        <f t="shared" si="55"/>
        <v>0</v>
      </c>
      <c r="BX32" s="113">
        <f t="shared" si="55"/>
        <v>0</v>
      </c>
      <c r="BY32" s="113">
        <f t="shared" si="55"/>
        <v>0</v>
      </c>
      <c r="BZ32" s="113">
        <f t="shared" si="55"/>
        <v>0</v>
      </c>
    </row>
    <row r="33" spans="1:78" ht="13.8">
      <c r="A33" s="457"/>
      <c r="B33" s="116"/>
      <c r="C33" s="116"/>
      <c r="D33" s="116"/>
      <c r="E33" s="117"/>
      <c r="F33" s="91" t="s">
        <v>406</v>
      </c>
      <c r="G33" s="91" t="s">
        <v>648</v>
      </c>
      <c r="H33" s="92" t="s">
        <v>192</v>
      </c>
      <c r="I33" s="93" t="s">
        <v>20</v>
      </c>
      <c r="J33" s="210" t="s">
        <v>81</v>
      </c>
      <c r="K33" s="209">
        <v>100</v>
      </c>
      <c r="L33" s="94">
        <f t="shared" si="40"/>
        <v>1.0949304719150335E-2</v>
      </c>
      <c r="M33" s="96"/>
      <c r="N33" s="97" t="str">
        <f t="shared" si="32"/>
        <v>No ISSUED</v>
      </c>
      <c r="O33" s="98">
        <f t="shared" ca="1" si="41"/>
        <v>0</v>
      </c>
      <c r="P33" s="99">
        <f t="shared" ca="1" si="42"/>
        <v>0</v>
      </c>
      <c r="Q33" s="431">
        <v>45989</v>
      </c>
      <c r="R33" s="432" t="s">
        <v>53</v>
      </c>
      <c r="S33" s="431">
        <f t="shared" si="43"/>
        <v>45996</v>
      </c>
      <c r="T33" s="434" t="s">
        <v>53</v>
      </c>
      <c r="U33" s="431">
        <f t="shared" si="33"/>
        <v>46003</v>
      </c>
      <c r="V33" s="432" t="s">
        <v>53</v>
      </c>
      <c r="W33" s="431" t="s">
        <v>53</v>
      </c>
      <c r="X33" s="432" t="s">
        <v>53</v>
      </c>
      <c r="Y33" s="82"/>
      <c r="Z33" s="113">
        <f t="shared" si="50"/>
        <v>0</v>
      </c>
      <c r="AA33" s="113">
        <f t="shared" si="50"/>
        <v>0</v>
      </c>
      <c r="AB33" s="113">
        <f t="shared" si="50"/>
        <v>0</v>
      </c>
      <c r="AC33" s="113">
        <f t="shared" si="50"/>
        <v>0</v>
      </c>
      <c r="AD33" s="113">
        <f t="shared" si="50"/>
        <v>0</v>
      </c>
      <c r="AE33" s="113">
        <f t="shared" si="50"/>
        <v>0</v>
      </c>
      <c r="AF33" s="113">
        <f t="shared" si="50"/>
        <v>0</v>
      </c>
      <c r="AG33" s="113">
        <f t="shared" si="50"/>
        <v>0</v>
      </c>
      <c r="AH33" s="113">
        <f t="shared" si="50"/>
        <v>0.85</v>
      </c>
      <c r="AI33" s="113">
        <f t="shared" si="50"/>
        <v>0.85</v>
      </c>
      <c r="AJ33" s="113">
        <f t="shared" si="51"/>
        <v>1</v>
      </c>
      <c r="AK33" s="113">
        <f t="shared" si="51"/>
        <v>1</v>
      </c>
      <c r="AL33" s="113">
        <f t="shared" si="51"/>
        <v>1</v>
      </c>
      <c r="AM33" s="113">
        <f t="shared" si="51"/>
        <v>1</v>
      </c>
      <c r="AN33" s="113">
        <f t="shared" si="51"/>
        <v>1</v>
      </c>
      <c r="AO33" s="113">
        <f t="shared" si="51"/>
        <v>1</v>
      </c>
      <c r="AP33" s="113">
        <f t="shared" si="51"/>
        <v>1</v>
      </c>
      <c r="AQ33" s="113">
        <f t="shared" si="51"/>
        <v>1</v>
      </c>
      <c r="AR33" s="113">
        <f t="shared" si="51"/>
        <v>1</v>
      </c>
      <c r="AS33" s="113">
        <f t="shared" si="51"/>
        <v>1</v>
      </c>
      <c r="AT33" s="113">
        <f t="shared" si="52"/>
        <v>1</v>
      </c>
      <c r="AU33" s="113">
        <f t="shared" si="52"/>
        <v>1</v>
      </c>
      <c r="AV33" s="113">
        <f t="shared" si="52"/>
        <v>1</v>
      </c>
      <c r="AW33" s="113">
        <f t="shared" si="52"/>
        <v>1</v>
      </c>
      <c r="AX33" s="113">
        <f t="shared" si="52"/>
        <v>1</v>
      </c>
      <c r="AY33" s="113">
        <f t="shared" si="52"/>
        <v>1</v>
      </c>
      <c r="AZ33" s="83"/>
      <c r="BA33" s="113">
        <f t="shared" si="53"/>
        <v>0</v>
      </c>
      <c r="BB33" s="113">
        <f t="shared" si="53"/>
        <v>0</v>
      </c>
      <c r="BC33" s="113">
        <f t="shared" si="53"/>
        <v>0</v>
      </c>
      <c r="BD33" s="113">
        <f t="shared" si="53"/>
        <v>0</v>
      </c>
      <c r="BE33" s="113">
        <f t="shared" si="53"/>
        <v>0</v>
      </c>
      <c r="BF33" s="113">
        <f t="shared" si="53"/>
        <v>0</v>
      </c>
      <c r="BG33" s="113">
        <f t="shared" si="53"/>
        <v>0</v>
      </c>
      <c r="BH33" s="113">
        <f t="shared" si="53"/>
        <v>0</v>
      </c>
      <c r="BI33" s="113">
        <f t="shared" si="53"/>
        <v>0</v>
      </c>
      <c r="BJ33" s="113">
        <f t="shared" si="53"/>
        <v>0</v>
      </c>
      <c r="BK33" s="113">
        <f t="shared" si="54"/>
        <v>0</v>
      </c>
      <c r="BL33" s="113">
        <f t="shared" si="54"/>
        <v>0</v>
      </c>
      <c r="BM33" s="113">
        <f t="shared" si="54"/>
        <v>0</v>
      </c>
      <c r="BN33" s="113">
        <f t="shared" si="54"/>
        <v>0</v>
      </c>
      <c r="BO33" s="113">
        <f t="shared" si="54"/>
        <v>0</v>
      </c>
      <c r="BP33" s="113">
        <f t="shared" si="54"/>
        <v>0</v>
      </c>
      <c r="BQ33" s="113">
        <f t="shared" si="54"/>
        <v>0</v>
      </c>
      <c r="BR33" s="113">
        <f t="shared" si="54"/>
        <v>0</v>
      </c>
      <c r="BS33" s="113">
        <f t="shared" si="54"/>
        <v>0</v>
      </c>
      <c r="BT33" s="113">
        <f t="shared" si="54"/>
        <v>0</v>
      </c>
      <c r="BU33" s="113">
        <f t="shared" si="55"/>
        <v>0</v>
      </c>
      <c r="BV33" s="113">
        <f t="shared" si="55"/>
        <v>0</v>
      </c>
      <c r="BW33" s="113">
        <f t="shared" si="55"/>
        <v>0</v>
      </c>
      <c r="BX33" s="113">
        <f t="shared" si="55"/>
        <v>0</v>
      </c>
      <c r="BY33" s="113">
        <f t="shared" si="55"/>
        <v>0</v>
      </c>
      <c r="BZ33" s="113">
        <f t="shared" si="55"/>
        <v>0</v>
      </c>
    </row>
    <row r="34" spans="1:78" ht="13.8">
      <c r="A34" s="457"/>
      <c r="B34" s="116"/>
      <c r="C34" s="116"/>
      <c r="D34" s="116"/>
      <c r="E34" s="117"/>
      <c r="F34" s="91" t="s">
        <v>407</v>
      </c>
      <c r="G34" s="91" t="s">
        <v>648</v>
      </c>
      <c r="H34" s="92" t="s">
        <v>193</v>
      </c>
      <c r="I34" s="93" t="s">
        <v>20</v>
      </c>
      <c r="J34" s="210" t="s">
        <v>81</v>
      </c>
      <c r="K34" s="209">
        <v>100</v>
      </c>
      <c r="L34" s="94">
        <f t="shared" si="40"/>
        <v>1.0949304719150335E-2</v>
      </c>
      <c r="M34" s="96"/>
      <c r="N34" s="97" t="str">
        <f t="shared" si="32"/>
        <v>No ISSUED</v>
      </c>
      <c r="O34" s="98">
        <f t="shared" ca="1" si="41"/>
        <v>0</v>
      </c>
      <c r="P34" s="99">
        <f t="shared" ca="1" si="42"/>
        <v>0</v>
      </c>
      <c r="Q34" s="431">
        <v>45989</v>
      </c>
      <c r="R34" s="432" t="s">
        <v>53</v>
      </c>
      <c r="S34" s="431">
        <f t="shared" si="43"/>
        <v>45996</v>
      </c>
      <c r="T34" s="434" t="s">
        <v>53</v>
      </c>
      <c r="U34" s="431">
        <f t="shared" si="33"/>
        <v>46003</v>
      </c>
      <c r="V34" s="432" t="s">
        <v>53</v>
      </c>
      <c r="W34" s="431" t="s">
        <v>53</v>
      </c>
      <c r="X34" s="432" t="s">
        <v>53</v>
      </c>
      <c r="Y34" s="82"/>
      <c r="Z34" s="113">
        <f t="shared" si="50"/>
        <v>0</v>
      </c>
      <c r="AA34" s="113">
        <f t="shared" si="50"/>
        <v>0</v>
      </c>
      <c r="AB34" s="113">
        <f t="shared" si="50"/>
        <v>0</v>
      </c>
      <c r="AC34" s="113">
        <f t="shared" si="50"/>
        <v>0</v>
      </c>
      <c r="AD34" s="113">
        <f t="shared" si="50"/>
        <v>0</v>
      </c>
      <c r="AE34" s="113">
        <f t="shared" si="50"/>
        <v>0</v>
      </c>
      <c r="AF34" s="113">
        <f t="shared" si="50"/>
        <v>0</v>
      </c>
      <c r="AG34" s="113">
        <f t="shared" si="50"/>
        <v>0</v>
      </c>
      <c r="AH34" s="113">
        <f t="shared" si="50"/>
        <v>0.85</v>
      </c>
      <c r="AI34" s="113">
        <f t="shared" si="50"/>
        <v>0.85</v>
      </c>
      <c r="AJ34" s="113">
        <f t="shared" si="51"/>
        <v>1</v>
      </c>
      <c r="AK34" s="113">
        <f t="shared" si="51"/>
        <v>1</v>
      </c>
      <c r="AL34" s="113">
        <f t="shared" si="51"/>
        <v>1</v>
      </c>
      <c r="AM34" s="113">
        <f t="shared" si="51"/>
        <v>1</v>
      </c>
      <c r="AN34" s="113">
        <f t="shared" si="51"/>
        <v>1</v>
      </c>
      <c r="AO34" s="113">
        <f t="shared" si="51"/>
        <v>1</v>
      </c>
      <c r="AP34" s="113">
        <f t="shared" si="51"/>
        <v>1</v>
      </c>
      <c r="AQ34" s="113">
        <f t="shared" si="51"/>
        <v>1</v>
      </c>
      <c r="AR34" s="113">
        <f t="shared" si="51"/>
        <v>1</v>
      </c>
      <c r="AS34" s="113">
        <f t="shared" si="51"/>
        <v>1</v>
      </c>
      <c r="AT34" s="113">
        <f t="shared" si="52"/>
        <v>1</v>
      </c>
      <c r="AU34" s="113">
        <f t="shared" si="52"/>
        <v>1</v>
      </c>
      <c r="AV34" s="113">
        <f t="shared" si="52"/>
        <v>1</v>
      </c>
      <c r="AW34" s="113">
        <f t="shared" si="52"/>
        <v>1</v>
      </c>
      <c r="AX34" s="113">
        <f t="shared" si="52"/>
        <v>1</v>
      </c>
      <c r="AY34" s="113">
        <f t="shared" si="52"/>
        <v>1</v>
      </c>
      <c r="AZ34" s="83"/>
      <c r="BA34" s="113">
        <f t="shared" si="53"/>
        <v>0</v>
      </c>
      <c r="BB34" s="113">
        <f t="shared" si="53"/>
        <v>0</v>
      </c>
      <c r="BC34" s="113">
        <f t="shared" si="53"/>
        <v>0</v>
      </c>
      <c r="BD34" s="113">
        <f t="shared" si="53"/>
        <v>0</v>
      </c>
      <c r="BE34" s="113">
        <f t="shared" si="53"/>
        <v>0</v>
      </c>
      <c r="BF34" s="113">
        <f t="shared" si="53"/>
        <v>0</v>
      </c>
      <c r="BG34" s="113">
        <f t="shared" si="53"/>
        <v>0</v>
      </c>
      <c r="BH34" s="113">
        <f t="shared" si="53"/>
        <v>0</v>
      </c>
      <c r="BI34" s="113">
        <f t="shared" si="53"/>
        <v>0</v>
      </c>
      <c r="BJ34" s="113">
        <f t="shared" si="53"/>
        <v>0</v>
      </c>
      <c r="BK34" s="113">
        <f t="shared" si="54"/>
        <v>0</v>
      </c>
      <c r="BL34" s="113">
        <f t="shared" si="54"/>
        <v>0</v>
      </c>
      <c r="BM34" s="113">
        <f t="shared" si="54"/>
        <v>0</v>
      </c>
      <c r="BN34" s="113">
        <f t="shared" si="54"/>
        <v>0</v>
      </c>
      <c r="BO34" s="113">
        <f t="shared" si="54"/>
        <v>0</v>
      </c>
      <c r="BP34" s="113">
        <f t="shared" si="54"/>
        <v>0</v>
      </c>
      <c r="BQ34" s="113">
        <f t="shared" si="54"/>
        <v>0</v>
      </c>
      <c r="BR34" s="113">
        <f t="shared" si="54"/>
        <v>0</v>
      </c>
      <c r="BS34" s="113">
        <f t="shared" si="54"/>
        <v>0</v>
      </c>
      <c r="BT34" s="113">
        <f t="shared" si="54"/>
        <v>0</v>
      </c>
      <c r="BU34" s="113">
        <f t="shared" si="55"/>
        <v>0</v>
      </c>
      <c r="BV34" s="113">
        <f t="shared" si="55"/>
        <v>0</v>
      </c>
      <c r="BW34" s="113">
        <f t="shared" si="55"/>
        <v>0</v>
      </c>
      <c r="BX34" s="113">
        <f t="shared" si="55"/>
        <v>0</v>
      </c>
      <c r="BY34" s="113">
        <f t="shared" si="55"/>
        <v>0</v>
      </c>
      <c r="BZ34" s="113">
        <f t="shared" si="55"/>
        <v>0</v>
      </c>
    </row>
    <row r="35" spans="1:78" ht="13.8">
      <c r="A35" s="457"/>
      <c r="B35" s="116"/>
      <c r="C35" s="116"/>
      <c r="D35" s="116"/>
      <c r="E35" s="117"/>
      <c r="F35" s="91" t="s">
        <v>408</v>
      </c>
      <c r="G35" s="91" t="s">
        <v>649</v>
      </c>
      <c r="H35" s="92" t="s">
        <v>194</v>
      </c>
      <c r="I35" s="93" t="s">
        <v>20</v>
      </c>
      <c r="J35" s="210" t="s">
        <v>81</v>
      </c>
      <c r="K35" s="209">
        <v>75</v>
      </c>
      <c r="L35" s="94">
        <f t="shared" si="40"/>
        <v>8.2119785393627506E-3</v>
      </c>
      <c r="M35" s="96"/>
      <c r="N35" s="97" t="str">
        <f t="shared" si="32"/>
        <v>No ISSUED</v>
      </c>
      <c r="O35" s="98">
        <f t="shared" ca="1" si="41"/>
        <v>0</v>
      </c>
      <c r="P35" s="99">
        <f t="shared" ca="1" si="42"/>
        <v>0</v>
      </c>
      <c r="Q35" s="431">
        <v>45989</v>
      </c>
      <c r="R35" s="432" t="s">
        <v>53</v>
      </c>
      <c r="S35" s="431">
        <f t="shared" si="43"/>
        <v>45996</v>
      </c>
      <c r="T35" s="434" t="s">
        <v>53</v>
      </c>
      <c r="U35" s="431">
        <f t="shared" si="33"/>
        <v>46003</v>
      </c>
      <c r="V35" s="432" t="s">
        <v>53</v>
      </c>
      <c r="W35" s="431" t="s">
        <v>53</v>
      </c>
      <c r="X35" s="432" t="s">
        <v>53</v>
      </c>
      <c r="Y35" s="82"/>
      <c r="Z35" s="113">
        <f t="shared" si="50"/>
        <v>0</v>
      </c>
      <c r="AA35" s="113">
        <f t="shared" si="50"/>
        <v>0</v>
      </c>
      <c r="AB35" s="113">
        <f t="shared" si="50"/>
        <v>0</v>
      </c>
      <c r="AC35" s="113">
        <f t="shared" si="50"/>
        <v>0</v>
      </c>
      <c r="AD35" s="113">
        <f t="shared" si="50"/>
        <v>0</v>
      </c>
      <c r="AE35" s="113">
        <f t="shared" si="50"/>
        <v>0</v>
      </c>
      <c r="AF35" s="113">
        <f t="shared" si="50"/>
        <v>0</v>
      </c>
      <c r="AG35" s="113">
        <f t="shared" si="50"/>
        <v>0</v>
      </c>
      <c r="AH35" s="113">
        <f t="shared" si="50"/>
        <v>0.85</v>
      </c>
      <c r="AI35" s="113">
        <f t="shared" si="50"/>
        <v>0.85</v>
      </c>
      <c r="AJ35" s="113">
        <f t="shared" si="51"/>
        <v>1</v>
      </c>
      <c r="AK35" s="113">
        <f t="shared" si="51"/>
        <v>1</v>
      </c>
      <c r="AL35" s="113">
        <f t="shared" si="51"/>
        <v>1</v>
      </c>
      <c r="AM35" s="113">
        <f t="shared" si="51"/>
        <v>1</v>
      </c>
      <c r="AN35" s="113">
        <f t="shared" si="51"/>
        <v>1</v>
      </c>
      <c r="AO35" s="113">
        <f t="shared" si="51"/>
        <v>1</v>
      </c>
      <c r="AP35" s="113">
        <f t="shared" si="51"/>
        <v>1</v>
      </c>
      <c r="AQ35" s="113">
        <f t="shared" si="51"/>
        <v>1</v>
      </c>
      <c r="AR35" s="113">
        <f t="shared" si="51"/>
        <v>1</v>
      </c>
      <c r="AS35" s="113">
        <f t="shared" si="51"/>
        <v>1</v>
      </c>
      <c r="AT35" s="113">
        <f t="shared" si="52"/>
        <v>1</v>
      </c>
      <c r="AU35" s="113">
        <f t="shared" si="52"/>
        <v>1</v>
      </c>
      <c r="AV35" s="113">
        <f t="shared" si="52"/>
        <v>1</v>
      </c>
      <c r="AW35" s="113">
        <f t="shared" si="52"/>
        <v>1</v>
      </c>
      <c r="AX35" s="113">
        <f t="shared" si="52"/>
        <v>1</v>
      </c>
      <c r="AY35" s="113">
        <f t="shared" si="52"/>
        <v>1</v>
      </c>
      <c r="AZ35" s="83"/>
      <c r="BA35" s="113">
        <f t="shared" si="53"/>
        <v>0</v>
      </c>
      <c r="BB35" s="113">
        <f t="shared" si="53"/>
        <v>0</v>
      </c>
      <c r="BC35" s="113">
        <f t="shared" si="53"/>
        <v>0</v>
      </c>
      <c r="BD35" s="113">
        <f t="shared" si="53"/>
        <v>0</v>
      </c>
      <c r="BE35" s="113">
        <f t="shared" si="53"/>
        <v>0</v>
      </c>
      <c r="BF35" s="113">
        <f t="shared" si="53"/>
        <v>0</v>
      </c>
      <c r="BG35" s="113">
        <f t="shared" si="53"/>
        <v>0</v>
      </c>
      <c r="BH35" s="113">
        <f t="shared" si="53"/>
        <v>0</v>
      </c>
      <c r="BI35" s="113">
        <f t="shared" si="53"/>
        <v>0</v>
      </c>
      <c r="BJ35" s="113">
        <f t="shared" si="53"/>
        <v>0</v>
      </c>
      <c r="BK35" s="113">
        <f t="shared" si="54"/>
        <v>0</v>
      </c>
      <c r="BL35" s="113">
        <f t="shared" si="54"/>
        <v>0</v>
      </c>
      <c r="BM35" s="113">
        <f t="shared" si="54"/>
        <v>0</v>
      </c>
      <c r="BN35" s="113">
        <f t="shared" si="54"/>
        <v>0</v>
      </c>
      <c r="BO35" s="113">
        <f t="shared" si="54"/>
        <v>0</v>
      </c>
      <c r="BP35" s="113">
        <f t="shared" si="54"/>
        <v>0</v>
      </c>
      <c r="BQ35" s="113">
        <f t="shared" si="54"/>
        <v>0</v>
      </c>
      <c r="BR35" s="113">
        <f t="shared" si="54"/>
        <v>0</v>
      </c>
      <c r="BS35" s="113">
        <f t="shared" si="54"/>
        <v>0</v>
      </c>
      <c r="BT35" s="113">
        <f t="shared" si="54"/>
        <v>0</v>
      </c>
      <c r="BU35" s="113">
        <f t="shared" si="55"/>
        <v>0</v>
      </c>
      <c r="BV35" s="113">
        <f t="shared" si="55"/>
        <v>0</v>
      </c>
      <c r="BW35" s="113">
        <f t="shared" si="55"/>
        <v>0</v>
      </c>
      <c r="BX35" s="113">
        <f t="shared" si="55"/>
        <v>0</v>
      </c>
      <c r="BY35" s="113">
        <f t="shared" si="55"/>
        <v>0</v>
      </c>
      <c r="BZ35" s="113">
        <f t="shared" si="55"/>
        <v>0</v>
      </c>
    </row>
    <row r="36" spans="1:78" ht="13.8">
      <c r="A36" s="457"/>
      <c r="B36" s="116"/>
      <c r="C36" s="116"/>
      <c r="D36" s="116"/>
      <c r="E36" s="117"/>
      <c r="F36" s="91" t="s">
        <v>409</v>
      </c>
      <c r="G36" s="91" t="s">
        <v>649</v>
      </c>
      <c r="H36" s="92" t="s">
        <v>195</v>
      </c>
      <c r="I36" s="93" t="s">
        <v>20</v>
      </c>
      <c r="J36" s="210" t="s">
        <v>81</v>
      </c>
      <c r="K36" s="209">
        <v>75</v>
      </c>
      <c r="L36" s="94">
        <f t="shared" si="40"/>
        <v>8.2119785393627506E-3</v>
      </c>
      <c r="M36" s="96"/>
      <c r="N36" s="97" t="str">
        <f t="shared" si="32"/>
        <v>No ISSUED</v>
      </c>
      <c r="O36" s="98">
        <f t="shared" ca="1" si="41"/>
        <v>0</v>
      </c>
      <c r="P36" s="99">
        <f t="shared" ca="1" si="42"/>
        <v>0</v>
      </c>
      <c r="Q36" s="431">
        <v>45989</v>
      </c>
      <c r="R36" s="432" t="s">
        <v>53</v>
      </c>
      <c r="S36" s="431">
        <f t="shared" si="43"/>
        <v>45996</v>
      </c>
      <c r="T36" s="434" t="s">
        <v>53</v>
      </c>
      <c r="U36" s="431">
        <f t="shared" si="33"/>
        <v>46003</v>
      </c>
      <c r="V36" s="432" t="s">
        <v>53</v>
      </c>
      <c r="W36" s="431" t="s">
        <v>53</v>
      </c>
      <c r="X36" s="432" t="s">
        <v>53</v>
      </c>
      <c r="Y36" s="82"/>
      <c r="Z36" s="113">
        <f t="shared" si="50"/>
        <v>0</v>
      </c>
      <c r="AA36" s="113">
        <f t="shared" si="50"/>
        <v>0</v>
      </c>
      <c r="AB36" s="113">
        <f t="shared" si="50"/>
        <v>0</v>
      </c>
      <c r="AC36" s="113">
        <f t="shared" si="50"/>
        <v>0</v>
      </c>
      <c r="AD36" s="113">
        <f t="shared" si="50"/>
        <v>0</v>
      </c>
      <c r="AE36" s="113">
        <f t="shared" si="50"/>
        <v>0</v>
      </c>
      <c r="AF36" s="113">
        <f t="shared" si="50"/>
        <v>0</v>
      </c>
      <c r="AG36" s="113">
        <f t="shared" si="50"/>
        <v>0</v>
      </c>
      <c r="AH36" s="113">
        <f t="shared" si="50"/>
        <v>0.85</v>
      </c>
      <c r="AI36" s="113">
        <f t="shared" si="50"/>
        <v>0.85</v>
      </c>
      <c r="AJ36" s="113">
        <f t="shared" si="51"/>
        <v>1</v>
      </c>
      <c r="AK36" s="113">
        <f t="shared" si="51"/>
        <v>1</v>
      </c>
      <c r="AL36" s="113">
        <f t="shared" si="51"/>
        <v>1</v>
      </c>
      <c r="AM36" s="113">
        <f t="shared" si="51"/>
        <v>1</v>
      </c>
      <c r="AN36" s="113">
        <f t="shared" si="51"/>
        <v>1</v>
      </c>
      <c r="AO36" s="113">
        <f t="shared" si="51"/>
        <v>1</v>
      </c>
      <c r="AP36" s="113">
        <f t="shared" si="51"/>
        <v>1</v>
      </c>
      <c r="AQ36" s="113">
        <f t="shared" si="51"/>
        <v>1</v>
      </c>
      <c r="AR36" s="113">
        <f t="shared" si="51"/>
        <v>1</v>
      </c>
      <c r="AS36" s="113">
        <f t="shared" si="51"/>
        <v>1</v>
      </c>
      <c r="AT36" s="113">
        <f t="shared" si="52"/>
        <v>1</v>
      </c>
      <c r="AU36" s="113">
        <f t="shared" si="52"/>
        <v>1</v>
      </c>
      <c r="AV36" s="113">
        <f t="shared" si="52"/>
        <v>1</v>
      </c>
      <c r="AW36" s="113">
        <f t="shared" si="52"/>
        <v>1</v>
      </c>
      <c r="AX36" s="113">
        <f t="shared" si="52"/>
        <v>1</v>
      </c>
      <c r="AY36" s="113">
        <f t="shared" si="52"/>
        <v>1</v>
      </c>
      <c r="AZ36" s="83"/>
      <c r="BA36" s="113">
        <f t="shared" si="53"/>
        <v>0</v>
      </c>
      <c r="BB36" s="113">
        <f t="shared" si="53"/>
        <v>0</v>
      </c>
      <c r="BC36" s="113">
        <f t="shared" si="53"/>
        <v>0</v>
      </c>
      <c r="BD36" s="113">
        <f t="shared" si="53"/>
        <v>0</v>
      </c>
      <c r="BE36" s="113">
        <f t="shared" si="53"/>
        <v>0</v>
      </c>
      <c r="BF36" s="113">
        <f t="shared" si="53"/>
        <v>0</v>
      </c>
      <c r="BG36" s="113">
        <f t="shared" si="53"/>
        <v>0</v>
      </c>
      <c r="BH36" s="113">
        <f t="shared" si="53"/>
        <v>0</v>
      </c>
      <c r="BI36" s="113">
        <f t="shared" si="53"/>
        <v>0</v>
      </c>
      <c r="BJ36" s="113">
        <f t="shared" si="53"/>
        <v>0</v>
      </c>
      <c r="BK36" s="113">
        <f t="shared" si="54"/>
        <v>0</v>
      </c>
      <c r="BL36" s="113">
        <f t="shared" si="54"/>
        <v>0</v>
      </c>
      <c r="BM36" s="113">
        <f t="shared" si="54"/>
        <v>0</v>
      </c>
      <c r="BN36" s="113">
        <f t="shared" si="54"/>
        <v>0</v>
      </c>
      <c r="BO36" s="113">
        <f t="shared" si="54"/>
        <v>0</v>
      </c>
      <c r="BP36" s="113">
        <f t="shared" si="54"/>
        <v>0</v>
      </c>
      <c r="BQ36" s="113">
        <f t="shared" si="54"/>
        <v>0</v>
      </c>
      <c r="BR36" s="113">
        <f t="shared" si="54"/>
        <v>0</v>
      </c>
      <c r="BS36" s="113">
        <f t="shared" si="54"/>
        <v>0</v>
      </c>
      <c r="BT36" s="113">
        <f t="shared" si="54"/>
        <v>0</v>
      </c>
      <c r="BU36" s="113">
        <f t="shared" si="55"/>
        <v>0</v>
      </c>
      <c r="BV36" s="113">
        <f t="shared" si="55"/>
        <v>0</v>
      </c>
      <c r="BW36" s="113">
        <f t="shared" si="55"/>
        <v>0</v>
      </c>
      <c r="BX36" s="113">
        <f t="shared" si="55"/>
        <v>0</v>
      </c>
      <c r="BY36" s="113">
        <f t="shared" si="55"/>
        <v>0</v>
      </c>
      <c r="BZ36" s="113">
        <f t="shared" si="55"/>
        <v>0</v>
      </c>
    </row>
    <row r="37" spans="1:78" ht="13.8">
      <c r="A37" s="457"/>
      <c r="B37" s="116"/>
      <c r="C37" s="116"/>
      <c r="D37" s="116"/>
      <c r="E37" s="117"/>
      <c r="F37" s="91" t="s">
        <v>410</v>
      </c>
      <c r="G37" s="91" t="s">
        <v>650</v>
      </c>
      <c r="H37" s="92" t="s">
        <v>196</v>
      </c>
      <c r="I37" s="93" t="s">
        <v>20</v>
      </c>
      <c r="J37" s="210" t="s">
        <v>81</v>
      </c>
      <c r="K37" s="209">
        <v>75</v>
      </c>
      <c r="L37" s="94">
        <f t="shared" si="40"/>
        <v>8.2119785393627506E-3</v>
      </c>
      <c r="M37" s="96"/>
      <c r="N37" s="97" t="str">
        <f t="shared" si="32"/>
        <v>No ISSUED</v>
      </c>
      <c r="O37" s="98">
        <f t="shared" ca="1" si="41"/>
        <v>0</v>
      </c>
      <c r="P37" s="99">
        <f t="shared" ca="1" si="42"/>
        <v>0</v>
      </c>
      <c r="Q37" s="431">
        <v>45989</v>
      </c>
      <c r="R37" s="432" t="s">
        <v>53</v>
      </c>
      <c r="S37" s="431">
        <f t="shared" si="43"/>
        <v>45996</v>
      </c>
      <c r="T37" s="434" t="s">
        <v>53</v>
      </c>
      <c r="U37" s="431">
        <f t="shared" si="33"/>
        <v>46003</v>
      </c>
      <c r="V37" s="432" t="s">
        <v>53</v>
      </c>
      <c r="W37" s="431" t="s">
        <v>53</v>
      </c>
      <c r="X37" s="432" t="s">
        <v>53</v>
      </c>
      <c r="Y37" s="82"/>
      <c r="Z37" s="113">
        <f t="shared" ref="Z37:AI46" si="56">IF(OR($J37="Z",$J37="X"),IF(Z$4&gt;=$W37,$X$3,IF(Z$4&gt;=$U37,$V$3,IF(Z$4&gt;=$S37,$T$3,IF(Z$4&gt;=$Q37,$R$3,0)))),IF($J37="O",IF(Z$4&gt;=$U37,$V$2,IF(Z$4&gt;=$Q37,$R$2,0))))</f>
        <v>0</v>
      </c>
      <c r="AA37" s="113">
        <f t="shared" si="56"/>
        <v>0</v>
      </c>
      <c r="AB37" s="113">
        <f t="shared" si="56"/>
        <v>0</v>
      </c>
      <c r="AC37" s="113">
        <f t="shared" si="56"/>
        <v>0</v>
      </c>
      <c r="AD37" s="113">
        <f t="shared" si="56"/>
        <v>0</v>
      </c>
      <c r="AE37" s="113">
        <f t="shared" si="56"/>
        <v>0</v>
      </c>
      <c r="AF37" s="113">
        <f t="shared" si="56"/>
        <v>0</v>
      </c>
      <c r="AG37" s="113">
        <f t="shared" si="56"/>
        <v>0</v>
      </c>
      <c r="AH37" s="113">
        <f t="shared" si="56"/>
        <v>0.85</v>
      </c>
      <c r="AI37" s="113">
        <f t="shared" si="56"/>
        <v>0.85</v>
      </c>
      <c r="AJ37" s="113">
        <f t="shared" ref="AJ37:AS46" si="57">IF(OR($J37="Z",$J37="X"),IF(AJ$4&gt;=$W37,$X$3,IF(AJ$4&gt;=$U37,$V$3,IF(AJ$4&gt;=$S37,$T$3,IF(AJ$4&gt;=$Q37,$R$3,0)))),IF($J37="O",IF(AJ$4&gt;=$U37,$V$2,IF(AJ$4&gt;=$Q37,$R$2,0))))</f>
        <v>1</v>
      </c>
      <c r="AK37" s="113">
        <f t="shared" si="57"/>
        <v>1</v>
      </c>
      <c r="AL37" s="113">
        <f t="shared" si="57"/>
        <v>1</v>
      </c>
      <c r="AM37" s="113">
        <f t="shared" si="57"/>
        <v>1</v>
      </c>
      <c r="AN37" s="113">
        <f t="shared" si="57"/>
        <v>1</v>
      </c>
      <c r="AO37" s="113">
        <f t="shared" si="57"/>
        <v>1</v>
      </c>
      <c r="AP37" s="113">
        <f t="shared" si="57"/>
        <v>1</v>
      </c>
      <c r="AQ37" s="113">
        <f t="shared" si="57"/>
        <v>1</v>
      </c>
      <c r="AR37" s="113">
        <f t="shared" si="57"/>
        <v>1</v>
      </c>
      <c r="AS37" s="113">
        <f t="shared" si="57"/>
        <v>1</v>
      </c>
      <c r="AT37" s="113">
        <f t="shared" ref="AT37:AY46" si="58">IF(OR($J37="Z",$J37="X"),IF(AT$4&gt;=$W37,$X$3,IF(AT$4&gt;=$U37,$V$3,IF(AT$4&gt;=$S37,$T$3,IF(AT$4&gt;=$Q37,$R$3,0)))),IF($J37="O",IF(AT$4&gt;=$U37,$V$2,IF(AT$4&gt;=$Q37,$R$2,0))))</f>
        <v>1</v>
      </c>
      <c r="AU37" s="113">
        <f t="shared" si="58"/>
        <v>1</v>
      </c>
      <c r="AV37" s="113">
        <f t="shared" si="58"/>
        <v>1</v>
      </c>
      <c r="AW37" s="113">
        <f t="shared" si="58"/>
        <v>1</v>
      </c>
      <c r="AX37" s="113">
        <f t="shared" si="58"/>
        <v>1</v>
      </c>
      <c r="AY37" s="113">
        <f t="shared" si="58"/>
        <v>1</v>
      </c>
      <c r="AZ37" s="83"/>
      <c r="BA37" s="113">
        <f t="shared" ref="BA37:BJ46" si="59">IF(OR($J37="Z",$J37="X"),IF(OR(AND($X37&lt;&gt;0,BA$4&gt;=$X37),AND($X37=0,BA$4&gt;=$W37)),$X$3,IF(OR(AND($V37&lt;&gt;0,BA$4&gt;=$V37),AND($V37=0,BA$4&gt;=$U37)),$V$3,IF(OR(AND($T37&lt;&gt;0,BA$4&gt;=$T37),AND($T37=0,BA$4&gt;=$S37)),$T$3,IF(OR(AND($R37&lt;&gt;0,BA$4&gt;=$R37),AND($R37=0,BA$4&gt;=$Q37)),$R$3,0)))),IF($J37="O",IF(OR(AND($V37&lt;&gt;0,BA$4&gt;=$V37),AND($V37=0,BA$4&gt;=$U37)),$V$2,IF(OR(AND($R37&lt;&gt;0,BA$4&gt;=$R37),AND($R37=0,BA$4&gt;=$Q37)),$R$2,0))))</f>
        <v>0</v>
      </c>
      <c r="BB37" s="113">
        <f t="shared" si="59"/>
        <v>0</v>
      </c>
      <c r="BC37" s="113">
        <f t="shared" si="59"/>
        <v>0</v>
      </c>
      <c r="BD37" s="113">
        <f t="shared" si="59"/>
        <v>0</v>
      </c>
      <c r="BE37" s="113">
        <f t="shared" si="59"/>
        <v>0</v>
      </c>
      <c r="BF37" s="113">
        <f t="shared" si="59"/>
        <v>0</v>
      </c>
      <c r="BG37" s="113">
        <f t="shared" si="59"/>
        <v>0</v>
      </c>
      <c r="BH37" s="113">
        <f t="shared" si="59"/>
        <v>0</v>
      </c>
      <c r="BI37" s="113">
        <f t="shared" si="59"/>
        <v>0</v>
      </c>
      <c r="BJ37" s="113">
        <f t="shared" si="59"/>
        <v>0</v>
      </c>
      <c r="BK37" s="113">
        <f t="shared" ref="BK37:BT46" si="60">IF(OR($J37="Z",$J37="X"),IF(OR(AND($X37&lt;&gt;0,BK$4&gt;=$X37),AND($X37=0,BK$4&gt;=$W37)),$X$3,IF(OR(AND($V37&lt;&gt;0,BK$4&gt;=$V37),AND($V37=0,BK$4&gt;=$U37)),$V$3,IF(OR(AND($T37&lt;&gt;0,BK$4&gt;=$T37),AND($T37=0,BK$4&gt;=$S37)),$T$3,IF(OR(AND($R37&lt;&gt;0,BK$4&gt;=$R37),AND($R37=0,BK$4&gt;=$Q37)),$R$3,0)))),IF($J37="O",IF(OR(AND($V37&lt;&gt;0,BK$4&gt;=$V37),AND($V37=0,BK$4&gt;=$U37)),$V$2,IF(OR(AND($R37&lt;&gt;0,BK$4&gt;=$R37),AND($R37=0,BK$4&gt;=$Q37)),$R$2,0))))</f>
        <v>0</v>
      </c>
      <c r="BL37" s="113">
        <f t="shared" si="60"/>
        <v>0</v>
      </c>
      <c r="BM37" s="113">
        <f t="shared" si="60"/>
        <v>0</v>
      </c>
      <c r="BN37" s="113">
        <f t="shared" si="60"/>
        <v>0</v>
      </c>
      <c r="BO37" s="113">
        <f t="shared" si="60"/>
        <v>0</v>
      </c>
      <c r="BP37" s="113">
        <f t="shared" si="60"/>
        <v>0</v>
      </c>
      <c r="BQ37" s="113">
        <f t="shared" si="60"/>
        <v>0</v>
      </c>
      <c r="BR37" s="113">
        <f t="shared" si="60"/>
        <v>0</v>
      </c>
      <c r="BS37" s="113">
        <f t="shared" si="60"/>
        <v>0</v>
      </c>
      <c r="BT37" s="113">
        <f t="shared" si="60"/>
        <v>0</v>
      </c>
      <c r="BU37" s="113">
        <f t="shared" ref="BU37:BZ46" si="61">IF(OR($J37="Z",$J37="X"),IF(OR(AND($X37&lt;&gt;0,BU$4&gt;=$X37),AND($X37=0,BU$4&gt;=$W37)),$X$3,IF(OR(AND($V37&lt;&gt;0,BU$4&gt;=$V37),AND($V37=0,BU$4&gt;=$U37)),$V$3,IF(OR(AND($T37&lt;&gt;0,BU$4&gt;=$T37),AND($T37=0,BU$4&gt;=$S37)),$T$3,IF(OR(AND($R37&lt;&gt;0,BU$4&gt;=$R37),AND($R37=0,BU$4&gt;=$Q37)),$R$3,0)))),IF($J37="O",IF(OR(AND($V37&lt;&gt;0,BU$4&gt;=$V37),AND($V37=0,BU$4&gt;=$U37)),$V$2,IF(OR(AND($R37&lt;&gt;0,BU$4&gt;=$R37),AND($R37=0,BU$4&gt;=$Q37)),$R$2,0))))</f>
        <v>0</v>
      </c>
      <c r="BV37" s="113">
        <f t="shared" si="61"/>
        <v>0</v>
      </c>
      <c r="BW37" s="113">
        <f t="shared" si="61"/>
        <v>0</v>
      </c>
      <c r="BX37" s="113">
        <f t="shared" si="61"/>
        <v>0</v>
      </c>
      <c r="BY37" s="113">
        <f t="shared" si="61"/>
        <v>0</v>
      </c>
      <c r="BZ37" s="113">
        <f t="shared" si="61"/>
        <v>0</v>
      </c>
    </row>
    <row r="38" spans="1:78" ht="13.8">
      <c r="A38" s="457"/>
      <c r="B38" s="116"/>
      <c r="C38" s="116"/>
      <c r="D38" s="116"/>
      <c r="E38" s="117"/>
      <c r="F38" s="91" t="s">
        <v>411</v>
      </c>
      <c r="G38" s="91" t="s">
        <v>650</v>
      </c>
      <c r="H38" s="92" t="s">
        <v>197</v>
      </c>
      <c r="I38" s="93" t="s">
        <v>20</v>
      </c>
      <c r="J38" s="210" t="s">
        <v>81</v>
      </c>
      <c r="K38" s="209">
        <v>75</v>
      </c>
      <c r="L38" s="94">
        <f t="shared" si="40"/>
        <v>8.2119785393627506E-3</v>
      </c>
      <c r="M38" s="96"/>
      <c r="N38" s="97" t="str">
        <f t="shared" si="32"/>
        <v>No ISSUED</v>
      </c>
      <c r="O38" s="98">
        <f t="shared" ca="1" si="41"/>
        <v>0</v>
      </c>
      <c r="P38" s="99">
        <f t="shared" ca="1" si="42"/>
        <v>0</v>
      </c>
      <c r="Q38" s="431">
        <v>45989</v>
      </c>
      <c r="R38" s="432" t="s">
        <v>53</v>
      </c>
      <c r="S38" s="431">
        <f t="shared" si="43"/>
        <v>45996</v>
      </c>
      <c r="T38" s="434" t="s">
        <v>53</v>
      </c>
      <c r="U38" s="431">
        <f t="shared" si="33"/>
        <v>46003</v>
      </c>
      <c r="V38" s="432" t="s">
        <v>53</v>
      </c>
      <c r="W38" s="431" t="s">
        <v>53</v>
      </c>
      <c r="X38" s="432" t="s">
        <v>53</v>
      </c>
      <c r="Y38" s="82"/>
      <c r="Z38" s="113">
        <f t="shared" si="56"/>
        <v>0</v>
      </c>
      <c r="AA38" s="113">
        <f t="shared" si="56"/>
        <v>0</v>
      </c>
      <c r="AB38" s="113">
        <f t="shared" si="56"/>
        <v>0</v>
      </c>
      <c r="AC38" s="113">
        <f t="shared" si="56"/>
        <v>0</v>
      </c>
      <c r="AD38" s="113">
        <f t="shared" si="56"/>
        <v>0</v>
      </c>
      <c r="AE38" s="113">
        <f t="shared" si="56"/>
        <v>0</v>
      </c>
      <c r="AF38" s="113">
        <f t="shared" si="56"/>
        <v>0</v>
      </c>
      <c r="AG38" s="113">
        <f t="shared" si="56"/>
        <v>0</v>
      </c>
      <c r="AH38" s="113">
        <f t="shared" si="56"/>
        <v>0.85</v>
      </c>
      <c r="AI38" s="113">
        <f t="shared" si="56"/>
        <v>0.85</v>
      </c>
      <c r="AJ38" s="113">
        <f t="shared" si="57"/>
        <v>1</v>
      </c>
      <c r="AK38" s="113">
        <f t="shared" si="57"/>
        <v>1</v>
      </c>
      <c r="AL38" s="113">
        <f t="shared" si="57"/>
        <v>1</v>
      </c>
      <c r="AM38" s="113">
        <f t="shared" si="57"/>
        <v>1</v>
      </c>
      <c r="AN38" s="113">
        <f t="shared" si="57"/>
        <v>1</v>
      </c>
      <c r="AO38" s="113">
        <f t="shared" si="57"/>
        <v>1</v>
      </c>
      <c r="AP38" s="113">
        <f t="shared" si="57"/>
        <v>1</v>
      </c>
      <c r="AQ38" s="113">
        <f t="shared" si="57"/>
        <v>1</v>
      </c>
      <c r="AR38" s="113">
        <f t="shared" si="57"/>
        <v>1</v>
      </c>
      <c r="AS38" s="113">
        <f t="shared" si="57"/>
        <v>1</v>
      </c>
      <c r="AT38" s="113">
        <f t="shared" si="58"/>
        <v>1</v>
      </c>
      <c r="AU38" s="113">
        <f t="shared" si="58"/>
        <v>1</v>
      </c>
      <c r="AV38" s="113">
        <f t="shared" si="58"/>
        <v>1</v>
      </c>
      <c r="AW38" s="113">
        <f t="shared" si="58"/>
        <v>1</v>
      </c>
      <c r="AX38" s="113">
        <f t="shared" si="58"/>
        <v>1</v>
      </c>
      <c r="AY38" s="113">
        <f t="shared" si="58"/>
        <v>1</v>
      </c>
      <c r="AZ38" s="83"/>
      <c r="BA38" s="113">
        <f t="shared" si="59"/>
        <v>0</v>
      </c>
      <c r="BB38" s="113">
        <f t="shared" si="59"/>
        <v>0</v>
      </c>
      <c r="BC38" s="113">
        <f t="shared" si="59"/>
        <v>0</v>
      </c>
      <c r="BD38" s="113">
        <f t="shared" si="59"/>
        <v>0</v>
      </c>
      <c r="BE38" s="113">
        <f t="shared" si="59"/>
        <v>0</v>
      </c>
      <c r="BF38" s="113">
        <f t="shared" si="59"/>
        <v>0</v>
      </c>
      <c r="BG38" s="113">
        <f t="shared" si="59"/>
        <v>0</v>
      </c>
      <c r="BH38" s="113">
        <f t="shared" si="59"/>
        <v>0</v>
      </c>
      <c r="BI38" s="113">
        <f t="shared" si="59"/>
        <v>0</v>
      </c>
      <c r="BJ38" s="113">
        <f t="shared" si="59"/>
        <v>0</v>
      </c>
      <c r="BK38" s="113">
        <f t="shared" si="60"/>
        <v>0</v>
      </c>
      <c r="BL38" s="113">
        <f t="shared" si="60"/>
        <v>0</v>
      </c>
      <c r="BM38" s="113">
        <f t="shared" si="60"/>
        <v>0</v>
      </c>
      <c r="BN38" s="113">
        <f t="shared" si="60"/>
        <v>0</v>
      </c>
      <c r="BO38" s="113">
        <f t="shared" si="60"/>
        <v>0</v>
      </c>
      <c r="BP38" s="113">
        <f t="shared" si="60"/>
        <v>0</v>
      </c>
      <c r="BQ38" s="113">
        <f t="shared" si="60"/>
        <v>0</v>
      </c>
      <c r="BR38" s="113">
        <f t="shared" si="60"/>
        <v>0</v>
      </c>
      <c r="BS38" s="113">
        <f t="shared" si="60"/>
        <v>0</v>
      </c>
      <c r="BT38" s="113">
        <f t="shared" si="60"/>
        <v>0</v>
      </c>
      <c r="BU38" s="113">
        <f t="shared" si="61"/>
        <v>0</v>
      </c>
      <c r="BV38" s="113">
        <f t="shared" si="61"/>
        <v>0</v>
      </c>
      <c r="BW38" s="113">
        <f t="shared" si="61"/>
        <v>0</v>
      </c>
      <c r="BX38" s="113">
        <f t="shared" si="61"/>
        <v>0</v>
      </c>
      <c r="BY38" s="113">
        <f t="shared" si="61"/>
        <v>0</v>
      </c>
      <c r="BZ38" s="113">
        <f t="shared" si="61"/>
        <v>0</v>
      </c>
    </row>
    <row r="39" spans="1:78" ht="13.8">
      <c r="A39" s="457"/>
      <c r="B39" s="116"/>
      <c r="C39" s="116"/>
      <c r="D39" s="116"/>
      <c r="E39" s="117"/>
      <c r="F39" s="91" t="s">
        <v>412</v>
      </c>
      <c r="G39" s="91" t="s">
        <v>651</v>
      </c>
      <c r="H39" s="92" t="s">
        <v>198</v>
      </c>
      <c r="I39" s="93" t="s">
        <v>20</v>
      </c>
      <c r="J39" s="210" t="s">
        <v>81</v>
      </c>
      <c r="K39" s="209">
        <v>75</v>
      </c>
      <c r="L39" s="94">
        <f t="shared" si="40"/>
        <v>8.2119785393627506E-3</v>
      </c>
      <c r="M39" s="96"/>
      <c r="N39" s="97" t="str">
        <f t="shared" si="32"/>
        <v>No ISSUED</v>
      </c>
      <c r="O39" s="98">
        <f t="shared" ca="1" si="41"/>
        <v>0</v>
      </c>
      <c r="P39" s="99">
        <f t="shared" ca="1" si="42"/>
        <v>0</v>
      </c>
      <c r="Q39" s="431">
        <v>46010</v>
      </c>
      <c r="R39" s="432" t="s">
        <v>53</v>
      </c>
      <c r="S39" s="431">
        <f t="shared" si="43"/>
        <v>46017</v>
      </c>
      <c r="T39" s="434" t="s">
        <v>53</v>
      </c>
      <c r="U39" s="431">
        <f t="shared" si="33"/>
        <v>46024</v>
      </c>
      <c r="V39" s="432" t="s">
        <v>53</v>
      </c>
      <c r="W39" s="431" t="s">
        <v>53</v>
      </c>
      <c r="X39" s="432" t="s">
        <v>53</v>
      </c>
      <c r="Y39" s="82"/>
      <c r="Z39" s="113">
        <f t="shared" si="56"/>
        <v>0</v>
      </c>
      <c r="AA39" s="113">
        <f t="shared" si="56"/>
        <v>0</v>
      </c>
      <c r="AB39" s="113">
        <f t="shared" si="56"/>
        <v>0</v>
      </c>
      <c r="AC39" s="113">
        <f t="shared" si="56"/>
        <v>0</v>
      </c>
      <c r="AD39" s="113">
        <f t="shared" si="56"/>
        <v>0</v>
      </c>
      <c r="AE39" s="113">
        <f t="shared" si="56"/>
        <v>0</v>
      </c>
      <c r="AF39" s="113">
        <f t="shared" si="56"/>
        <v>0</v>
      </c>
      <c r="AG39" s="113">
        <f t="shared" si="56"/>
        <v>0</v>
      </c>
      <c r="AH39" s="113">
        <f t="shared" si="56"/>
        <v>0</v>
      </c>
      <c r="AI39" s="113">
        <f t="shared" si="56"/>
        <v>0</v>
      </c>
      <c r="AJ39" s="113">
        <f t="shared" si="57"/>
        <v>0</v>
      </c>
      <c r="AK39" s="113">
        <f t="shared" si="57"/>
        <v>0.85</v>
      </c>
      <c r="AL39" s="113">
        <f t="shared" si="57"/>
        <v>0.85</v>
      </c>
      <c r="AM39" s="113">
        <f t="shared" si="57"/>
        <v>1</v>
      </c>
      <c r="AN39" s="113">
        <f t="shared" si="57"/>
        <v>1</v>
      </c>
      <c r="AO39" s="113">
        <f t="shared" si="57"/>
        <v>1</v>
      </c>
      <c r="AP39" s="113">
        <f t="shared" si="57"/>
        <v>1</v>
      </c>
      <c r="AQ39" s="113">
        <f t="shared" si="57"/>
        <v>1</v>
      </c>
      <c r="AR39" s="113">
        <f t="shared" si="57"/>
        <v>1</v>
      </c>
      <c r="AS39" s="113">
        <f t="shared" si="57"/>
        <v>1</v>
      </c>
      <c r="AT39" s="113">
        <f t="shared" si="58"/>
        <v>1</v>
      </c>
      <c r="AU39" s="113">
        <f t="shared" si="58"/>
        <v>1</v>
      </c>
      <c r="AV39" s="113">
        <f t="shared" si="58"/>
        <v>1</v>
      </c>
      <c r="AW39" s="113">
        <f t="shared" si="58"/>
        <v>1</v>
      </c>
      <c r="AX39" s="113">
        <f t="shared" si="58"/>
        <v>1</v>
      </c>
      <c r="AY39" s="113">
        <f t="shared" si="58"/>
        <v>1</v>
      </c>
      <c r="AZ39" s="83"/>
      <c r="BA39" s="113">
        <f t="shared" si="59"/>
        <v>0</v>
      </c>
      <c r="BB39" s="113">
        <f t="shared" si="59"/>
        <v>0</v>
      </c>
      <c r="BC39" s="113">
        <f t="shared" si="59"/>
        <v>0</v>
      </c>
      <c r="BD39" s="113">
        <f t="shared" si="59"/>
        <v>0</v>
      </c>
      <c r="BE39" s="113">
        <f t="shared" si="59"/>
        <v>0</v>
      </c>
      <c r="BF39" s="113">
        <f t="shared" si="59"/>
        <v>0</v>
      </c>
      <c r="BG39" s="113">
        <f t="shared" si="59"/>
        <v>0</v>
      </c>
      <c r="BH39" s="113">
        <f t="shared" si="59"/>
        <v>0</v>
      </c>
      <c r="BI39" s="113">
        <f t="shared" si="59"/>
        <v>0</v>
      </c>
      <c r="BJ39" s="113">
        <f t="shared" si="59"/>
        <v>0</v>
      </c>
      <c r="BK39" s="113">
        <f t="shared" si="60"/>
        <v>0</v>
      </c>
      <c r="BL39" s="113">
        <f t="shared" si="60"/>
        <v>0</v>
      </c>
      <c r="BM39" s="113">
        <f t="shared" si="60"/>
        <v>0</v>
      </c>
      <c r="BN39" s="113">
        <f t="shared" si="60"/>
        <v>0</v>
      </c>
      <c r="BO39" s="113">
        <f t="shared" si="60"/>
        <v>0</v>
      </c>
      <c r="BP39" s="113">
        <f t="shared" si="60"/>
        <v>0</v>
      </c>
      <c r="BQ39" s="113">
        <f t="shared" si="60"/>
        <v>0</v>
      </c>
      <c r="BR39" s="113">
        <f t="shared" si="60"/>
        <v>0</v>
      </c>
      <c r="BS39" s="113">
        <f t="shared" si="60"/>
        <v>0</v>
      </c>
      <c r="BT39" s="113">
        <f t="shared" si="60"/>
        <v>0</v>
      </c>
      <c r="BU39" s="113">
        <f t="shared" si="61"/>
        <v>0</v>
      </c>
      <c r="BV39" s="113">
        <f t="shared" si="61"/>
        <v>0</v>
      </c>
      <c r="BW39" s="113">
        <f t="shared" si="61"/>
        <v>0</v>
      </c>
      <c r="BX39" s="113">
        <f t="shared" si="61"/>
        <v>0</v>
      </c>
      <c r="BY39" s="113">
        <f t="shared" si="61"/>
        <v>0</v>
      </c>
      <c r="BZ39" s="113">
        <f t="shared" si="61"/>
        <v>0</v>
      </c>
    </row>
    <row r="40" spans="1:78" ht="13.8">
      <c r="A40" s="457"/>
      <c r="B40" s="116"/>
      <c r="C40" s="116"/>
      <c r="D40" s="116"/>
      <c r="E40" s="117"/>
      <c r="F40" s="91" t="s">
        <v>413</v>
      </c>
      <c r="G40" s="91" t="s">
        <v>651</v>
      </c>
      <c r="H40" s="92" t="s">
        <v>199</v>
      </c>
      <c r="I40" s="93" t="s">
        <v>20</v>
      </c>
      <c r="J40" s="210" t="s">
        <v>81</v>
      </c>
      <c r="K40" s="209">
        <v>75</v>
      </c>
      <c r="L40" s="94">
        <f t="shared" si="40"/>
        <v>8.2119785393627506E-3</v>
      </c>
      <c r="M40" s="96"/>
      <c r="N40" s="97" t="str">
        <f t="shared" si="32"/>
        <v>No ISSUED</v>
      </c>
      <c r="O40" s="98">
        <f t="shared" ca="1" si="41"/>
        <v>0</v>
      </c>
      <c r="P40" s="99">
        <f t="shared" ca="1" si="42"/>
        <v>0</v>
      </c>
      <c r="Q40" s="431">
        <v>46010</v>
      </c>
      <c r="R40" s="432" t="s">
        <v>53</v>
      </c>
      <c r="S40" s="431">
        <f t="shared" si="43"/>
        <v>46017</v>
      </c>
      <c r="T40" s="434" t="s">
        <v>53</v>
      </c>
      <c r="U40" s="431">
        <f t="shared" si="33"/>
        <v>46024</v>
      </c>
      <c r="V40" s="432" t="s">
        <v>53</v>
      </c>
      <c r="W40" s="431" t="s">
        <v>53</v>
      </c>
      <c r="X40" s="432" t="s">
        <v>53</v>
      </c>
      <c r="Y40" s="82"/>
      <c r="Z40" s="113">
        <f t="shared" si="56"/>
        <v>0</v>
      </c>
      <c r="AA40" s="113">
        <f t="shared" si="56"/>
        <v>0</v>
      </c>
      <c r="AB40" s="113">
        <f t="shared" si="56"/>
        <v>0</v>
      </c>
      <c r="AC40" s="113">
        <f t="shared" si="56"/>
        <v>0</v>
      </c>
      <c r="AD40" s="113">
        <f t="shared" si="56"/>
        <v>0</v>
      </c>
      <c r="AE40" s="113">
        <f t="shared" si="56"/>
        <v>0</v>
      </c>
      <c r="AF40" s="113">
        <f t="shared" si="56"/>
        <v>0</v>
      </c>
      <c r="AG40" s="113">
        <f t="shared" si="56"/>
        <v>0</v>
      </c>
      <c r="AH40" s="113">
        <f t="shared" si="56"/>
        <v>0</v>
      </c>
      <c r="AI40" s="113">
        <f t="shared" si="56"/>
        <v>0</v>
      </c>
      <c r="AJ40" s="113">
        <f t="shared" si="57"/>
        <v>0</v>
      </c>
      <c r="AK40" s="113">
        <f t="shared" si="57"/>
        <v>0.85</v>
      </c>
      <c r="AL40" s="113">
        <f t="shared" si="57"/>
        <v>0.85</v>
      </c>
      <c r="AM40" s="113">
        <f t="shared" si="57"/>
        <v>1</v>
      </c>
      <c r="AN40" s="113">
        <f t="shared" si="57"/>
        <v>1</v>
      </c>
      <c r="AO40" s="113">
        <f t="shared" si="57"/>
        <v>1</v>
      </c>
      <c r="AP40" s="113">
        <f t="shared" si="57"/>
        <v>1</v>
      </c>
      <c r="AQ40" s="113">
        <f t="shared" si="57"/>
        <v>1</v>
      </c>
      <c r="AR40" s="113">
        <f t="shared" si="57"/>
        <v>1</v>
      </c>
      <c r="AS40" s="113">
        <f t="shared" si="57"/>
        <v>1</v>
      </c>
      <c r="AT40" s="113">
        <f t="shared" si="58"/>
        <v>1</v>
      </c>
      <c r="AU40" s="113">
        <f t="shared" si="58"/>
        <v>1</v>
      </c>
      <c r="AV40" s="113">
        <f t="shared" si="58"/>
        <v>1</v>
      </c>
      <c r="AW40" s="113">
        <f t="shared" si="58"/>
        <v>1</v>
      </c>
      <c r="AX40" s="113">
        <f t="shared" si="58"/>
        <v>1</v>
      </c>
      <c r="AY40" s="113">
        <f t="shared" si="58"/>
        <v>1</v>
      </c>
      <c r="AZ40" s="83"/>
      <c r="BA40" s="113">
        <f t="shared" si="59"/>
        <v>0</v>
      </c>
      <c r="BB40" s="113">
        <f t="shared" si="59"/>
        <v>0</v>
      </c>
      <c r="BC40" s="113">
        <f t="shared" si="59"/>
        <v>0</v>
      </c>
      <c r="BD40" s="113">
        <f t="shared" si="59"/>
        <v>0</v>
      </c>
      <c r="BE40" s="113">
        <f t="shared" si="59"/>
        <v>0</v>
      </c>
      <c r="BF40" s="113">
        <f t="shared" si="59"/>
        <v>0</v>
      </c>
      <c r="BG40" s="113">
        <f t="shared" si="59"/>
        <v>0</v>
      </c>
      <c r="BH40" s="113">
        <f t="shared" si="59"/>
        <v>0</v>
      </c>
      <c r="BI40" s="113">
        <f t="shared" si="59"/>
        <v>0</v>
      </c>
      <c r="BJ40" s="113">
        <f t="shared" si="59"/>
        <v>0</v>
      </c>
      <c r="BK40" s="113">
        <f t="shared" si="60"/>
        <v>0</v>
      </c>
      <c r="BL40" s="113">
        <f t="shared" si="60"/>
        <v>0</v>
      </c>
      <c r="BM40" s="113">
        <f t="shared" si="60"/>
        <v>0</v>
      </c>
      <c r="BN40" s="113">
        <f t="shared" si="60"/>
        <v>0</v>
      </c>
      <c r="BO40" s="113">
        <f t="shared" si="60"/>
        <v>0</v>
      </c>
      <c r="BP40" s="113">
        <f t="shared" si="60"/>
        <v>0</v>
      </c>
      <c r="BQ40" s="113">
        <f t="shared" si="60"/>
        <v>0</v>
      </c>
      <c r="BR40" s="113">
        <f t="shared" si="60"/>
        <v>0</v>
      </c>
      <c r="BS40" s="113">
        <f t="shared" si="60"/>
        <v>0</v>
      </c>
      <c r="BT40" s="113">
        <f t="shared" si="60"/>
        <v>0</v>
      </c>
      <c r="BU40" s="113">
        <f t="shared" si="61"/>
        <v>0</v>
      </c>
      <c r="BV40" s="113">
        <f t="shared" si="61"/>
        <v>0</v>
      </c>
      <c r="BW40" s="113">
        <f t="shared" si="61"/>
        <v>0</v>
      </c>
      <c r="BX40" s="113">
        <f t="shared" si="61"/>
        <v>0</v>
      </c>
      <c r="BY40" s="113">
        <f t="shared" si="61"/>
        <v>0</v>
      </c>
      <c r="BZ40" s="113">
        <f t="shared" si="61"/>
        <v>0</v>
      </c>
    </row>
    <row r="41" spans="1:78" ht="13.8">
      <c r="A41" s="457"/>
      <c r="B41" s="116"/>
      <c r="C41" s="116"/>
      <c r="D41" s="116"/>
      <c r="E41" s="117"/>
      <c r="F41" s="91" t="s">
        <v>414</v>
      </c>
      <c r="G41" s="91" t="s">
        <v>652</v>
      </c>
      <c r="H41" s="92" t="s">
        <v>200</v>
      </c>
      <c r="I41" s="93" t="s">
        <v>611</v>
      </c>
      <c r="J41" s="210" t="s">
        <v>81</v>
      </c>
      <c r="K41" s="209">
        <v>100</v>
      </c>
      <c r="L41" s="94">
        <f t="shared" si="40"/>
        <v>1.0949304719150335E-2</v>
      </c>
      <c r="M41" s="96"/>
      <c r="N41" s="97" t="str">
        <f t="shared" si="32"/>
        <v>No ISSUED</v>
      </c>
      <c r="O41" s="98">
        <f t="shared" ca="1" si="41"/>
        <v>0</v>
      </c>
      <c r="P41" s="99">
        <f t="shared" ca="1" si="42"/>
        <v>0</v>
      </c>
      <c r="Q41" s="431">
        <v>45989</v>
      </c>
      <c r="R41" s="432" t="s">
        <v>53</v>
      </c>
      <c r="S41" s="431">
        <f t="shared" si="43"/>
        <v>45996</v>
      </c>
      <c r="T41" s="434" t="s">
        <v>53</v>
      </c>
      <c r="U41" s="431">
        <f t="shared" si="33"/>
        <v>46003</v>
      </c>
      <c r="V41" s="432" t="s">
        <v>53</v>
      </c>
      <c r="W41" s="431" t="s">
        <v>53</v>
      </c>
      <c r="X41" s="432" t="s">
        <v>53</v>
      </c>
      <c r="Y41" s="82"/>
      <c r="Z41" s="113">
        <f t="shared" si="56"/>
        <v>0</v>
      </c>
      <c r="AA41" s="113">
        <f t="shared" si="56"/>
        <v>0</v>
      </c>
      <c r="AB41" s="113">
        <f t="shared" si="56"/>
        <v>0</v>
      </c>
      <c r="AC41" s="113">
        <f t="shared" si="56"/>
        <v>0</v>
      </c>
      <c r="AD41" s="113">
        <f t="shared" si="56"/>
        <v>0</v>
      </c>
      <c r="AE41" s="113">
        <f t="shared" si="56"/>
        <v>0</v>
      </c>
      <c r="AF41" s="113">
        <f t="shared" si="56"/>
        <v>0</v>
      </c>
      <c r="AG41" s="113">
        <f t="shared" si="56"/>
        <v>0</v>
      </c>
      <c r="AH41" s="113">
        <f t="shared" si="56"/>
        <v>0.85</v>
      </c>
      <c r="AI41" s="113">
        <f t="shared" si="56"/>
        <v>0.85</v>
      </c>
      <c r="AJ41" s="113">
        <f t="shared" si="57"/>
        <v>1</v>
      </c>
      <c r="AK41" s="113">
        <f t="shared" si="57"/>
        <v>1</v>
      </c>
      <c r="AL41" s="113">
        <f t="shared" si="57"/>
        <v>1</v>
      </c>
      <c r="AM41" s="113">
        <f t="shared" si="57"/>
        <v>1</v>
      </c>
      <c r="AN41" s="113">
        <f t="shared" si="57"/>
        <v>1</v>
      </c>
      <c r="AO41" s="113">
        <f t="shared" si="57"/>
        <v>1</v>
      </c>
      <c r="AP41" s="113">
        <f t="shared" si="57"/>
        <v>1</v>
      </c>
      <c r="AQ41" s="113">
        <f t="shared" si="57"/>
        <v>1</v>
      </c>
      <c r="AR41" s="113">
        <f t="shared" si="57"/>
        <v>1</v>
      </c>
      <c r="AS41" s="113">
        <f t="shared" si="57"/>
        <v>1</v>
      </c>
      <c r="AT41" s="113">
        <f t="shared" si="58"/>
        <v>1</v>
      </c>
      <c r="AU41" s="113">
        <f t="shared" si="58"/>
        <v>1</v>
      </c>
      <c r="AV41" s="113">
        <f t="shared" si="58"/>
        <v>1</v>
      </c>
      <c r="AW41" s="113">
        <f t="shared" si="58"/>
        <v>1</v>
      </c>
      <c r="AX41" s="113">
        <f t="shared" si="58"/>
        <v>1</v>
      </c>
      <c r="AY41" s="113">
        <f t="shared" si="58"/>
        <v>1</v>
      </c>
      <c r="AZ41" s="83"/>
      <c r="BA41" s="113">
        <f t="shared" si="59"/>
        <v>0</v>
      </c>
      <c r="BB41" s="113">
        <f t="shared" si="59"/>
        <v>0</v>
      </c>
      <c r="BC41" s="113">
        <f t="shared" si="59"/>
        <v>0</v>
      </c>
      <c r="BD41" s="113">
        <f t="shared" si="59"/>
        <v>0</v>
      </c>
      <c r="BE41" s="113">
        <f t="shared" si="59"/>
        <v>0</v>
      </c>
      <c r="BF41" s="113">
        <f t="shared" si="59"/>
        <v>0</v>
      </c>
      <c r="BG41" s="113">
        <f t="shared" si="59"/>
        <v>0</v>
      </c>
      <c r="BH41" s="113">
        <f t="shared" si="59"/>
        <v>0</v>
      </c>
      <c r="BI41" s="113">
        <f t="shared" si="59"/>
        <v>0</v>
      </c>
      <c r="BJ41" s="113">
        <f t="shared" si="59"/>
        <v>0</v>
      </c>
      <c r="BK41" s="113">
        <f t="shared" si="60"/>
        <v>0</v>
      </c>
      <c r="BL41" s="113">
        <f t="shared" si="60"/>
        <v>0</v>
      </c>
      <c r="BM41" s="113">
        <f t="shared" si="60"/>
        <v>0</v>
      </c>
      <c r="BN41" s="113">
        <f t="shared" si="60"/>
        <v>0</v>
      </c>
      <c r="BO41" s="113">
        <f t="shared" si="60"/>
        <v>0</v>
      </c>
      <c r="BP41" s="113">
        <f t="shared" si="60"/>
        <v>0</v>
      </c>
      <c r="BQ41" s="113">
        <f t="shared" si="60"/>
        <v>0</v>
      </c>
      <c r="BR41" s="113">
        <f t="shared" si="60"/>
        <v>0</v>
      </c>
      <c r="BS41" s="113">
        <f t="shared" si="60"/>
        <v>0</v>
      </c>
      <c r="BT41" s="113">
        <f t="shared" si="60"/>
        <v>0</v>
      </c>
      <c r="BU41" s="113">
        <f t="shared" si="61"/>
        <v>0</v>
      </c>
      <c r="BV41" s="113">
        <f t="shared" si="61"/>
        <v>0</v>
      </c>
      <c r="BW41" s="113">
        <f t="shared" si="61"/>
        <v>0</v>
      </c>
      <c r="BX41" s="113">
        <f t="shared" si="61"/>
        <v>0</v>
      </c>
      <c r="BY41" s="113">
        <f t="shared" si="61"/>
        <v>0</v>
      </c>
      <c r="BZ41" s="113">
        <f t="shared" si="61"/>
        <v>0</v>
      </c>
    </row>
    <row r="42" spans="1:78" ht="13.8">
      <c r="A42" s="457"/>
      <c r="B42" s="116"/>
      <c r="C42" s="116"/>
      <c r="D42" s="116"/>
      <c r="E42" s="117"/>
      <c r="F42" s="91" t="s">
        <v>415</v>
      </c>
      <c r="G42" s="91" t="s">
        <v>652</v>
      </c>
      <c r="H42" s="92" t="s">
        <v>201</v>
      </c>
      <c r="I42" s="93" t="s">
        <v>611</v>
      </c>
      <c r="J42" s="210" t="s">
        <v>81</v>
      </c>
      <c r="K42" s="209">
        <v>100</v>
      </c>
      <c r="L42" s="94">
        <f t="shared" si="40"/>
        <v>1.0949304719150335E-2</v>
      </c>
      <c r="M42" s="96"/>
      <c r="N42" s="97" t="str">
        <f t="shared" si="32"/>
        <v>No ISSUED</v>
      </c>
      <c r="O42" s="98">
        <f t="shared" ca="1" si="41"/>
        <v>0</v>
      </c>
      <c r="P42" s="99">
        <f t="shared" ca="1" si="42"/>
        <v>0</v>
      </c>
      <c r="Q42" s="431">
        <v>45989</v>
      </c>
      <c r="R42" s="432" t="s">
        <v>53</v>
      </c>
      <c r="S42" s="431">
        <f t="shared" si="43"/>
        <v>45996</v>
      </c>
      <c r="T42" s="434" t="s">
        <v>53</v>
      </c>
      <c r="U42" s="431">
        <f t="shared" si="33"/>
        <v>46003</v>
      </c>
      <c r="V42" s="432" t="s">
        <v>53</v>
      </c>
      <c r="W42" s="431" t="s">
        <v>53</v>
      </c>
      <c r="X42" s="432" t="s">
        <v>53</v>
      </c>
      <c r="Y42" s="82"/>
      <c r="Z42" s="113">
        <f t="shared" si="56"/>
        <v>0</v>
      </c>
      <c r="AA42" s="113">
        <f t="shared" si="56"/>
        <v>0</v>
      </c>
      <c r="AB42" s="113">
        <f t="shared" si="56"/>
        <v>0</v>
      </c>
      <c r="AC42" s="113">
        <f t="shared" si="56"/>
        <v>0</v>
      </c>
      <c r="AD42" s="113">
        <f t="shared" si="56"/>
        <v>0</v>
      </c>
      <c r="AE42" s="113">
        <f t="shared" si="56"/>
        <v>0</v>
      </c>
      <c r="AF42" s="113">
        <f t="shared" si="56"/>
        <v>0</v>
      </c>
      <c r="AG42" s="113">
        <f t="shared" si="56"/>
        <v>0</v>
      </c>
      <c r="AH42" s="113">
        <f t="shared" si="56"/>
        <v>0.85</v>
      </c>
      <c r="AI42" s="113">
        <f t="shared" si="56"/>
        <v>0.85</v>
      </c>
      <c r="AJ42" s="113">
        <f t="shared" si="57"/>
        <v>1</v>
      </c>
      <c r="AK42" s="113">
        <f t="shared" si="57"/>
        <v>1</v>
      </c>
      <c r="AL42" s="113">
        <f t="shared" si="57"/>
        <v>1</v>
      </c>
      <c r="AM42" s="113">
        <f t="shared" si="57"/>
        <v>1</v>
      </c>
      <c r="AN42" s="113">
        <f t="shared" si="57"/>
        <v>1</v>
      </c>
      <c r="AO42" s="113">
        <f t="shared" si="57"/>
        <v>1</v>
      </c>
      <c r="AP42" s="113">
        <f t="shared" si="57"/>
        <v>1</v>
      </c>
      <c r="AQ42" s="113">
        <f t="shared" si="57"/>
        <v>1</v>
      </c>
      <c r="AR42" s="113">
        <f t="shared" si="57"/>
        <v>1</v>
      </c>
      <c r="AS42" s="113">
        <f t="shared" si="57"/>
        <v>1</v>
      </c>
      <c r="AT42" s="113">
        <f t="shared" si="58"/>
        <v>1</v>
      </c>
      <c r="AU42" s="113">
        <f t="shared" si="58"/>
        <v>1</v>
      </c>
      <c r="AV42" s="113">
        <f t="shared" si="58"/>
        <v>1</v>
      </c>
      <c r="AW42" s="113">
        <f t="shared" si="58"/>
        <v>1</v>
      </c>
      <c r="AX42" s="113">
        <f t="shared" si="58"/>
        <v>1</v>
      </c>
      <c r="AY42" s="113">
        <f t="shared" si="58"/>
        <v>1</v>
      </c>
      <c r="AZ42" s="83"/>
      <c r="BA42" s="113">
        <f t="shared" si="59"/>
        <v>0</v>
      </c>
      <c r="BB42" s="113">
        <f t="shared" si="59"/>
        <v>0</v>
      </c>
      <c r="BC42" s="113">
        <f t="shared" si="59"/>
        <v>0</v>
      </c>
      <c r="BD42" s="113">
        <f t="shared" si="59"/>
        <v>0</v>
      </c>
      <c r="BE42" s="113">
        <f t="shared" si="59"/>
        <v>0</v>
      </c>
      <c r="BF42" s="113">
        <f t="shared" si="59"/>
        <v>0</v>
      </c>
      <c r="BG42" s="113">
        <f t="shared" si="59"/>
        <v>0</v>
      </c>
      <c r="BH42" s="113">
        <f t="shared" si="59"/>
        <v>0</v>
      </c>
      <c r="BI42" s="113">
        <f t="shared" si="59"/>
        <v>0</v>
      </c>
      <c r="BJ42" s="113">
        <f t="shared" si="59"/>
        <v>0</v>
      </c>
      <c r="BK42" s="113">
        <f t="shared" si="60"/>
        <v>0</v>
      </c>
      <c r="BL42" s="113">
        <f t="shared" si="60"/>
        <v>0</v>
      </c>
      <c r="BM42" s="113">
        <f t="shared" si="60"/>
        <v>0</v>
      </c>
      <c r="BN42" s="113">
        <f t="shared" si="60"/>
        <v>0</v>
      </c>
      <c r="BO42" s="113">
        <f t="shared" si="60"/>
        <v>0</v>
      </c>
      <c r="BP42" s="113">
        <f t="shared" si="60"/>
        <v>0</v>
      </c>
      <c r="BQ42" s="113">
        <f t="shared" si="60"/>
        <v>0</v>
      </c>
      <c r="BR42" s="113">
        <f t="shared" si="60"/>
        <v>0</v>
      </c>
      <c r="BS42" s="113">
        <f t="shared" si="60"/>
        <v>0</v>
      </c>
      <c r="BT42" s="113">
        <f t="shared" si="60"/>
        <v>0</v>
      </c>
      <c r="BU42" s="113">
        <f t="shared" si="61"/>
        <v>0</v>
      </c>
      <c r="BV42" s="113">
        <f t="shared" si="61"/>
        <v>0</v>
      </c>
      <c r="BW42" s="113">
        <f t="shared" si="61"/>
        <v>0</v>
      </c>
      <c r="BX42" s="113">
        <f t="shared" si="61"/>
        <v>0</v>
      </c>
      <c r="BY42" s="113">
        <f t="shared" si="61"/>
        <v>0</v>
      </c>
      <c r="BZ42" s="113">
        <f t="shared" si="61"/>
        <v>0</v>
      </c>
    </row>
    <row r="43" spans="1:78" ht="13.8">
      <c r="A43" s="457"/>
      <c r="B43" s="116"/>
      <c r="C43" s="116"/>
      <c r="D43" s="116"/>
      <c r="E43" s="117"/>
      <c r="F43" s="91" t="s">
        <v>416</v>
      </c>
      <c r="G43" s="91" t="s">
        <v>652</v>
      </c>
      <c r="H43" s="92" t="s">
        <v>202</v>
      </c>
      <c r="I43" s="93" t="s">
        <v>611</v>
      </c>
      <c r="J43" s="210" t="s">
        <v>81</v>
      </c>
      <c r="K43" s="209">
        <v>100</v>
      </c>
      <c r="L43" s="94">
        <f t="shared" si="40"/>
        <v>1.0949304719150335E-2</v>
      </c>
      <c r="M43" s="96"/>
      <c r="N43" s="97" t="str">
        <f t="shared" si="32"/>
        <v>No ISSUED</v>
      </c>
      <c r="O43" s="98">
        <f t="shared" ca="1" si="41"/>
        <v>0</v>
      </c>
      <c r="P43" s="99">
        <f t="shared" ca="1" si="42"/>
        <v>0</v>
      </c>
      <c r="Q43" s="431">
        <v>45989</v>
      </c>
      <c r="R43" s="432" t="s">
        <v>53</v>
      </c>
      <c r="S43" s="431">
        <f t="shared" si="43"/>
        <v>45996</v>
      </c>
      <c r="T43" s="434" t="s">
        <v>53</v>
      </c>
      <c r="U43" s="431">
        <f t="shared" si="33"/>
        <v>46003</v>
      </c>
      <c r="V43" s="432" t="s">
        <v>53</v>
      </c>
      <c r="W43" s="431" t="s">
        <v>53</v>
      </c>
      <c r="X43" s="432" t="s">
        <v>53</v>
      </c>
      <c r="Y43" s="82"/>
      <c r="Z43" s="113">
        <f t="shared" si="56"/>
        <v>0</v>
      </c>
      <c r="AA43" s="113">
        <f t="shared" si="56"/>
        <v>0</v>
      </c>
      <c r="AB43" s="113">
        <f t="shared" si="56"/>
        <v>0</v>
      </c>
      <c r="AC43" s="113">
        <f t="shared" si="56"/>
        <v>0</v>
      </c>
      <c r="AD43" s="113">
        <f t="shared" si="56"/>
        <v>0</v>
      </c>
      <c r="AE43" s="113">
        <f t="shared" si="56"/>
        <v>0</v>
      </c>
      <c r="AF43" s="113">
        <f t="shared" si="56"/>
        <v>0</v>
      </c>
      <c r="AG43" s="113">
        <f t="shared" si="56"/>
        <v>0</v>
      </c>
      <c r="AH43" s="113">
        <f t="shared" si="56"/>
        <v>0.85</v>
      </c>
      <c r="AI43" s="113">
        <f t="shared" si="56"/>
        <v>0.85</v>
      </c>
      <c r="AJ43" s="113">
        <f t="shared" si="57"/>
        <v>1</v>
      </c>
      <c r="AK43" s="113">
        <f t="shared" si="57"/>
        <v>1</v>
      </c>
      <c r="AL43" s="113">
        <f t="shared" si="57"/>
        <v>1</v>
      </c>
      <c r="AM43" s="113">
        <f t="shared" si="57"/>
        <v>1</v>
      </c>
      <c r="AN43" s="113">
        <f t="shared" si="57"/>
        <v>1</v>
      </c>
      <c r="AO43" s="113">
        <f t="shared" si="57"/>
        <v>1</v>
      </c>
      <c r="AP43" s="113">
        <f t="shared" si="57"/>
        <v>1</v>
      </c>
      <c r="AQ43" s="113">
        <f t="shared" si="57"/>
        <v>1</v>
      </c>
      <c r="AR43" s="113">
        <f t="shared" si="57"/>
        <v>1</v>
      </c>
      <c r="AS43" s="113">
        <f t="shared" si="57"/>
        <v>1</v>
      </c>
      <c r="AT43" s="113">
        <f t="shared" si="58"/>
        <v>1</v>
      </c>
      <c r="AU43" s="113">
        <f t="shared" si="58"/>
        <v>1</v>
      </c>
      <c r="AV43" s="113">
        <f t="shared" si="58"/>
        <v>1</v>
      </c>
      <c r="AW43" s="113">
        <f t="shared" si="58"/>
        <v>1</v>
      </c>
      <c r="AX43" s="113">
        <f t="shared" si="58"/>
        <v>1</v>
      </c>
      <c r="AY43" s="113">
        <f t="shared" si="58"/>
        <v>1</v>
      </c>
      <c r="AZ43" s="83"/>
      <c r="BA43" s="113">
        <f t="shared" si="59"/>
        <v>0</v>
      </c>
      <c r="BB43" s="113">
        <f t="shared" si="59"/>
        <v>0</v>
      </c>
      <c r="BC43" s="113">
        <f t="shared" si="59"/>
        <v>0</v>
      </c>
      <c r="BD43" s="113">
        <f t="shared" si="59"/>
        <v>0</v>
      </c>
      <c r="BE43" s="113">
        <f t="shared" si="59"/>
        <v>0</v>
      </c>
      <c r="BF43" s="113">
        <f t="shared" si="59"/>
        <v>0</v>
      </c>
      <c r="BG43" s="113">
        <f t="shared" si="59"/>
        <v>0</v>
      </c>
      <c r="BH43" s="113">
        <f t="shared" si="59"/>
        <v>0</v>
      </c>
      <c r="BI43" s="113">
        <f t="shared" si="59"/>
        <v>0</v>
      </c>
      <c r="BJ43" s="113">
        <f t="shared" si="59"/>
        <v>0</v>
      </c>
      <c r="BK43" s="113">
        <f t="shared" si="60"/>
        <v>0</v>
      </c>
      <c r="BL43" s="113">
        <f t="shared" si="60"/>
        <v>0</v>
      </c>
      <c r="BM43" s="113">
        <f t="shared" si="60"/>
        <v>0</v>
      </c>
      <c r="BN43" s="113">
        <f t="shared" si="60"/>
        <v>0</v>
      </c>
      <c r="BO43" s="113">
        <f t="shared" si="60"/>
        <v>0</v>
      </c>
      <c r="BP43" s="113">
        <f t="shared" si="60"/>
        <v>0</v>
      </c>
      <c r="BQ43" s="113">
        <f t="shared" si="60"/>
        <v>0</v>
      </c>
      <c r="BR43" s="113">
        <f t="shared" si="60"/>
        <v>0</v>
      </c>
      <c r="BS43" s="113">
        <f t="shared" si="60"/>
        <v>0</v>
      </c>
      <c r="BT43" s="113">
        <f t="shared" si="60"/>
        <v>0</v>
      </c>
      <c r="BU43" s="113">
        <f t="shared" si="61"/>
        <v>0</v>
      </c>
      <c r="BV43" s="113">
        <f t="shared" si="61"/>
        <v>0</v>
      </c>
      <c r="BW43" s="113">
        <f t="shared" si="61"/>
        <v>0</v>
      </c>
      <c r="BX43" s="113">
        <f t="shared" si="61"/>
        <v>0</v>
      </c>
      <c r="BY43" s="113">
        <f t="shared" si="61"/>
        <v>0</v>
      </c>
      <c r="BZ43" s="113">
        <f t="shared" si="61"/>
        <v>0</v>
      </c>
    </row>
    <row r="44" spans="1:78" ht="13.8">
      <c r="A44" s="457"/>
      <c r="B44" s="116"/>
      <c r="C44" s="116"/>
      <c r="D44" s="116"/>
      <c r="E44" s="117"/>
      <c r="F44" s="91" t="s">
        <v>417</v>
      </c>
      <c r="G44" s="91" t="s">
        <v>653</v>
      </c>
      <c r="H44" s="92" t="s">
        <v>203</v>
      </c>
      <c r="I44" s="93" t="s">
        <v>611</v>
      </c>
      <c r="J44" s="210" t="s">
        <v>81</v>
      </c>
      <c r="K44" s="209">
        <v>100</v>
      </c>
      <c r="L44" s="94">
        <f t="shared" si="40"/>
        <v>1.0949304719150335E-2</v>
      </c>
      <c r="M44" s="96"/>
      <c r="N44" s="97" t="str">
        <f t="shared" si="32"/>
        <v>No ISSUED</v>
      </c>
      <c r="O44" s="98">
        <f t="shared" ca="1" si="41"/>
        <v>0</v>
      </c>
      <c r="P44" s="99">
        <f t="shared" ca="1" si="42"/>
        <v>0</v>
      </c>
      <c r="Q44" s="431">
        <v>45989</v>
      </c>
      <c r="R44" s="432" t="s">
        <v>53</v>
      </c>
      <c r="S44" s="431">
        <f t="shared" si="43"/>
        <v>45996</v>
      </c>
      <c r="T44" s="434" t="s">
        <v>53</v>
      </c>
      <c r="U44" s="431">
        <f t="shared" si="33"/>
        <v>46003</v>
      </c>
      <c r="V44" s="432" t="s">
        <v>53</v>
      </c>
      <c r="W44" s="431" t="s">
        <v>53</v>
      </c>
      <c r="X44" s="432" t="s">
        <v>53</v>
      </c>
      <c r="Y44" s="82"/>
      <c r="Z44" s="113">
        <f t="shared" si="56"/>
        <v>0</v>
      </c>
      <c r="AA44" s="113">
        <f t="shared" si="56"/>
        <v>0</v>
      </c>
      <c r="AB44" s="113">
        <f t="shared" si="56"/>
        <v>0</v>
      </c>
      <c r="AC44" s="113">
        <f t="shared" si="56"/>
        <v>0</v>
      </c>
      <c r="AD44" s="113">
        <f t="shared" si="56"/>
        <v>0</v>
      </c>
      <c r="AE44" s="113">
        <f t="shared" si="56"/>
        <v>0</v>
      </c>
      <c r="AF44" s="113">
        <f t="shared" si="56"/>
        <v>0</v>
      </c>
      <c r="AG44" s="113">
        <f t="shared" si="56"/>
        <v>0</v>
      </c>
      <c r="AH44" s="113">
        <f t="shared" si="56"/>
        <v>0.85</v>
      </c>
      <c r="AI44" s="113">
        <f t="shared" si="56"/>
        <v>0.85</v>
      </c>
      <c r="AJ44" s="113">
        <f t="shared" si="57"/>
        <v>1</v>
      </c>
      <c r="AK44" s="113">
        <f t="shared" si="57"/>
        <v>1</v>
      </c>
      <c r="AL44" s="113">
        <f t="shared" si="57"/>
        <v>1</v>
      </c>
      <c r="AM44" s="113">
        <f t="shared" si="57"/>
        <v>1</v>
      </c>
      <c r="AN44" s="113">
        <f t="shared" si="57"/>
        <v>1</v>
      </c>
      <c r="AO44" s="113">
        <f t="shared" si="57"/>
        <v>1</v>
      </c>
      <c r="AP44" s="113">
        <f t="shared" si="57"/>
        <v>1</v>
      </c>
      <c r="AQ44" s="113">
        <f t="shared" si="57"/>
        <v>1</v>
      </c>
      <c r="AR44" s="113">
        <f t="shared" si="57"/>
        <v>1</v>
      </c>
      <c r="AS44" s="113">
        <f t="shared" si="57"/>
        <v>1</v>
      </c>
      <c r="AT44" s="113">
        <f t="shared" si="58"/>
        <v>1</v>
      </c>
      <c r="AU44" s="113">
        <f t="shared" si="58"/>
        <v>1</v>
      </c>
      <c r="AV44" s="113">
        <f t="shared" si="58"/>
        <v>1</v>
      </c>
      <c r="AW44" s="113">
        <f t="shared" si="58"/>
        <v>1</v>
      </c>
      <c r="AX44" s="113">
        <f t="shared" si="58"/>
        <v>1</v>
      </c>
      <c r="AY44" s="113">
        <f t="shared" si="58"/>
        <v>1</v>
      </c>
      <c r="AZ44" s="83"/>
      <c r="BA44" s="113">
        <f t="shared" si="59"/>
        <v>0</v>
      </c>
      <c r="BB44" s="113">
        <f t="shared" si="59"/>
        <v>0</v>
      </c>
      <c r="BC44" s="113">
        <f t="shared" si="59"/>
        <v>0</v>
      </c>
      <c r="BD44" s="113">
        <f t="shared" si="59"/>
        <v>0</v>
      </c>
      <c r="BE44" s="113">
        <f t="shared" si="59"/>
        <v>0</v>
      </c>
      <c r="BF44" s="113">
        <f t="shared" si="59"/>
        <v>0</v>
      </c>
      <c r="BG44" s="113">
        <f t="shared" si="59"/>
        <v>0</v>
      </c>
      <c r="BH44" s="113">
        <f t="shared" si="59"/>
        <v>0</v>
      </c>
      <c r="BI44" s="113">
        <f t="shared" si="59"/>
        <v>0</v>
      </c>
      <c r="BJ44" s="113">
        <f t="shared" si="59"/>
        <v>0</v>
      </c>
      <c r="BK44" s="113">
        <f t="shared" si="60"/>
        <v>0</v>
      </c>
      <c r="BL44" s="113">
        <f t="shared" si="60"/>
        <v>0</v>
      </c>
      <c r="BM44" s="113">
        <f t="shared" si="60"/>
        <v>0</v>
      </c>
      <c r="BN44" s="113">
        <f t="shared" si="60"/>
        <v>0</v>
      </c>
      <c r="BO44" s="113">
        <f t="shared" si="60"/>
        <v>0</v>
      </c>
      <c r="BP44" s="113">
        <f t="shared" si="60"/>
        <v>0</v>
      </c>
      <c r="BQ44" s="113">
        <f t="shared" si="60"/>
        <v>0</v>
      </c>
      <c r="BR44" s="113">
        <f t="shared" si="60"/>
        <v>0</v>
      </c>
      <c r="BS44" s="113">
        <f t="shared" si="60"/>
        <v>0</v>
      </c>
      <c r="BT44" s="113">
        <f t="shared" si="60"/>
        <v>0</v>
      </c>
      <c r="BU44" s="113">
        <f t="shared" si="61"/>
        <v>0</v>
      </c>
      <c r="BV44" s="113">
        <f t="shared" si="61"/>
        <v>0</v>
      </c>
      <c r="BW44" s="113">
        <f t="shared" si="61"/>
        <v>0</v>
      </c>
      <c r="BX44" s="113">
        <f t="shared" si="61"/>
        <v>0</v>
      </c>
      <c r="BY44" s="113">
        <f t="shared" si="61"/>
        <v>0</v>
      </c>
      <c r="BZ44" s="113">
        <f t="shared" si="61"/>
        <v>0</v>
      </c>
    </row>
    <row r="45" spans="1:78" ht="13.8">
      <c r="A45" s="457"/>
      <c r="B45" s="116"/>
      <c r="C45" s="116"/>
      <c r="D45" s="116"/>
      <c r="E45" s="117"/>
      <c r="F45" s="91" t="s">
        <v>418</v>
      </c>
      <c r="G45" s="91" t="s">
        <v>653</v>
      </c>
      <c r="H45" s="92" t="s">
        <v>204</v>
      </c>
      <c r="I45" s="93" t="s">
        <v>611</v>
      </c>
      <c r="J45" s="210" t="s">
        <v>81</v>
      </c>
      <c r="K45" s="209">
        <v>100</v>
      </c>
      <c r="L45" s="94">
        <f t="shared" si="40"/>
        <v>1.0949304719150335E-2</v>
      </c>
      <c r="M45" s="96"/>
      <c r="N45" s="97" t="str">
        <f t="shared" si="32"/>
        <v>No ISSUED</v>
      </c>
      <c r="O45" s="98">
        <f t="shared" ca="1" si="41"/>
        <v>0</v>
      </c>
      <c r="P45" s="99">
        <f t="shared" ca="1" si="42"/>
        <v>0</v>
      </c>
      <c r="Q45" s="431">
        <v>45989</v>
      </c>
      <c r="R45" s="432" t="s">
        <v>53</v>
      </c>
      <c r="S45" s="431">
        <f t="shared" si="43"/>
        <v>45996</v>
      </c>
      <c r="T45" s="434" t="s">
        <v>53</v>
      </c>
      <c r="U45" s="431">
        <f t="shared" si="33"/>
        <v>46003</v>
      </c>
      <c r="V45" s="432" t="s">
        <v>53</v>
      </c>
      <c r="W45" s="431" t="s">
        <v>53</v>
      </c>
      <c r="X45" s="432" t="s">
        <v>53</v>
      </c>
      <c r="Y45" s="82"/>
      <c r="Z45" s="113">
        <f t="shared" si="56"/>
        <v>0</v>
      </c>
      <c r="AA45" s="113">
        <f t="shared" si="56"/>
        <v>0</v>
      </c>
      <c r="AB45" s="113">
        <f t="shared" si="56"/>
        <v>0</v>
      </c>
      <c r="AC45" s="113">
        <f t="shared" si="56"/>
        <v>0</v>
      </c>
      <c r="AD45" s="113">
        <f t="shared" si="56"/>
        <v>0</v>
      </c>
      <c r="AE45" s="113">
        <f t="shared" si="56"/>
        <v>0</v>
      </c>
      <c r="AF45" s="113">
        <f t="shared" si="56"/>
        <v>0</v>
      </c>
      <c r="AG45" s="113">
        <f t="shared" si="56"/>
        <v>0</v>
      </c>
      <c r="AH45" s="113">
        <f t="shared" si="56"/>
        <v>0.85</v>
      </c>
      <c r="AI45" s="113">
        <f t="shared" si="56"/>
        <v>0.85</v>
      </c>
      <c r="AJ45" s="113">
        <f t="shared" si="57"/>
        <v>1</v>
      </c>
      <c r="AK45" s="113">
        <f t="shared" si="57"/>
        <v>1</v>
      </c>
      <c r="AL45" s="113">
        <f t="shared" si="57"/>
        <v>1</v>
      </c>
      <c r="AM45" s="113">
        <f t="shared" si="57"/>
        <v>1</v>
      </c>
      <c r="AN45" s="113">
        <f t="shared" si="57"/>
        <v>1</v>
      </c>
      <c r="AO45" s="113">
        <f t="shared" si="57"/>
        <v>1</v>
      </c>
      <c r="AP45" s="113">
        <f t="shared" si="57"/>
        <v>1</v>
      </c>
      <c r="AQ45" s="113">
        <f t="shared" si="57"/>
        <v>1</v>
      </c>
      <c r="AR45" s="113">
        <f t="shared" si="57"/>
        <v>1</v>
      </c>
      <c r="AS45" s="113">
        <f t="shared" si="57"/>
        <v>1</v>
      </c>
      <c r="AT45" s="113">
        <f t="shared" si="58"/>
        <v>1</v>
      </c>
      <c r="AU45" s="113">
        <f t="shared" si="58"/>
        <v>1</v>
      </c>
      <c r="AV45" s="113">
        <f t="shared" si="58"/>
        <v>1</v>
      </c>
      <c r="AW45" s="113">
        <f t="shared" si="58"/>
        <v>1</v>
      </c>
      <c r="AX45" s="113">
        <f t="shared" si="58"/>
        <v>1</v>
      </c>
      <c r="AY45" s="113">
        <f t="shared" si="58"/>
        <v>1</v>
      </c>
      <c r="AZ45" s="83"/>
      <c r="BA45" s="113">
        <f t="shared" si="59"/>
        <v>0</v>
      </c>
      <c r="BB45" s="113">
        <f t="shared" si="59"/>
        <v>0</v>
      </c>
      <c r="BC45" s="113">
        <f t="shared" si="59"/>
        <v>0</v>
      </c>
      <c r="BD45" s="113">
        <f t="shared" si="59"/>
        <v>0</v>
      </c>
      <c r="BE45" s="113">
        <f t="shared" si="59"/>
        <v>0</v>
      </c>
      <c r="BF45" s="113">
        <f t="shared" si="59"/>
        <v>0</v>
      </c>
      <c r="BG45" s="113">
        <f t="shared" si="59"/>
        <v>0</v>
      </c>
      <c r="BH45" s="113">
        <f t="shared" si="59"/>
        <v>0</v>
      </c>
      <c r="BI45" s="113">
        <f t="shared" si="59"/>
        <v>0</v>
      </c>
      <c r="BJ45" s="113">
        <f t="shared" si="59"/>
        <v>0</v>
      </c>
      <c r="BK45" s="113">
        <f t="shared" si="60"/>
        <v>0</v>
      </c>
      <c r="BL45" s="113">
        <f t="shared" si="60"/>
        <v>0</v>
      </c>
      <c r="BM45" s="113">
        <f t="shared" si="60"/>
        <v>0</v>
      </c>
      <c r="BN45" s="113">
        <f t="shared" si="60"/>
        <v>0</v>
      </c>
      <c r="BO45" s="113">
        <f t="shared" si="60"/>
        <v>0</v>
      </c>
      <c r="BP45" s="113">
        <f t="shared" si="60"/>
        <v>0</v>
      </c>
      <c r="BQ45" s="113">
        <f t="shared" si="60"/>
        <v>0</v>
      </c>
      <c r="BR45" s="113">
        <f t="shared" si="60"/>
        <v>0</v>
      </c>
      <c r="BS45" s="113">
        <f t="shared" si="60"/>
        <v>0</v>
      </c>
      <c r="BT45" s="113">
        <f t="shared" si="60"/>
        <v>0</v>
      </c>
      <c r="BU45" s="113">
        <f t="shared" si="61"/>
        <v>0</v>
      </c>
      <c r="BV45" s="113">
        <f t="shared" si="61"/>
        <v>0</v>
      </c>
      <c r="BW45" s="113">
        <f t="shared" si="61"/>
        <v>0</v>
      </c>
      <c r="BX45" s="113">
        <f t="shared" si="61"/>
        <v>0</v>
      </c>
      <c r="BY45" s="113">
        <f t="shared" si="61"/>
        <v>0</v>
      </c>
      <c r="BZ45" s="113">
        <f t="shared" si="61"/>
        <v>0</v>
      </c>
    </row>
    <row r="46" spans="1:78" ht="13.8">
      <c r="A46" s="457"/>
      <c r="B46" s="116"/>
      <c r="C46" s="116"/>
      <c r="D46" s="116"/>
      <c r="E46" s="117"/>
      <c r="F46" s="91" t="s">
        <v>419</v>
      </c>
      <c r="G46" s="91" t="s">
        <v>654</v>
      </c>
      <c r="H46" s="92" t="s">
        <v>205</v>
      </c>
      <c r="I46" s="93" t="s">
        <v>611</v>
      </c>
      <c r="J46" s="210" t="s">
        <v>81</v>
      </c>
      <c r="K46" s="209">
        <v>100</v>
      </c>
      <c r="L46" s="94">
        <f t="shared" si="40"/>
        <v>1.0949304719150335E-2</v>
      </c>
      <c r="M46" s="96"/>
      <c r="N46" s="97" t="str">
        <f t="shared" si="32"/>
        <v>No ISSUED</v>
      </c>
      <c r="O46" s="98">
        <f t="shared" ca="1" si="41"/>
        <v>0</v>
      </c>
      <c r="P46" s="99">
        <f t="shared" ca="1" si="42"/>
        <v>0</v>
      </c>
      <c r="Q46" s="431">
        <v>45989</v>
      </c>
      <c r="R46" s="432" t="s">
        <v>53</v>
      </c>
      <c r="S46" s="431">
        <f t="shared" si="43"/>
        <v>45996</v>
      </c>
      <c r="T46" s="434" t="s">
        <v>53</v>
      </c>
      <c r="U46" s="431">
        <f t="shared" si="33"/>
        <v>46003</v>
      </c>
      <c r="V46" s="432" t="s">
        <v>53</v>
      </c>
      <c r="W46" s="431" t="s">
        <v>53</v>
      </c>
      <c r="X46" s="432" t="s">
        <v>53</v>
      </c>
      <c r="Y46" s="82"/>
      <c r="Z46" s="113">
        <f t="shared" si="56"/>
        <v>0</v>
      </c>
      <c r="AA46" s="113">
        <f t="shared" si="56"/>
        <v>0</v>
      </c>
      <c r="AB46" s="113">
        <f t="shared" si="56"/>
        <v>0</v>
      </c>
      <c r="AC46" s="113">
        <f t="shared" si="56"/>
        <v>0</v>
      </c>
      <c r="AD46" s="113">
        <f t="shared" si="56"/>
        <v>0</v>
      </c>
      <c r="AE46" s="113">
        <f t="shared" si="56"/>
        <v>0</v>
      </c>
      <c r="AF46" s="113">
        <f t="shared" si="56"/>
        <v>0</v>
      </c>
      <c r="AG46" s="113">
        <f t="shared" si="56"/>
        <v>0</v>
      </c>
      <c r="AH46" s="113">
        <f t="shared" si="56"/>
        <v>0.85</v>
      </c>
      <c r="AI46" s="113">
        <f t="shared" si="56"/>
        <v>0.85</v>
      </c>
      <c r="AJ46" s="113">
        <f t="shared" si="57"/>
        <v>1</v>
      </c>
      <c r="AK46" s="113">
        <f t="shared" si="57"/>
        <v>1</v>
      </c>
      <c r="AL46" s="113">
        <f t="shared" si="57"/>
        <v>1</v>
      </c>
      <c r="AM46" s="113">
        <f t="shared" si="57"/>
        <v>1</v>
      </c>
      <c r="AN46" s="113">
        <f t="shared" si="57"/>
        <v>1</v>
      </c>
      <c r="AO46" s="113">
        <f t="shared" si="57"/>
        <v>1</v>
      </c>
      <c r="AP46" s="113">
        <f t="shared" si="57"/>
        <v>1</v>
      </c>
      <c r="AQ46" s="113">
        <f t="shared" si="57"/>
        <v>1</v>
      </c>
      <c r="AR46" s="113">
        <f t="shared" si="57"/>
        <v>1</v>
      </c>
      <c r="AS46" s="113">
        <f t="shared" si="57"/>
        <v>1</v>
      </c>
      <c r="AT46" s="113">
        <f t="shared" si="58"/>
        <v>1</v>
      </c>
      <c r="AU46" s="113">
        <f t="shared" si="58"/>
        <v>1</v>
      </c>
      <c r="AV46" s="113">
        <f t="shared" si="58"/>
        <v>1</v>
      </c>
      <c r="AW46" s="113">
        <f t="shared" si="58"/>
        <v>1</v>
      </c>
      <c r="AX46" s="113">
        <f t="shared" si="58"/>
        <v>1</v>
      </c>
      <c r="AY46" s="113">
        <f t="shared" si="58"/>
        <v>1</v>
      </c>
      <c r="AZ46" s="83"/>
      <c r="BA46" s="113">
        <f t="shared" si="59"/>
        <v>0</v>
      </c>
      <c r="BB46" s="113">
        <f t="shared" si="59"/>
        <v>0</v>
      </c>
      <c r="BC46" s="113">
        <f t="shared" si="59"/>
        <v>0</v>
      </c>
      <c r="BD46" s="113">
        <f t="shared" si="59"/>
        <v>0</v>
      </c>
      <c r="BE46" s="113">
        <f t="shared" si="59"/>
        <v>0</v>
      </c>
      <c r="BF46" s="113">
        <f t="shared" si="59"/>
        <v>0</v>
      </c>
      <c r="BG46" s="113">
        <f t="shared" si="59"/>
        <v>0</v>
      </c>
      <c r="BH46" s="113">
        <f t="shared" si="59"/>
        <v>0</v>
      </c>
      <c r="BI46" s="113">
        <f t="shared" si="59"/>
        <v>0</v>
      </c>
      <c r="BJ46" s="113">
        <f t="shared" si="59"/>
        <v>0</v>
      </c>
      <c r="BK46" s="113">
        <f t="shared" si="60"/>
        <v>0</v>
      </c>
      <c r="BL46" s="113">
        <f t="shared" si="60"/>
        <v>0</v>
      </c>
      <c r="BM46" s="113">
        <f t="shared" si="60"/>
        <v>0</v>
      </c>
      <c r="BN46" s="113">
        <f t="shared" si="60"/>
        <v>0</v>
      </c>
      <c r="BO46" s="113">
        <f t="shared" si="60"/>
        <v>0</v>
      </c>
      <c r="BP46" s="113">
        <f t="shared" si="60"/>
        <v>0</v>
      </c>
      <c r="BQ46" s="113">
        <f t="shared" si="60"/>
        <v>0</v>
      </c>
      <c r="BR46" s="113">
        <f t="shared" si="60"/>
        <v>0</v>
      </c>
      <c r="BS46" s="113">
        <f t="shared" si="60"/>
        <v>0</v>
      </c>
      <c r="BT46" s="113">
        <f t="shared" si="60"/>
        <v>0</v>
      </c>
      <c r="BU46" s="113">
        <f t="shared" si="61"/>
        <v>0</v>
      </c>
      <c r="BV46" s="113">
        <f t="shared" si="61"/>
        <v>0</v>
      </c>
      <c r="BW46" s="113">
        <f t="shared" si="61"/>
        <v>0</v>
      </c>
      <c r="BX46" s="113">
        <f t="shared" si="61"/>
        <v>0</v>
      </c>
      <c r="BY46" s="113">
        <f t="shared" si="61"/>
        <v>0</v>
      </c>
      <c r="BZ46" s="113">
        <f t="shared" si="61"/>
        <v>0</v>
      </c>
    </row>
    <row r="47" spans="1:78" ht="13.8">
      <c r="A47" s="457"/>
      <c r="B47" s="116"/>
      <c r="C47" s="116"/>
      <c r="D47" s="116"/>
      <c r="E47" s="117"/>
      <c r="F47" s="91" t="s">
        <v>420</v>
      </c>
      <c r="G47" s="91" t="s">
        <v>655</v>
      </c>
      <c r="H47" s="92" t="s">
        <v>206</v>
      </c>
      <c r="I47" s="93" t="s">
        <v>611</v>
      </c>
      <c r="J47" s="210" t="s">
        <v>81</v>
      </c>
      <c r="K47" s="209">
        <v>100</v>
      </c>
      <c r="L47" s="94">
        <f t="shared" si="40"/>
        <v>1.0949304719150335E-2</v>
      </c>
      <c r="M47" s="96"/>
      <c r="N47" s="97" t="str">
        <f t="shared" si="32"/>
        <v>No ISSUED</v>
      </c>
      <c r="O47" s="98">
        <f t="shared" ca="1" si="41"/>
        <v>0</v>
      </c>
      <c r="P47" s="99">
        <f t="shared" ca="1" si="42"/>
        <v>0</v>
      </c>
      <c r="Q47" s="431">
        <v>45989</v>
      </c>
      <c r="R47" s="432" t="s">
        <v>53</v>
      </c>
      <c r="S47" s="431">
        <f t="shared" si="43"/>
        <v>45996</v>
      </c>
      <c r="T47" s="434" t="s">
        <v>53</v>
      </c>
      <c r="U47" s="431">
        <f t="shared" si="33"/>
        <v>46003</v>
      </c>
      <c r="V47" s="432" t="s">
        <v>53</v>
      </c>
      <c r="W47" s="431" t="s">
        <v>53</v>
      </c>
      <c r="X47" s="432" t="s">
        <v>53</v>
      </c>
      <c r="Y47" s="82"/>
      <c r="Z47" s="113">
        <f t="shared" ref="Z47:AI56" si="62">IF(OR($J47="Z",$J47="X"),IF(Z$4&gt;=$W47,$X$3,IF(Z$4&gt;=$U47,$V$3,IF(Z$4&gt;=$S47,$T$3,IF(Z$4&gt;=$Q47,$R$3,0)))),IF($J47="O",IF(Z$4&gt;=$U47,$V$2,IF(Z$4&gt;=$Q47,$R$2,0))))</f>
        <v>0</v>
      </c>
      <c r="AA47" s="113">
        <f t="shared" si="62"/>
        <v>0</v>
      </c>
      <c r="AB47" s="113">
        <f t="shared" si="62"/>
        <v>0</v>
      </c>
      <c r="AC47" s="113">
        <f t="shared" si="62"/>
        <v>0</v>
      </c>
      <c r="AD47" s="113">
        <f t="shared" si="62"/>
        <v>0</v>
      </c>
      <c r="AE47" s="113">
        <f t="shared" si="62"/>
        <v>0</v>
      </c>
      <c r="AF47" s="113">
        <f t="shared" si="62"/>
        <v>0</v>
      </c>
      <c r="AG47" s="113">
        <f t="shared" si="62"/>
        <v>0</v>
      </c>
      <c r="AH47" s="113">
        <f t="shared" si="62"/>
        <v>0.85</v>
      </c>
      <c r="AI47" s="113">
        <f t="shared" si="62"/>
        <v>0.85</v>
      </c>
      <c r="AJ47" s="113">
        <f t="shared" ref="AJ47:AS56" si="63">IF(OR($J47="Z",$J47="X"),IF(AJ$4&gt;=$W47,$X$3,IF(AJ$4&gt;=$U47,$V$3,IF(AJ$4&gt;=$S47,$T$3,IF(AJ$4&gt;=$Q47,$R$3,0)))),IF($J47="O",IF(AJ$4&gt;=$U47,$V$2,IF(AJ$4&gt;=$Q47,$R$2,0))))</f>
        <v>1</v>
      </c>
      <c r="AK47" s="113">
        <f t="shared" si="63"/>
        <v>1</v>
      </c>
      <c r="AL47" s="113">
        <f t="shared" si="63"/>
        <v>1</v>
      </c>
      <c r="AM47" s="113">
        <f t="shared" si="63"/>
        <v>1</v>
      </c>
      <c r="AN47" s="113">
        <f t="shared" si="63"/>
        <v>1</v>
      </c>
      <c r="AO47" s="113">
        <f t="shared" si="63"/>
        <v>1</v>
      </c>
      <c r="AP47" s="113">
        <f t="shared" si="63"/>
        <v>1</v>
      </c>
      <c r="AQ47" s="113">
        <f t="shared" si="63"/>
        <v>1</v>
      </c>
      <c r="AR47" s="113">
        <f t="shared" si="63"/>
        <v>1</v>
      </c>
      <c r="AS47" s="113">
        <f t="shared" si="63"/>
        <v>1</v>
      </c>
      <c r="AT47" s="113">
        <f t="shared" ref="AT47:AY56" si="64">IF(OR($J47="Z",$J47="X"),IF(AT$4&gt;=$W47,$X$3,IF(AT$4&gt;=$U47,$V$3,IF(AT$4&gt;=$S47,$T$3,IF(AT$4&gt;=$Q47,$R$3,0)))),IF($J47="O",IF(AT$4&gt;=$U47,$V$2,IF(AT$4&gt;=$Q47,$R$2,0))))</f>
        <v>1</v>
      </c>
      <c r="AU47" s="113">
        <f t="shared" si="64"/>
        <v>1</v>
      </c>
      <c r="AV47" s="113">
        <f t="shared" si="64"/>
        <v>1</v>
      </c>
      <c r="AW47" s="113">
        <f t="shared" si="64"/>
        <v>1</v>
      </c>
      <c r="AX47" s="113">
        <f t="shared" si="64"/>
        <v>1</v>
      </c>
      <c r="AY47" s="113">
        <f t="shared" si="64"/>
        <v>1</v>
      </c>
      <c r="AZ47" s="83"/>
      <c r="BA47" s="113">
        <f t="shared" ref="BA47:BJ56" si="65">IF(OR($J47="Z",$J47="X"),IF(OR(AND($X47&lt;&gt;0,BA$4&gt;=$X47),AND($X47=0,BA$4&gt;=$W47)),$X$3,IF(OR(AND($V47&lt;&gt;0,BA$4&gt;=$V47),AND($V47=0,BA$4&gt;=$U47)),$V$3,IF(OR(AND($T47&lt;&gt;0,BA$4&gt;=$T47),AND($T47=0,BA$4&gt;=$S47)),$T$3,IF(OR(AND($R47&lt;&gt;0,BA$4&gt;=$R47),AND($R47=0,BA$4&gt;=$Q47)),$R$3,0)))),IF($J47="O",IF(OR(AND($V47&lt;&gt;0,BA$4&gt;=$V47),AND($V47=0,BA$4&gt;=$U47)),$V$2,IF(OR(AND($R47&lt;&gt;0,BA$4&gt;=$R47),AND($R47=0,BA$4&gt;=$Q47)),$R$2,0))))</f>
        <v>0</v>
      </c>
      <c r="BB47" s="113">
        <f t="shared" si="65"/>
        <v>0</v>
      </c>
      <c r="BC47" s="113">
        <f t="shared" si="65"/>
        <v>0</v>
      </c>
      <c r="BD47" s="113">
        <f t="shared" si="65"/>
        <v>0</v>
      </c>
      <c r="BE47" s="113">
        <f t="shared" si="65"/>
        <v>0</v>
      </c>
      <c r="BF47" s="113">
        <f t="shared" si="65"/>
        <v>0</v>
      </c>
      <c r="BG47" s="113">
        <f t="shared" si="65"/>
        <v>0</v>
      </c>
      <c r="BH47" s="113">
        <f t="shared" si="65"/>
        <v>0</v>
      </c>
      <c r="BI47" s="113">
        <f t="shared" si="65"/>
        <v>0</v>
      </c>
      <c r="BJ47" s="113">
        <f t="shared" si="65"/>
        <v>0</v>
      </c>
      <c r="BK47" s="113">
        <f t="shared" ref="BK47:BT56" si="66">IF(OR($J47="Z",$J47="X"),IF(OR(AND($X47&lt;&gt;0,BK$4&gt;=$X47),AND($X47=0,BK$4&gt;=$W47)),$X$3,IF(OR(AND($V47&lt;&gt;0,BK$4&gt;=$V47),AND($V47=0,BK$4&gt;=$U47)),$V$3,IF(OR(AND($T47&lt;&gt;0,BK$4&gt;=$T47),AND($T47=0,BK$4&gt;=$S47)),$T$3,IF(OR(AND($R47&lt;&gt;0,BK$4&gt;=$R47),AND($R47=0,BK$4&gt;=$Q47)),$R$3,0)))),IF($J47="O",IF(OR(AND($V47&lt;&gt;0,BK$4&gt;=$V47),AND($V47=0,BK$4&gt;=$U47)),$V$2,IF(OR(AND($R47&lt;&gt;0,BK$4&gt;=$R47),AND($R47=0,BK$4&gt;=$Q47)),$R$2,0))))</f>
        <v>0</v>
      </c>
      <c r="BL47" s="113">
        <f t="shared" si="66"/>
        <v>0</v>
      </c>
      <c r="BM47" s="113">
        <f t="shared" si="66"/>
        <v>0</v>
      </c>
      <c r="BN47" s="113">
        <f t="shared" si="66"/>
        <v>0</v>
      </c>
      <c r="BO47" s="113">
        <f t="shared" si="66"/>
        <v>0</v>
      </c>
      <c r="BP47" s="113">
        <f t="shared" si="66"/>
        <v>0</v>
      </c>
      <c r="BQ47" s="113">
        <f t="shared" si="66"/>
        <v>0</v>
      </c>
      <c r="BR47" s="113">
        <f t="shared" si="66"/>
        <v>0</v>
      </c>
      <c r="BS47" s="113">
        <f t="shared" si="66"/>
        <v>0</v>
      </c>
      <c r="BT47" s="113">
        <f t="shared" si="66"/>
        <v>0</v>
      </c>
      <c r="BU47" s="113">
        <f t="shared" ref="BU47:BZ56" si="67">IF(OR($J47="Z",$J47="X"),IF(OR(AND($X47&lt;&gt;0,BU$4&gt;=$X47),AND($X47=0,BU$4&gt;=$W47)),$X$3,IF(OR(AND($V47&lt;&gt;0,BU$4&gt;=$V47),AND($V47=0,BU$4&gt;=$U47)),$V$3,IF(OR(AND($T47&lt;&gt;0,BU$4&gt;=$T47),AND($T47=0,BU$4&gt;=$S47)),$T$3,IF(OR(AND($R47&lt;&gt;0,BU$4&gt;=$R47),AND($R47=0,BU$4&gt;=$Q47)),$R$3,0)))),IF($J47="O",IF(OR(AND($V47&lt;&gt;0,BU$4&gt;=$V47),AND($V47=0,BU$4&gt;=$U47)),$V$2,IF(OR(AND($R47&lt;&gt;0,BU$4&gt;=$R47),AND($R47=0,BU$4&gt;=$Q47)),$R$2,0))))</f>
        <v>0</v>
      </c>
      <c r="BV47" s="113">
        <f t="shared" si="67"/>
        <v>0</v>
      </c>
      <c r="BW47" s="113">
        <f t="shared" si="67"/>
        <v>0</v>
      </c>
      <c r="BX47" s="113">
        <f t="shared" si="67"/>
        <v>0</v>
      </c>
      <c r="BY47" s="113">
        <f t="shared" si="67"/>
        <v>0</v>
      </c>
      <c r="BZ47" s="113">
        <f t="shared" si="67"/>
        <v>0</v>
      </c>
    </row>
    <row r="48" spans="1:78" ht="13.8">
      <c r="A48" s="457"/>
      <c r="B48" s="116"/>
      <c r="C48" s="116"/>
      <c r="D48" s="116"/>
      <c r="E48" s="117"/>
      <c r="F48" s="91" t="s">
        <v>421</v>
      </c>
      <c r="G48" s="91" t="s">
        <v>656</v>
      </c>
      <c r="H48" s="92" t="s">
        <v>207</v>
      </c>
      <c r="I48" s="93" t="s">
        <v>30</v>
      </c>
      <c r="J48" s="210" t="s">
        <v>80</v>
      </c>
      <c r="K48" s="209">
        <v>125</v>
      </c>
      <c r="L48" s="94">
        <f t="shared" si="40"/>
        <v>1.3686630898937917E-2</v>
      </c>
      <c r="M48" s="96"/>
      <c r="N48" s="97" t="str">
        <f t="shared" si="32"/>
        <v>No ISSUED</v>
      </c>
      <c r="O48" s="98">
        <f t="shared" ca="1" si="41"/>
        <v>0</v>
      </c>
      <c r="P48" s="99">
        <f t="shared" ca="1" si="42"/>
        <v>0</v>
      </c>
      <c r="Q48" s="431">
        <v>45975</v>
      </c>
      <c r="R48" s="432" t="s">
        <v>53</v>
      </c>
      <c r="S48" s="431">
        <f t="shared" si="43"/>
        <v>45982</v>
      </c>
      <c r="T48" s="434" t="s">
        <v>53</v>
      </c>
      <c r="U48" s="431">
        <f t="shared" si="33"/>
        <v>45989</v>
      </c>
      <c r="V48" s="432" t="s">
        <v>53</v>
      </c>
      <c r="W48" s="431">
        <f>+U48+7</f>
        <v>45996</v>
      </c>
      <c r="X48" s="432" t="s">
        <v>53</v>
      </c>
      <c r="Y48" s="82"/>
      <c r="Z48" s="113">
        <f t="shared" si="62"/>
        <v>0</v>
      </c>
      <c r="AA48" s="113">
        <f t="shared" si="62"/>
        <v>0</v>
      </c>
      <c r="AB48" s="113">
        <f t="shared" si="62"/>
        <v>0</v>
      </c>
      <c r="AC48" s="113">
        <f t="shared" si="62"/>
        <v>0</v>
      </c>
      <c r="AD48" s="113">
        <f t="shared" si="62"/>
        <v>0</v>
      </c>
      <c r="AE48" s="113">
        <f t="shared" si="62"/>
        <v>0</v>
      </c>
      <c r="AF48" s="113">
        <f t="shared" si="62"/>
        <v>0.3</v>
      </c>
      <c r="AG48" s="113">
        <f t="shared" si="62"/>
        <v>0.6</v>
      </c>
      <c r="AH48" s="113">
        <f t="shared" si="62"/>
        <v>0.85</v>
      </c>
      <c r="AI48" s="113">
        <f t="shared" si="62"/>
        <v>1</v>
      </c>
      <c r="AJ48" s="113">
        <f t="shared" si="63"/>
        <v>1</v>
      </c>
      <c r="AK48" s="113">
        <f t="shared" si="63"/>
        <v>1</v>
      </c>
      <c r="AL48" s="113">
        <f t="shared" si="63"/>
        <v>1</v>
      </c>
      <c r="AM48" s="113">
        <f t="shared" si="63"/>
        <v>1</v>
      </c>
      <c r="AN48" s="113">
        <f t="shared" si="63"/>
        <v>1</v>
      </c>
      <c r="AO48" s="113">
        <f t="shared" si="63"/>
        <v>1</v>
      </c>
      <c r="AP48" s="113">
        <f t="shared" si="63"/>
        <v>1</v>
      </c>
      <c r="AQ48" s="113">
        <f t="shared" si="63"/>
        <v>1</v>
      </c>
      <c r="AR48" s="113">
        <f t="shared" si="63"/>
        <v>1</v>
      </c>
      <c r="AS48" s="113">
        <f t="shared" si="63"/>
        <v>1</v>
      </c>
      <c r="AT48" s="113">
        <f t="shared" si="64"/>
        <v>1</v>
      </c>
      <c r="AU48" s="113">
        <f t="shared" si="64"/>
        <v>1</v>
      </c>
      <c r="AV48" s="113">
        <f t="shared" si="64"/>
        <v>1</v>
      </c>
      <c r="AW48" s="113">
        <f t="shared" si="64"/>
        <v>1</v>
      </c>
      <c r="AX48" s="113">
        <f t="shared" si="64"/>
        <v>1</v>
      </c>
      <c r="AY48" s="113">
        <f t="shared" si="64"/>
        <v>1</v>
      </c>
      <c r="AZ48" s="83"/>
      <c r="BA48" s="113">
        <f t="shared" si="65"/>
        <v>0</v>
      </c>
      <c r="BB48" s="113">
        <f t="shared" si="65"/>
        <v>0</v>
      </c>
      <c r="BC48" s="113">
        <f t="shared" si="65"/>
        <v>0</v>
      </c>
      <c r="BD48" s="113">
        <f t="shared" si="65"/>
        <v>0</v>
      </c>
      <c r="BE48" s="113">
        <f t="shared" si="65"/>
        <v>0</v>
      </c>
      <c r="BF48" s="113">
        <f t="shared" si="65"/>
        <v>0</v>
      </c>
      <c r="BG48" s="113">
        <f t="shared" si="65"/>
        <v>0</v>
      </c>
      <c r="BH48" s="113">
        <f t="shared" si="65"/>
        <v>0</v>
      </c>
      <c r="BI48" s="113">
        <f t="shared" si="65"/>
        <v>0</v>
      </c>
      <c r="BJ48" s="113">
        <f t="shared" si="65"/>
        <v>0</v>
      </c>
      <c r="BK48" s="113">
        <f t="shared" si="66"/>
        <v>0</v>
      </c>
      <c r="BL48" s="113">
        <f t="shared" si="66"/>
        <v>0</v>
      </c>
      <c r="BM48" s="113">
        <f t="shared" si="66"/>
        <v>0</v>
      </c>
      <c r="BN48" s="113">
        <f t="shared" si="66"/>
        <v>0</v>
      </c>
      <c r="BO48" s="113">
        <f t="shared" si="66"/>
        <v>0</v>
      </c>
      <c r="BP48" s="113">
        <f t="shared" si="66"/>
        <v>0</v>
      </c>
      <c r="BQ48" s="113">
        <f t="shared" si="66"/>
        <v>0</v>
      </c>
      <c r="BR48" s="113">
        <f t="shared" si="66"/>
        <v>0</v>
      </c>
      <c r="BS48" s="113">
        <f t="shared" si="66"/>
        <v>0</v>
      </c>
      <c r="BT48" s="113">
        <f t="shared" si="66"/>
        <v>0</v>
      </c>
      <c r="BU48" s="113">
        <f t="shared" si="67"/>
        <v>0</v>
      </c>
      <c r="BV48" s="113">
        <f t="shared" si="67"/>
        <v>0</v>
      </c>
      <c r="BW48" s="113">
        <f t="shared" si="67"/>
        <v>0</v>
      </c>
      <c r="BX48" s="113">
        <f t="shared" si="67"/>
        <v>0</v>
      </c>
      <c r="BY48" s="113">
        <f t="shared" si="67"/>
        <v>0</v>
      </c>
      <c r="BZ48" s="113">
        <f t="shared" si="67"/>
        <v>0</v>
      </c>
    </row>
    <row r="49" spans="1:78" ht="13.8">
      <c r="A49" s="457"/>
      <c r="B49" s="116"/>
      <c r="C49" s="116"/>
      <c r="D49" s="116"/>
      <c r="E49" s="117"/>
      <c r="F49" s="91" t="s">
        <v>422</v>
      </c>
      <c r="G49" s="91" t="s">
        <v>656</v>
      </c>
      <c r="H49" s="92" t="s">
        <v>208</v>
      </c>
      <c r="I49" s="93" t="s">
        <v>30</v>
      </c>
      <c r="J49" s="210" t="s">
        <v>80</v>
      </c>
      <c r="K49" s="209">
        <v>125</v>
      </c>
      <c r="L49" s="94">
        <f t="shared" si="40"/>
        <v>1.3686630898937917E-2</v>
      </c>
      <c r="M49" s="96"/>
      <c r="N49" s="97" t="str">
        <f t="shared" si="32"/>
        <v>No ISSUED</v>
      </c>
      <c r="O49" s="98">
        <f t="shared" ca="1" si="41"/>
        <v>0</v>
      </c>
      <c r="P49" s="99">
        <f t="shared" ca="1" si="42"/>
        <v>0</v>
      </c>
      <c r="Q49" s="431">
        <v>45975</v>
      </c>
      <c r="R49" s="432" t="s">
        <v>53</v>
      </c>
      <c r="S49" s="431">
        <f t="shared" si="43"/>
        <v>45982</v>
      </c>
      <c r="T49" s="434" t="s">
        <v>53</v>
      </c>
      <c r="U49" s="431">
        <f t="shared" si="33"/>
        <v>45989</v>
      </c>
      <c r="V49" s="432" t="s">
        <v>53</v>
      </c>
      <c r="W49" s="431">
        <f>+U49+7</f>
        <v>45996</v>
      </c>
      <c r="X49" s="432" t="s">
        <v>53</v>
      </c>
      <c r="Y49" s="82"/>
      <c r="Z49" s="113">
        <f t="shared" si="62"/>
        <v>0</v>
      </c>
      <c r="AA49" s="113">
        <f t="shared" si="62"/>
        <v>0</v>
      </c>
      <c r="AB49" s="113">
        <f t="shared" si="62"/>
        <v>0</v>
      </c>
      <c r="AC49" s="113">
        <f t="shared" si="62"/>
        <v>0</v>
      </c>
      <c r="AD49" s="113">
        <f t="shared" si="62"/>
        <v>0</v>
      </c>
      <c r="AE49" s="113">
        <f t="shared" si="62"/>
        <v>0</v>
      </c>
      <c r="AF49" s="113">
        <f t="shared" si="62"/>
        <v>0.3</v>
      </c>
      <c r="AG49" s="113">
        <f t="shared" si="62"/>
        <v>0.6</v>
      </c>
      <c r="AH49" s="113">
        <f t="shared" si="62"/>
        <v>0.85</v>
      </c>
      <c r="AI49" s="113">
        <f t="shared" si="62"/>
        <v>1</v>
      </c>
      <c r="AJ49" s="113">
        <f t="shared" si="63"/>
        <v>1</v>
      </c>
      <c r="AK49" s="113">
        <f t="shared" si="63"/>
        <v>1</v>
      </c>
      <c r="AL49" s="113">
        <f t="shared" si="63"/>
        <v>1</v>
      </c>
      <c r="AM49" s="113">
        <f t="shared" si="63"/>
        <v>1</v>
      </c>
      <c r="AN49" s="113">
        <f t="shared" si="63"/>
        <v>1</v>
      </c>
      <c r="AO49" s="113">
        <f t="shared" si="63"/>
        <v>1</v>
      </c>
      <c r="AP49" s="113">
        <f t="shared" si="63"/>
        <v>1</v>
      </c>
      <c r="AQ49" s="113">
        <f t="shared" si="63"/>
        <v>1</v>
      </c>
      <c r="AR49" s="113">
        <f t="shared" si="63"/>
        <v>1</v>
      </c>
      <c r="AS49" s="113">
        <f t="shared" si="63"/>
        <v>1</v>
      </c>
      <c r="AT49" s="113">
        <f t="shared" si="64"/>
        <v>1</v>
      </c>
      <c r="AU49" s="113">
        <f t="shared" si="64"/>
        <v>1</v>
      </c>
      <c r="AV49" s="113">
        <f t="shared" si="64"/>
        <v>1</v>
      </c>
      <c r="AW49" s="113">
        <f t="shared" si="64"/>
        <v>1</v>
      </c>
      <c r="AX49" s="113">
        <f t="shared" si="64"/>
        <v>1</v>
      </c>
      <c r="AY49" s="113">
        <f t="shared" si="64"/>
        <v>1</v>
      </c>
      <c r="AZ49" s="83"/>
      <c r="BA49" s="113">
        <f t="shared" si="65"/>
        <v>0</v>
      </c>
      <c r="BB49" s="113">
        <f t="shared" si="65"/>
        <v>0</v>
      </c>
      <c r="BC49" s="113">
        <f t="shared" si="65"/>
        <v>0</v>
      </c>
      <c r="BD49" s="113">
        <f t="shared" si="65"/>
        <v>0</v>
      </c>
      <c r="BE49" s="113">
        <f t="shared" si="65"/>
        <v>0</v>
      </c>
      <c r="BF49" s="113">
        <f t="shared" si="65"/>
        <v>0</v>
      </c>
      <c r="BG49" s="113">
        <f t="shared" si="65"/>
        <v>0</v>
      </c>
      <c r="BH49" s="113">
        <f t="shared" si="65"/>
        <v>0</v>
      </c>
      <c r="BI49" s="113">
        <f t="shared" si="65"/>
        <v>0</v>
      </c>
      <c r="BJ49" s="113">
        <f t="shared" si="65"/>
        <v>0</v>
      </c>
      <c r="BK49" s="113">
        <f t="shared" si="66"/>
        <v>0</v>
      </c>
      <c r="BL49" s="113">
        <f t="shared" si="66"/>
        <v>0</v>
      </c>
      <c r="BM49" s="113">
        <f t="shared" si="66"/>
        <v>0</v>
      </c>
      <c r="BN49" s="113">
        <f t="shared" si="66"/>
        <v>0</v>
      </c>
      <c r="BO49" s="113">
        <f t="shared" si="66"/>
        <v>0</v>
      </c>
      <c r="BP49" s="113">
        <f t="shared" si="66"/>
        <v>0</v>
      </c>
      <c r="BQ49" s="113">
        <f t="shared" si="66"/>
        <v>0</v>
      </c>
      <c r="BR49" s="113">
        <f t="shared" si="66"/>
        <v>0</v>
      </c>
      <c r="BS49" s="113">
        <f t="shared" si="66"/>
        <v>0</v>
      </c>
      <c r="BT49" s="113">
        <f t="shared" si="66"/>
        <v>0</v>
      </c>
      <c r="BU49" s="113">
        <f t="shared" si="67"/>
        <v>0</v>
      </c>
      <c r="BV49" s="113">
        <f t="shared" si="67"/>
        <v>0</v>
      </c>
      <c r="BW49" s="113">
        <f t="shared" si="67"/>
        <v>0</v>
      </c>
      <c r="BX49" s="113">
        <f t="shared" si="67"/>
        <v>0</v>
      </c>
      <c r="BY49" s="113">
        <f t="shared" si="67"/>
        <v>0</v>
      </c>
      <c r="BZ49" s="113">
        <f t="shared" si="67"/>
        <v>0</v>
      </c>
    </row>
    <row r="50" spans="1:78" ht="13.8">
      <c r="A50" s="457"/>
      <c r="B50" s="116"/>
      <c r="C50" s="116"/>
      <c r="D50" s="116"/>
      <c r="E50" s="117"/>
      <c r="F50" s="91" t="s">
        <v>423</v>
      </c>
      <c r="G50" s="91" t="s">
        <v>656</v>
      </c>
      <c r="H50" s="92" t="s">
        <v>209</v>
      </c>
      <c r="I50" s="93" t="s">
        <v>30</v>
      </c>
      <c r="J50" s="210" t="s">
        <v>80</v>
      </c>
      <c r="K50" s="209">
        <v>125</v>
      </c>
      <c r="L50" s="94">
        <f t="shared" si="40"/>
        <v>1.3686630898937917E-2</v>
      </c>
      <c r="M50" s="96"/>
      <c r="N50" s="97" t="str">
        <f t="shared" si="32"/>
        <v>No ISSUED</v>
      </c>
      <c r="O50" s="98">
        <f t="shared" ca="1" si="41"/>
        <v>0</v>
      </c>
      <c r="P50" s="99">
        <f t="shared" ca="1" si="42"/>
        <v>0</v>
      </c>
      <c r="Q50" s="431">
        <v>45975</v>
      </c>
      <c r="R50" s="432" t="s">
        <v>53</v>
      </c>
      <c r="S50" s="431">
        <f t="shared" si="43"/>
        <v>45982</v>
      </c>
      <c r="T50" s="434" t="s">
        <v>53</v>
      </c>
      <c r="U50" s="431">
        <f t="shared" si="33"/>
        <v>45989</v>
      </c>
      <c r="V50" s="432" t="s">
        <v>53</v>
      </c>
      <c r="W50" s="431">
        <f>+U50+7</f>
        <v>45996</v>
      </c>
      <c r="X50" s="432" t="s">
        <v>53</v>
      </c>
      <c r="Y50" s="82"/>
      <c r="Z50" s="113">
        <f t="shared" si="62"/>
        <v>0</v>
      </c>
      <c r="AA50" s="113">
        <f t="shared" si="62"/>
        <v>0</v>
      </c>
      <c r="AB50" s="113">
        <f t="shared" si="62"/>
        <v>0</v>
      </c>
      <c r="AC50" s="113">
        <f t="shared" si="62"/>
        <v>0</v>
      </c>
      <c r="AD50" s="113">
        <f t="shared" si="62"/>
        <v>0</v>
      </c>
      <c r="AE50" s="113">
        <f t="shared" si="62"/>
        <v>0</v>
      </c>
      <c r="AF50" s="113">
        <f t="shared" si="62"/>
        <v>0.3</v>
      </c>
      <c r="AG50" s="113">
        <f t="shared" si="62"/>
        <v>0.6</v>
      </c>
      <c r="AH50" s="113">
        <f t="shared" si="62"/>
        <v>0.85</v>
      </c>
      <c r="AI50" s="113">
        <f t="shared" si="62"/>
        <v>1</v>
      </c>
      <c r="AJ50" s="113">
        <f t="shared" si="63"/>
        <v>1</v>
      </c>
      <c r="AK50" s="113">
        <f t="shared" si="63"/>
        <v>1</v>
      </c>
      <c r="AL50" s="113">
        <f t="shared" si="63"/>
        <v>1</v>
      </c>
      <c r="AM50" s="113">
        <f t="shared" si="63"/>
        <v>1</v>
      </c>
      <c r="AN50" s="113">
        <f t="shared" si="63"/>
        <v>1</v>
      </c>
      <c r="AO50" s="113">
        <f t="shared" si="63"/>
        <v>1</v>
      </c>
      <c r="AP50" s="113">
        <f t="shared" si="63"/>
        <v>1</v>
      </c>
      <c r="AQ50" s="113">
        <f t="shared" si="63"/>
        <v>1</v>
      </c>
      <c r="AR50" s="113">
        <f t="shared" si="63"/>
        <v>1</v>
      </c>
      <c r="AS50" s="113">
        <f t="shared" si="63"/>
        <v>1</v>
      </c>
      <c r="AT50" s="113">
        <f t="shared" si="64"/>
        <v>1</v>
      </c>
      <c r="AU50" s="113">
        <f t="shared" si="64"/>
        <v>1</v>
      </c>
      <c r="AV50" s="113">
        <f t="shared" si="64"/>
        <v>1</v>
      </c>
      <c r="AW50" s="113">
        <f t="shared" si="64"/>
        <v>1</v>
      </c>
      <c r="AX50" s="113">
        <f t="shared" si="64"/>
        <v>1</v>
      </c>
      <c r="AY50" s="113">
        <f t="shared" si="64"/>
        <v>1</v>
      </c>
      <c r="AZ50" s="83"/>
      <c r="BA50" s="113">
        <f t="shared" si="65"/>
        <v>0</v>
      </c>
      <c r="BB50" s="113">
        <f t="shared" si="65"/>
        <v>0</v>
      </c>
      <c r="BC50" s="113">
        <f t="shared" si="65"/>
        <v>0</v>
      </c>
      <c r="BD50" s="113">
        <f t="shared" si="65"/>
        <v>0</v>
      </c>
      <c r="BE50" s="113">
        <f t="shared" si="65"/>
        <v>0</v>
      </c>
      <c r="BF50" s="113">
        <f t="shared" si="65"/>
        <v>0</v>
      </c>
      <c r="BG50" s="113">
        <f t="shared" si="65"/>
        <v>0</v>
      </c>
      <c r="BH50" s="113">
        <f t="shared" si="65"/>
        <v>0</v>
      </c>
      <c r="BI50" s="113">
        <f t="shared" si="65"/>
        <v>0</v>
      </c>
      <c r="BJ50" s="113">
        <f t="shared" si="65"/>
        <v>0</v>
      </c>
      <c r="BK50" s="113">
        <f t="shared" si="66"/>
        <v>0</v>
      </c>
      <c r="BL50" s="113">
        <f t="shared" si="66"/>
        <v>0</v>
      </c>
      <c r="BM50" s="113">
        <f t="shared" si="66"/>
        <v>0</v>
      </c>
      <c r="BN50" s="113">
        <f t="shared" si="66"/>
        <v>0</v>
      </c>
      <c r="BO50" s="113">
        <f t="shared" si="66"/>
        <v>0</v>
      </c>
      <c r="BP50" s="113">
        <f t="shared" si="66"/>
        <v>0</v>
      </c>
      <c r="BQ50" s="113">
        <f t="shared" si="66"/>
        <v>0</v>
      </c>
      <c r="BR50" s="113">
        <f t="shared" si="66"/>
        <v>0</v>
      </c>
      <c r="BS50" s="113">
        <f t="shared" si="66"/>
        <v>0</v>
      </c>
      <c r="BT50" s="113">
        <f t="shared" si="66"/>
        <v>0</v>
      </c>
      <c r="BU50" s="113">
        <f t="shared" si="67"/>
        <v>0</v>
      </c>
      <c r="BV50" s="113">
        <f t="shared" si="67"/>
        <v>0</v>
      </c>
      <c r="BW50" s="113">
        <f t="shared" si="67"/>
        <v>0</v>
      </c>
      <c r="BX50" s="113">
        <f t="shared" si="67"/>
        <v>0</v>
      </c>
      <c r="BY50" s="113">
        <f t="shared" si="67"/>
        <v>0</v>
      </c>
      <c r="BZ50" s="113">
        <f t="shared" si="67"/>
        <v>0</v>
      </c>
    </row>
    <row r="51" spans="1:78" ht="13.8">
      <c r="A51" s="457"/>
      <c r="B51" s="116"/>
      <c r="C51" s="116"/>
      <c r="D51" s="116"/>
      <c r="E51" s="117"/>
      <c r="F51" s="91" t="s">
        <v>424</v>
      </c>
      <c r="G51" s="91" t="s">
        <v>657</v>
      </c>
      <c r="H51" s="92" t="s">
        <v>210</v>
      </c>
      <c r="I51" s="93" t="s">
        <v>612</v>
      </c>
      <c r="J51" s="210" t="s">
        <v>81</v>
      </c>
      <c r="K51" s="209">
        <v>100</v>
      </c>
      <c r="L51" s="94">
        <f t="shared" si="40"/>
        <v>1.0949304719150335E-2</v>
      </c>
      <c r="M51" s="96"/>
      <c r="N51" s="97" t="str">
        <f t="shared" si="32"/>
        <v>No ISSUED</v>
      </c>
      <c r="O51" s="98">
        <f t="shared" ca="1" si="41"/>
        <v>0</v>
      </c>
      <c r="P51" s="99">
        <f t="shared" ca="1" si="42"/>
        <v>0</v>
      </c>
      <c r="Q51" s="431">
        <v>45989</v>
      </c>
      <c r="R51" s="432" t="s">
        <v>53</v>
      </c>
      <c r="S51" s="431">
        <f t="shared" si="43"/>
        <v>45996</v>
      </c>
      <c r="T51" s="434" t="s">
        <v>53</v>
      </c>
      <c r="U51" s="431">
        <f t="shared" si="33"/>
        <v>46003</v>
      </c>
      <c r="V51" s="432" t="s">
        <v>53</v>
      </c>
      <c r="W51" s="431" t="s">
        <v>53</v>
      </c>
      <c r="X51" s="432" t="s">
        <v>53</v>
      </c>
      <c r="Y51" s="82"/>
      <c r="Z51" s="113">
        <f t="shared" si="62"/>
        <v>0</v>
      </c>
      <c r="AA51" s="113">
        <f t="shared" si="62"/>
        <v>0</v>
      </c>
      <c r="AB51" s="113">
        <f t="shared" si="62"/>
        <v>0</v>
      </c>
      <c r="AC51" s="113">
        <f t="shared" si="62"/>
        <v>0</v>
      </c>
      <c r="AD51" s="113">
        <f t="shared" si="62"/>
        <v>0</v>
      </c>
      <c r="AE51" s="113">
        <f t="shared" si="62"/>
        <v>0</v>
      </c>
      <c r="AF51" s="113">
        <f t="shared" si="62"/>
        <v>0</v>
      </c>
      <c r="AG51" s="113">
        <f t="shared" si="62"/>
        <v>0</v>
      </c>
      <c r="AH51" s="113">
        <f t="shared" si="62"/>
        <v>0.85</v>
      </c>
      <c r="AI51" s="113">
        <f t="shared" si="62"/>
        <v>0.85</v>
      </c>
      <c r="AJ51" s="113">
        <f t="shared" si="63"/>
        <v>1</v>
      </c>
      <c r="AK51" s="113">
        <f t="shared" si="63"/>
        <v>1</v>
      </c>
      <c r="AL51" s="113">
        <f t="shared" si="63"/>
        <v>1</v>
      </c>
      <c r="AM51" s="113">
        <f t="shared" si="63"/>
        <v>1</v>
      </c>
      <c r="AN51" s="113">
        <f t="shared" si="63"/>
        <v>1</v>
      </c>
      <c r="AO51" s="113">
        <f t="shared" si="63"/>
        <v>1</v>
      </c>
      <c r="AP51" s="113">
        <f t="shared" si="63"/>
        <v>1</v>
      </c>
      <c r="AQ51" s="113">
        <f t="shared" si="63"/>
        <v>1</v>
      </c>
      <c r="AR51" s="113">
        <f t="shared" si="63"/>
        <v>1</v>
      </c>
      <c r="AS51" s="113">
        <f t="shared" si="63"/>
        <v>1</v>
      </c>
      <c r="AT51" s="113">
        <f t="shared" si="64"/>
        <v>1</v>
      </c>
      <c r="AU51" s="113">
        <f t="shared" si="64"/>
        <v>1</v>
      </c>
      <c r="AV51" s="113">
        <f t="shared" si="64"/>
        <v>1</v>
      </c>
      <c r="AW51" s="113">
        <f t="shared" si="64"/>
        <v>1</v>
      </c>
      <c r="AX51" s="113">
        <f t="shared" si="64"/>
        <v>1</v>
      </c>
      <c r="AY51" s="113">
        <f t="shared" si="64"/>
        <v>1</v>
      </c>
      <c r="AZ51" s="83"/>
      <c r="BA51" s="113">
        <f t="shared" si="65"/>
        <v>0</v>
      </c>
      <c r="BB51" s="113">
        <f t="shared" si="65"/>
        <v>0</v>
      </c>
      <c r="BC51" s="113">
        <f t="shared" si="65"/>
        <v>0</v>
      </c>
      <c r="BD51" s="113">
        <f t="shared" si="65"/>
        <v>0</v>
      </c>
      <c r="BE51" s="113">
        <f t="shared" si="65"/>
        <v>0</v>
      </c>
      <c r="BF51" s="113">
        <f t="shared" si="65"/>
        <v>0</v>
      </c>
      <c r="BG51" s="113">
        <f t="shared" si="65"/>
        <v>0</v>
      </c>
      <c r="BH51" s="113">
        <f t="shared" si="65"/>
        <v>0</v>
      </c>
      <c r="BI51" s="113">
        <f t="shared" si="65"/>
        <v>0</v>
      </c>
      <c r="BJ51" s="113">
        <f t="shared" si="65"/>
        <v>0</v>
      </c>
      <c r="BK51" s="113">
        <f t="shared" si="66"/>
        <v>0</v>
      </c>
      <c r="BL51" s="113">
        <f t="shared" si="66"/>
        <v>0</v>
      </c>
      <c r="BM51" s="113">
        <f t="shared" si="66"/>
        <v>0</v>
      </c>
      <c r="BN51" s="113">
        <f t="shared" si="66"/>
        <v>0</v>
      </c>
      <c r="BO51" s="113">
        <f t="shared" si="66"/>
        <v>0</v>
      </c>
      <c r="BP51" s="113">
        <f t="shared" si="66"/>
        <v>0</v>
      </c>
      <c r="BQ51" s="113">
        <f t="shared" si="66"/>
        <v>0</v>
      </c>
      <c r="BR51" s="113">
        <f t="shared" si="66"/>
        <v>0</v>
      </c>
      <c r="BS51" s="113">
        <f t="shared" si="66"/>
        <v>0</v>
      </c>
      <c r="BT51" s="113">
        <f t="shared" si="66"/>
        <v>0</v>
      </c>
      <c r="BU51" s="113">
        <f t="shared" si="67"/>
        <v>0</v>
      </c>
      <c r="BV51" s="113">
        <f t="shared" si="67"/>
        <v>0</v>
      </c>
      <c r="BW51" s="113">
        <f t="shared" si="67"/>
        <v>0</v>
      </c>
      <c r="BX51" s="113">
        <f t="shared" si="67"/>
        <v>0</v>
      </c>
      <c r="BY51" s="113">
        <f t="shared" si="67"/>
        <v>0</v>
      </c>
      <c r="BZ51" s="113">
        <f t="shared" si="67"/>
        <v>0</v>
      </c>
    </row>
    <row r="52" spans="1:78" ht="13.8">
      <c r="A52" s="457"/>
      <c r="B52" s="116"/>
      <c r="C52" s="116"/>
      <c r="D52" s="116"/>
      <c r="E52" s="117"/>
      <c r="F52" s="91" t="s">
        <v>425</v>
      </c>
      <c r="G52" s="91" t="s">
        <v>658</v>
      </c>
      <c r="H52" s="92" t="s">
        <v>211</v>
      </c>
      <c r="I52" s="93" t="s">
        <v>30</v>
      </c>
      <c r="J52" s="210" t="s">
        <v>81</v>
      </c>
      <c r="K52" s="209">
        <v>100</v>
      </c>
      <c r="L52" s="94">
        <f t="shared" si="40"/>
        <v>1.0949304719150335E-2</v>
      </c>
      <c r="M52" s="96"/>
      <c r="N52" s="97" t="str">
        <f t="shared" si="32"/>
        <v>No ISSUED</v>
      </c>
      <c r="O52" s="98">
        <f t="shared" ca="1" si="41"/>
        <v>0</v>
      </c>
      <c r="P52" s="99">
        <f t="shared" ca="1" si="42"/>
        <v>0</v>
      </c>
      <c r="Q52" s="431">
        <v>45989</v>
      </c>
      <c r="R52" s="432" t="s">
        <v>53</v>
      </c>
      <c r="S52" s="431">
        <f t="shared" si="43"/>
        <v>45996</v>
      </c>
      <c r="T52" s="434" t="s">
        <v>53</v>
      </c>
      <c r="U52" s="431">
        <f t="shared" si="33"/>
        <v>46003</v>
      </c>
      <c r="V52" s="432" t="s">
        <v>53</v>
      </c>
      <c r="W52" s="431" t="s">
        <v>53</v>
      </c>
      <c r="X52" s="432" t="s">
        <v>53</v>
      </c>
      <c r="Y52" s="82"/>
      <c r="Z52" s="113">
        <f t="shared" si="62"/>
        <v>0</v>
      </c>
      <c r="AA52" s="113">
        <f t="shared" si="62"/>
        <v>0</v>
      </c>
      <c r="AB52" s="113">
        <f t="shared" si="62"/>
        <v>0</v>
      </c>
      <c r="AC52" s="113">
        <f t="shared" si="62"/>
        <v>0</v>
      </c>
      <c r="AD52" s="113">
        <f t="shared" si="62"/>
        <v>0</v>
      </c>
      <c r="AE52" s="113">
        <f t="shared" si="62"/>
        <v>0</v>
      </c>
      <c r="AF52" s="113">
        <f t="shared" si="62"/>
        <v>0</v>
      </c>
      <c r="AG52" s="113">
        <f t="shared" si="62"/>
        <v>0</v>
      </c>
      <c r="AH52" s="113">
        <f t="shared" si="62"/>
        <v>0.85</v>
      </c>
      <c r="AI52" s="113">
        <f t="shared" si="62"/>
        <v>0.85</v>
      </c>
      <c r="AJ52" s="113">
        <f t="shared" si="63"/>
        <v>1</v>
      </c>
      <c r="AK52" s="113">
        <f t="shared" si="63"/>
        <v>1</v>
      </c>
      <c r="AL52" s="113">
        <f t="shared" si="63"/>
        <v>1</v>
      </c>
      <c r="AM52" s="113">
        <f t="shared" si="63"/>
        <v>1</v>
      </c>
      <c r="AN52" s="113">
        <f t="shared" si="63"/>
        <v>1</v>
      </c>
      <c r="AO52" s="113">
        <f t="shared" si="63"/>
        <v>1</v>
      </c>
      <c r="AP52" s="113">
        <f t="shared" si="63"/>
        <v>1</v>
      </c>
      <c r="AQ52" s="113">
        <f t="shared" si="63"/>
        <v>1</v>
      </c>
      <c r="AR52" s="113">
        <f t="shared" si="63"/>
        <v>1</v>
      </c>
      <c r="AS52" s="113">
        <f t="shared" si="63"/>
        <v>1</v>
      </c>
      <c r="AT52" s="113">
        <f t="shared" si="64"/>
        <v>1</v>
      </c>
      <c r="AU52" s="113">
        <f t="shared" si="64"/>
        <v>1</v>
      </c>
      <c r="AV52" s="113">
        <f t="shared" si="64"/>
        <v>1</v>
      </c>
      <c r="AW52" s="113">
        <f t="shared" si="64"/>
        <v>1</v>
      </c>
      <c r="AX52" s="113">
        <f t="shared" si="64"/>
        <v>1</v>
      </c>
      <c r="AY52" s="113">
        <f t="shared" si="64"/>
        <v>1</v>
      </c>
      <c r="AZ52" s="83"/>
      <c r="BA52" s="113">
        <f t="shared" si="65"/>
        <v>0</v>
      </c>
      <c r="BB52" s="113">
        <f t="shared" si="65"/>
        <v>0</v>
      </c>
      <c r="BC52" s="113">
        <f t="shared" si="65"/>
        <v>0</v>
      </c>
      <c r="BD52" s="113">
        <f t="shared" si="65"/>
        <v>0</v>
      </c>
      <c r="BE52" s="113">
        <f t="shared" si="65"/>
        <v>0</v>
      </c>
      <c r="BF52" s="113">
        <f t="shared" si="65"/>
        <v>0</v>
      </c>
      <c r="BG52" s="113">
        <f t="shared" si="65"/>
        <v>0</v>
      </c>
      <c r="BH52" s="113">
        <f t="shared" si="65"/>
        <v>0</v>
      </c>
      <c r="BI52" s="113">
        <f t="shared" si="65"/>
        <v>0</v>
      </c>
      <c r="BJ52" s="113">
        <f t="shared" si="65"/>
        <v>0</v>
      </c>
      <c r="BK52" s="113">
        <f t="shared" si="66"/>
        <v>0</v>
      </c>
      <c r="BL52" s="113">
        <f t="shared" si="66"/>
        <v>0</v>
      </c>
      <c r="BM52" s="113">
        <f t="shared" si="66"/>
        <v>0</v>
      </c>
      <c r="BN52" s="113">
        <f t="shared" si="66"/>
        <v>0</v>
      </c>
      <c r="BO52" s="113">
        <f t="shared" si="66"/>
        <v>0</v>
      </c>
      <c r="BP52" s="113">
        <f t="shared" si="66"/>
        <v>0</v>
      </c>
      <c r="BQ52" s="113">
        <f t="shared" si="66"/>
        <v>0</v>
      </c>
      <c r="BR52" s="113">
        <f t="shared" si="66"/>
        <v>0</v>
      </c>
      <c r="BS52" s="113">
        <f t="shared" si="66"/>
        <v>0</v>
      </c>
      <c r="BT52" s="113">
        <f t="shared" si="66"/>
        <v>0</v>
      </c>
      <c r="BU52" s="113">
        <f t="shared" si="67"/>
        <v>0</v>
      </c>
      <c r="BV52" s="113">
        <f t="shared" si="67"/>
        <v>0</v>
      </c>
      <c r="BW52" s="113">
        <f t="shared" si="67"/>
        <v>0</v>
      </c>
      <c r="BX52" s="113">
        <f t="shared" si="67"/>
        <v>0</v>
      </c>
      <c r="BY52" s="113">
        <f t="shared" si="67"/>
        <v>0</v>
      </c>
      <c r="BZ52" s="113">
        <f t="shared" si="67"/>
        <v>0</v>
      </c>
    </row>
    <row r="53" spans="1:78" ht="13.8">
      <c r="A53" s="457"/>
      <c r="B53" s="116"/>
      <c r="C53" s="116"/>
      <c r="D53" s="116"/>
      <c r="E53" s="117"/>
      <c r="F53" s="91" t="s">
        <v>426</v>
      </c>
      <c r="G53" s="91" t="s">
        <v>659</v>
      </c>
      <c r="H53" s="92" t="s">
        <v>212</v>
      </c>
      <c r="I53" s="93" t="s">
        <v>30</v>
      </c>
      <c r="J53" s="210" t="s">
        <v>81</v>
      </c>
      <c r="K53" s="209">
        <v>100</v>
      </c>
      <c r="L53" s="94">
        <f t="shared" si="40"/>
        <v>1.0949304719150335E-2</v>
      </c>
      <c r="M53" s="96"/>
      <c r="N53" s="97" t="str">
        <f t="shared" si="32"/>
        <v>No ISSUED</v>
      </c>
      <c r="O53" s="98">
        <f t="shared" ca="1" si="41"/>
        <v>0</v>
      </c>
      <c r="P53" s="99">
        <f t="shared" ca="1" si="42"/>
        <v>0</v>
      </c>
      <c r="Q53" s="431">
        <v>45989</v>
      </c>
      <c r="R53" s="432" t="s">
        <v>53</v>
      </c>
      <c r="S53" s="431">
        <f t="shared" si="43"/>
        <v>45996</v>
      </c>
      <c r="T53" s="434" t="s">
        <v>53</v>
      </c>
      <c r="U53" s="431">
        <f t="shared" si="33"/>
        <v>46003</v>
      </c>
      <c r="V53" s="432" t="s">
        <v>53</v>
      </c>
      <c r="W53" s="431" t="s">
        <v>53</v>
      </c>
      <c r="X53" s="432" t="s">
        <v>53</v>
      </c>
      <c r="Y53" s="82"/>
      <c r="Z53" s="113">
        <f t="shared" si="62"/>
        <v>0</v>
      </c>
      <c r="AA53" s="113">
        <f t="shared" si="62"/>
        <v>0</v>
      </c>
      <c r="AB53" s="113">
        <f t="shared" si="62"/>
        <v>0</v>
      </c>
      <c r="AC53" s="113">
        <f t="shared" si="62"/>
        <v>0</v>
      </c>
      <c r="AD53" s="113">
        <f t="shared" si="62"/>
        <v>0</v>
      </c>
      <c r="AE53" s="113">
        <f t="shared" si="62"/>
        <v>0</v>
      </c>
      <c r="AF53" s="113">
        <f t="shared" si="62"/>
        <v>0</v>
      </c>
      <c r="AG53" s="113">
        <f t="shared" si="62"/>
        <v>0</v>
      </c>
      <c r="AH53" s="113">
        <f t="shared" si="62"/>
        <v>0.85</v>
      </c>
      <c r="AI53" s="113">
        <f t="shared" si="62"/>
        <v>0.85</v>
      </c>
      <c r="AJ53" s="113">
        <f t="shared" si="63"/>
        <v>1</v>
      </c>
      <c r="AK53" s="113">
        <f t="shared" si="63"/>
        <v>1</v>
      </c>
      <c r="AL53" s="113">
        <f t="shared" si="63"/>
        <v>1</v>
      </c>
      <c r="AM53" s="113">
        <f t="shared" si="63"/>
        <v>1</v>
      </c>
      <c r="AN53" s="113">
        <f t="shared" si="63"/>
        <v>1</v>
      </c>
      <c r="AO53" s="113">
        <f t="shared" si="63"/>
        <v>1</v>
      </c>
      <c r="AP53" s="113">
        <f t="shared" si="63"/>
        <v>1</v>
      </c>
      <c r="AQ53" s="113">
        <f t="shared" si="63"/>
        <v>1</v>
      </c>
      <c r="AR53" s="113">
        <f t="shared" si="63"/>
        <v>1</v>
      </c>
      <c r="AS53" s="113">
        <f t="shared" si="63"/>
        <v>1</v>
      </c>
      <c r="AT53" s="113">
        <f t="shared" si="64"/>
        <v>1</v>
      </c>
      <c r="AU53" s="113">
        <f t="shared" si="64"/>
        <v>1</v>
      </c>
      <c r="AV53" s="113">
        <f t="shared" si="64"/>
        <v>1</v>
      </c>
      <c r="AW53" s="113">
        <f t="shared" si="64"/>
        <v>1</v>
      </c>
      <c r="AX53" s="113">
        <f t="shared" si="64"/>
        <v>1</v>
      </c>
      <c r="AY53" s="113">
        <f t="shared" si="64"/>
        <v>1</v>
      </c>
      <c r="AZ53" s="83"/>
      <c r="BA53" s="113">
        <f t="shared" si="65"/>
        <v>0</v>
      </c>
      <c r="BB53" s="113">
        <f t="shared" si="65"/>
        <v>0</v>
      </c>
      <c r="BC53" s="113">
        <f t="shared" si="65"/>
        <v>0</v>
      </c>
      <c r="BD53" s="113">
        <f t="shared" si="65"/>
        <v>0</v>
      </c>
      <c r="BE53" s="113">
        <f t="shared" si="65"/>
        <v>0</v>
      </c>
      <c r="BF53" s="113">
        <f t="shared" si="65"/>
        <v>0</v>
      </c>
      <c r="BG53" s="113">
        <f t="shared" si="65"/>
        <v>0</v>
      </c>
      <c r="BH53" s="113">
        <f t="shared" si="65"/>
        <v>0</v>
      </c>
      <c r="BI53" s="113">
        <f t="shared" si="65"/>
        <v>0</v>
      </c>
      <c r="BJ53" s="113">
        <f t="shared" si="65"/>
        <v>0</v>
      </c>
      <c r="BK53" s="113">
        <f t="shared" si="66"/>
        <v>0</v>
      </c>
      <c r="BL53" s="113">
        <f t="shared" si="66"/>
        <v>0</v>
      </c>
      <c r="BM53" s="113">
        <f t="shared" si="66"/>
        <v>0</v>
      </c>
      <c r="BN53" s="113">
        <f t="shared" si="66"/>
        <v>0</v>
      </c>
      <c r="BO53" s="113">
        <f t="shared" si="66"/>
        <v>0</v>
      </c>
      <c r="BP53" s="113">
        <f t="shared" si="66"/>
        <v>0</v>
      </c>
      <c r="BQ53" s="113">
        <f t="shared" si="66"/>
        <v>0</v>
      </c>
      <c r="BR53" s="113">
        <f t="shared" si="66"/>
        <v>0</v>
      </c>
      <c r="BS53" s="113">
        <f t="shared" si="66"/>
        <v>0</v>
      </c>
      <c r="BT53" s="113">
        <f t="shared" si="66"/>
        <v>0</v>
      </c>
      <c r="BU53" s="113">
        <f t="shared" si="67"/>
        <v>0</v>
      </c>
      <c r="BV53" s="113">
        <f t="shared" si="67"/>
        <v>0</v>
      </c>
      <c r="BW53" s="113">
        <f t="shared" si="67"/>
        <v>0</v>
      </c>
      <c r="BX53" s="113">
        <f t="shared" si="67"/>
        <v>0</v>
      </c>
      <c r="BY53" s="113">
        <f t="shared" si="67"/>
        <v>0</v>
      </c>
      <c r="BZ53" s="113">
        <f t="shared" si="67"/>
        <v>0</v>
      </c>
    </row>
    <row r="54" spans="1:78" ht="13.8">
      <c r="A54" s="457"/>
      <c r="B54" s="116"/>
      <c r="C54" s="116"/>
      <c r="D54" s="116"/>
      <c r="E54" s="117"/>
      <c r="F54" s="91" t="s">
        <v>427</v>
      </c>
      <c r="G54" s="91" t="s">
        <v>660</v>
      </c>
      <c r="H54" s="92" t="s">
        <v>213</v>
      </c>
      <c r="I54" s="93" t="s">
        <v>613</v>
      </c>
      <c r="J54" s="210" t="s">
        <v>81</v>
      </c>
      <c r="K54" s="209">
        <v>100</v>
      </c>
      <c r="L54" s="94">
        <f t="shared" si="40"/>
        <v>1.0949304719150335E-2</v>
      </c>
      <c r="M54" s="96"/>
      <c r="N54" s="97" t="str">
        <f t="shared" si="32"/>
        <v>No ISSUED</v>
      </c>
      <c r="O54" s="98">
        <f t="shared" ca="1" si="41"/>
        <v>0</v>
      </c>
      <c r="P54" s="99">
        <f t="shared" ca="1" si="42"/>
        <v>0</v>
      </c>
      <c r="Q54" s="431">
        <v>45989</v>
      </c>
      <c r="R54" s="432" t="s">
        <v>53</v>
      </c>
      <c r="S54" s="431">
        <f t="shared" si="43"/>
        <v>45996</v>
      </c>
      <c r="T54" s="434" t="s">
        <v>53</v>
      </c>
      <c r="U54" s="431">
        <f t="shared" si="33"/>
        <v>46003</v>
      </c>
      <c r="V54" s="432" t="s">
        <v>53</v>
      </c>
      <c r="W54" s="431" t="s">
        <v>53</v>
      </c>
      <c r="X54" s="432" t="s">
        <v>53</v>
      </c>
      <c r="Y54" s="82"/>
      <c r="Z54" s="113">
        <f t="shared" si="62"/>
        <v>0</v>
      </c>
      <c r="AA54" s="113">
        <f t="shared" si="62"/>
        <v>0</v>
      </c>
      <c r="AB54" s="113">
        <f t="shared" si="62"/>
        <v>0</v>
      </c>
      <c r="AC54" s="113">
        <f t="shared" si="62"/>
        <v>0</v>
      </c>
      <c r="AD54" s="113">
        <f t="shared" si="62"/>
        <v>0</v>
      </c>
      <c r="AE54" s="113">
        <f t="shared" si="62"/>
        <v>0</v>
      </c>
      <c r="AF54" s="113">
        <f t="shared" si="62"/>
        <v>0</v>
      </c>
      <c r="AG54" s="113">
        <f t="shared" si="62"/>
        <v>0</v>
      </c>
      <c r="AH54" s="113">
        <f t="shared" si="62"/>
        <v>0.85</v>
      </c>
      <c r="AI54" s="113">
        <f t="shared" si="62"/>
        <v>0.85</v>
      </c>
      <c r="AJ54" s="113">
        <f t="shared" si="63"/>
        <v>1</v>
      </c>
      <c r="AK54" s="113">
        <f t="shared" si="63"/>
        <v>1</v>
      </c>
      <c r="AL54" s="113">
        <f t="shared" si="63"/>
        <v>1</v>
      </c>
      <c r="AM54" s="113">
        <f t="shared" si="63"/>
        <v>1</v>
      </c>
      <c r="AN54" s="113">
        <f t="shared" si="63"/>
        <v>1</v>
      </c>
      <c r="AO54" s="113">
        <f t="shared" si="63"/>
        <v>1</v>
      </c>
      <c r="AP54" s="113">
        <f t="shared" si="63"/>
        <v>1</v>
      </c>
      <c r="AQ54" s="113">
        <f t="shared" si="63"/>
        <v>1</v>
      </c>
      <c r="AR54" s="113">
        <f t="shared" si="63"/>
        <v>1</v>
      </c>
      <c r="AS54" s="113">
        <f t="shared" si="63"/>
        <v>1</v>
      </c>
      <c r="AT54" s="113">
        <f t="shared" si="64"/>
        <v>1</v>
      </c>
      <c r="AU54" s="113">
        <f t="shared" si="64"/>
        <v>1</v>
      </c>
      <c r="AV54" s="113">
        <f t="shared" si="64"/>
        <v>1</v>
      </c>
      <c r="AW54" s="113">
        <f t="shared" si="64"/>
        <v>1</v>
      </c>
      <c r="AX54" s="113">
        <f t="shared" si="64"/>
        <v>1</v>
      </c>
      <c r="AY54" s="113">
        <f t="shared" si="64"/>
        <v>1</v>
      </c>
      <c r="AZ54" s="83"/>
      <c r="BA54" s="113">
        <f t="shared" si="65"/>
        <v>0</v>
      </c>
      <c r="BB54" s="113">
        <f t="shared" si="65"/>
        <v>0</v>
      </c>
      <c r="BC54" s="113">
        <f t="shared" si="65"/>
        <v>0</v>
      </c>
      <c r="BD54" s="113">
        <f t="shared" si="65"/>
        <v>0</v>
      </c>
      <c r="BE54" s="113">
        <f t="shared" si="65"/>
        <v>0</v>
      </c>
      <c r="BF54" s="113">
        <f t="shared" si="65"/>
        <v>0</v>
      </c>
      <c r="BG54" s="113">
        <f t="shared" si="65"/>
        <v>0</v>
      </c>
      <c r="BH54" s="113">
        <f t="shared" si="65"/>
        <v>0</v>
      </c>
      <c r="BI54" s="113">
        <f t="shared" si="65"/>
        <v>0</v>
      </c>
      <c r="BJ54" s="113">
        <f t="shared" si="65"/>
        <v>0</v>
      </c>
      <c r="BK54" s="113">
        <f t="shared" si="66"/>
        <v>0</v>
      </c>
      <c r="BL54" s="113">
        <f t="shared" si="66"/>
        <v>0</v>
      </c>
      <c r="BM54" s="113">
        <f t="shared" si="66"/>
        <v>0</v>
      </c>
      <c r="BN54" s="113">
        <f t="shared" si="66"/>
        <v>0</v>
      </c>
      <c r="BO54" s="113">
        <f t="shared" si="66"/>
        <v>0</v>
      </c>
      <c r="BP54" s="113">
        <f t="shared" si="66"/>
        <v>0</v>
      </c>
      <c r="BQ54" s="113">
        <f t="shared" si="66"/>
        <v>0</v>
      </c>
      <c r="BR54" s="113">
        <f t="shared" si="66"/>
        <v>0</v>
      </c>
      <c r="BS54" s="113">
        <f t="shared" si="66"/>
        <v>0</v>
      </c>
      <c r="BT54" s="113">
        <f t="shared" si="66"/>
        <v>0</v>
      </c>
      <c r="BU54" s="113">
        <f t="shared" si="67"/>
        <v>0</v>
      </c>
      <c r="BV54" s="113">
        <f t="shared" si="67"/>
        <v>0</v>
      </c>
      <c r="BW54" s="113">
        <f t="shared" si="67"/>
        <v>0</v>
      </c>
      <c r="BX54" s="113">
        <f t="shared" si="67"/>
        <v>0</v>
      </c>
      <c r="BY54" s="113">
        <f t="shared" si="67"/>
        <v>0</v>
      </c>
      <c r="BZ54" s="113">
        <f t="shared" si="67"/>
        <v>0</v>
      </c>
    </row>
    <row r="55" spans="1:78" ht="13.8">
      <c r="A55" s="457"/>
      <c r="B55" s="116"/>
      <c r="C55" s="116"/>
      <c r="D55" s="116"/>
      <c r="E55" s="117"/>
      <c r="F55" s="91" t="s">
        <v>428</v>
      </c>
      <c r="G55" s="91" t="s">
        <v>660</v>
      </c>
      <c r="H55" s="92" t="s">
        <v>214</v>
      </c>
      <c r="I55" s="93" t="s">
        <v>613</v>
      </c>
      <c r="J55" s="210" t="s">
        <v>81</v>
      </c>
      <c r="K55" s="209">
        <v>100</v>
      </c>
      <c r="L55" s="94">
        <f t="shared" si="40"/>
        <v>1.0949304719150335E-2</v>
      </c>
      <c r="M55" s="96"/>
      <c r="N55" s="97" t="str">
        <f t="shared" si="32"/>
        <v>No ISSUED</v>
      </c>
      <c r="O55" s="98">
        <f t="shared" ca="1" si="41"/>
        <v>0</v>
      </c>
      <c r="P55" s="99">
        <f t="shared" ca="1" si="42"/>
        <v>0</v>
      </c>
      <c r="Q55" s="431">
        <v>45989</v>
      </c>
      <c r="R55" s="432" t="s">
        <v>53</v>
      </c>
      <c r="S55" s="431">
        <f t="shared" si="43"/>
        <v>45996</v>
      </c>
      <c r="T55" s="434" t="s">
        <v>53</v>
      </c>
      <c r="U55" s="431">
        <f t="shared" si="33"/>
        <v>46003</v>
      </c>
      <c r="V55" s="432" t="s">
        <v>53</v>
      </c>
      <c r="W55" s="431" t="s">
        <v>53</v>
      </c>
      <c r="X55" s="432" t="s">
        <v>53</v>
      </c>
      <c r="Y55" s="82"/>
      <c r="Z55" s="113">
        <f t="shared" si="62"/>
        <v>0</v>
      </c>
      <c r="AA55" s="113">
        <f t="shared" si="62"/>
        <v>0</v>
      </c>
      <c r="AB55" s="113">
        <f t="shared" si="62"/>
        <v>0</v>
      </c>
      <c r="AC55" s="113">
        <f t="shared" si="62"/>
        <v>0</v>
      </c>
      <c r="AD55" s="113">
        <f t="shared" si="62"/>
        <v>0</v>
      </c>
      <c r="AE55" s="113">
        <f t="shared" si="62"/>
        <v>0</v>
      </c>
      <c r="AF55" s="113">
        <f t="shared" si="62"/>
        <v>0</v>
      </c>
      <c r="AG55" s="113">
        <f t="shared" si="62"/>
        <v>0</v>
      </c>
      <c r="AH55" s="113">
        <f t="shared" si="62"/>
        <v>0.85</v>
      </c>
      <c r="AI55" s="113">
        <f t="shared" si="62"/>
        <v>0.85</v>
      </c>
      <c r="AJ55" s="113">
        <f t="shared" si="63"/>
        <v>1</v>
      </c>
      <c r="AK55" s="113">
        <f t="shared" si="63"/>
        <v>1</v>
      </c>
      <c r="AL55" s="113">
        <f t="shared" si="63"/>
        <v>1</v>
      </c>
      <c r="AM55" s="113">
        <f t="shared" si="63"/>
        <v>1</v>
      </c>
      <c r="AN55" s="113">
        <f t="shared" si="63"/>
        <v>1</v>
      </c>
      <c r="AO55" s="113">
        <f t="shared" si="63"/>
        <v>1</v>
      </c>
      <c r="AP55" s="113">
        <f t="shared" si="63"/>
        <v>1</v>
      </c>
      <c r="AQ55" s="113">
        <f t="shared" si="63"/>
        <v>1</v>
      </c>
      <c r="AR55" s="113">
        <f t="shared" si="63"/>
        <v>1</v>
      </c>
      <c r="AS55" s="113">
        <f t="shared" si="63"/>
        <v>1</v>
      </c>
      <c r="AT55" s="113">
        <f t="shared" si="64"/>
        <v>1</v>
      </c>
      <c r="AU55" s="113">
        <f t="shared" si="64"/>
        <v>1</v>
      </c>
      <c r="AV55" s="113">
        <f t="shared" si="64"/>
        <v>1</v>
      </c>
      <c r="AW55" s="113">
        <f t="shared" si="64"/>
        <v>1</v>
      </c>
      <c r="AX55" s="113">
        <f t="shared" si="64"/>
        <v>1</v>
      </c>
      <c r="AY55" s="113">
        <f t="shared" si="64"/>
        <v>1</v>
      </c>
      <c r="AZ55" s="83"/>
      <c r="BA55" s="113">
        <f t="shared" si="65"/>
        <v>0</v>
      </c>
      <c r="BB55" s="113">
        <f t="shared" si="65"/>
        <v>0</v>
      </c>
      <c r="BC55" s="113">
        <f t="shared" si="65"/>
        <v>0</v>
      </c>
      <c r="BD55" s="113">
        <f t="shared" si="65"/>
        <v>0</v>
      </c>
      <c r="BE55" s="113">
        <f t="shared" si="65"/>
        <v>0</v>
      </c>
      <c r="BF55" s="113">
        <f t="shared" si="65"/>
        <v>0</v>
      </c>
      <c r="BG55" s="113">
        <f t="shared" si="65"/>
        <v>0</v>
      </c>
      <c r="BH55" s="113">
        <f t="shared" si="65"/>
        <v>0</v>
      </c>
      <c r="BI55" s="113">
        <f t="shared" si="65"/>
        <v>0</v>
      </c>
      <c r="BJ55" s="113">
        <f t="shared" si="65"/>
        <v>0</v>
      </c>
      <c r="BK55" s="113">
        <f t="shared" si="66"/>
        <v>0</v>
      </c>
      <c r="BL55" s="113">
        <f t="shared" si="66"/>
        <v>0</v>
      </c>
      <c r="BM55" s="113">
        <f t="shared" si="66"/>
        <v>0</v>
      </c>
      <c r="BN55" s="113">
        <f t="shared" si="66"/>
        <v>0</v>
      </c>
      <c r="BO55" s="113">
        <f t="shared" si="66"/>
        <v>0</v>
      </c>
      <c r="BP55" s="113">
        <f t="shared" si="66"/>
        <v>0</v>
      </c>
      <c r="BQ55" s="113">
        <f t="shared" si="66"/>
        <v>0</v>
      </c>
      <c r="BR55" s="113">
        <f t="shared" si="66"/>
        <v>0</v>
      </c>
      <c r="BS55" s="113">
        <f t="shared" si="66"/>
        <v>0</v>
      </c>
      <c r="BT55" s="113">
        <f t="shared" si="66"/>
        <v>0</v>
      </c>
      <c r="BU55" s="113">
        <f t="shared" si="67"/>
        <v>0</v>
      </c>
      <c r="BV55" s="113">
        <f t="shared" si="67"/>
        <v>0</v>
      </c>
      <c r="BW55" s="113">
        <f t="shared" si="67"/>
        <v>0</v>
      </c>
      <c r="BX55" s="113">
        <f t="shared" si="67"/>
        <v>0</v>
      </c>
      <c r="BY55" s="113">
        <f t="shared" si="67"/>
        <v>0</v>
      </c>
      <c r="BZ55" s="113">
        <f t="shared" si="67"/>
        <v>0</v>
      </c>
    </row>
    <row r="56" spans="1:78" ht="13.8">
      <c r="A56" s="457"/>
      <c r="B56" s="116"/>
      <c r="C56" s="116"/>
      <c r="D56" s="116"/>
      <c r="E56" s="117"/>
      <c r="F56" s="91" t="s">
        <v>429</v>
      </c>
      <c r="G56" s="91" t="s">
        <v>661</v>
      </c>
      <c r="H56" s="92" t="s">
        <v>215</v>
      </c>
      <c r="I56" s="93" t="s">
        <v>613</v>
      </c>
      <c r="J56" s="210" t="s">
        <v>81</v>
      </c>
      <c r="K56" s="209">
        <v>75</v>
      </c>
      <c r="L56" s="94">
        <f t="shared" si="40"/>
        <v>8.2119785393627506E-3</v>
      </c>
      <c r="M56" s="96"/>
      <c r="N56" s="97" t="str">
        <f t="shared" si="32"/>
        <v>No ISSUED</v>
      </c>
      <c r="O56" s="98">
        <f t="shared" ca="1" si="41"/>
        <v>0</v>
      </c>
      <c r="P56" s="99">
        <f t="shared" ca="1" si="42"/>
        <v>0</v>
      </c>
      <c r="Q56" s="431">
        <v>45989</v>
      </c>
      <c r="R56" s="432" t="s">
        <v>53</v>
      </c>
      <c r="S56" s="431">
        <f t="shared" si="43"/>
        <v>45996</v>
      </c>
      <c r="T56" s="434" t="s">
        <v>53</v>
      </c>
      <c r="U56" s="431">
        <f t="shared" si="33"/>
        <v>46003</v>
      </c>
      <c r="V56" s="432" t="s">
        <v>53</v>
      </c>
      <c r="W56" s="431" t="s">
        <v>53</v>
      </c>
      <c r="X56" s="432" t="s">
        <v>53</v>
      </c>
      <c r="Y56" s="82"/>
      <c r="Z56" s="113">
        <f t="shared" si="62"/>
        <v>0</v>
      </c>
      <c r="AA56" s="113">
        <f t="shared" si="62"/>
        <v>0</v>
      </c>
      <c r="AB56" s="113">
        <f t="shared" si="62"/>
        <v>0</v>
      </c>
      <c r="AC56" s="113">
        <f t="shared" si="62"/>
        <v>0</v>
      </c>
      <c r="AD56" s="113">
        <f t="shared" si="62"/>
        <v>0</v>
      </c>
      <c r="AE56" s="113">
        <f t="shared" si="62"/>
        <v>0</v>
      </c>
      <c r="AF56" s="113">
        <f t="shared" si="62"/>
        <v>0</v>
      </c>
      <c r="AG56" s="113">
        <f t="shared" si="62"/>
        <v>0</v>
      </c>
      <c r="AH56" s="113">
        <f t="shared" si="62"/>
        <v>0.85</v>
      </c>
      <c r="AI56" s="113">
        <f t="shared" si="62"/>
        <v>0.85</v>
      </c>
      <c r="AJ56" s="113">
        <f t="shared" si="63"/>
        <v>1</v>
      </c>
      <c r="AK56" s="113">
        <f t="shared" si="63"/>
        <v>1</v>
      </c>
      <c r="AL56" s="113">
        <f t="shared" si="63"/>
        <v>1</v>
      </c>
      <c r="AM56" s="113">
        <f t="shared" si="63"/>
        <v>1</v>
      </c>
      <c r="AN56" s="113">
        <f t="shared" si="63"/>
        <v>1</v>
      </c>
      <c r="AO56" s="113">
        <f t="shared" si="63"/>
        <v>1</v>
      </c>
      <c r="AP56" s="113">
        <f t="shared" si="63"/>
        <v>1</v>
      </c>
      <c r="AQ56" s="113">
        <f t="shared" si="63"/>
        <v>1</v>
      </c>
      <c r="AR56" s="113">
        <f t="shared" si="63"/>
        <v>1</v>
      </c>
      <c r="AS56" s="113">
        <f t="shared" si="63"/>
        <v>1</v>
      </c>
      <c r="AT56" s="113">
        <f t="shared" si="64"/>
        <v>1</v>
      </c>
      <c r="AU56" s="113">
        <f t="shared" si="64"/>
        <v>1</v>
      </c>
      <c r="AV56" s="113">
        <f t="shared" si="64"/>
        <v>1</v>
      </c>
      <c r="AW56" s="113">
        <f t="shared" si="64"/>
        <v>1</v>
      </c>
      <c r="AX56" s="113">
        <f t="shared" si="64"/>
        <v>1</v>
      </c>
      <c r="AY56" s="113">
        <f t="shared" si="64"/>
        <v>1</v>
      </c>
      <c r="AZ56" s="83"/>
      <c r="BA56" s="113">
        <f t="shared" si="65"/>
        <v>0</v>
      </c>
      <c r="BB56" s="113">
        <f t="shared" si="65"/>
        <v>0</v>
      </c>
      <c r="BC56" s="113">
        <f t="shared" si="65"/>
        <v>0</v>
      </c>
      <c r="BD56" s="113">
        <f t="shared" si="65"/>
        <v>0</v>
      </c>
      <c r="BE56" s="113">
        <f t="shared" si="65"/>
        <v>0</v>
      </c>
      <c r="BF56" s="113">
        <f t="shared" si="65"/>
        <v>0</v>
      </c>
      <c r="BG56" s="113">
        <f t="shared" si="65"/>
        <v>0</v>
      </c>
      <c r="BH56" s="113">
        <f t="shared" si="65"/>
        <v>0</v>
      </c>
      <c r="BI56" s="113">
        <f t="shared" si="65"/>
        <v>0</v>
      </c>
      <c r="BJ56" s="113">
        <f t="shared" si="65"/>
        <v>0</v>
      </c>
      <c r="BK56" s="113">
        <f t="shared" si="66"/>
        <v>0</v>
      </c>
      <c r="BL56" s="113">
        <f t="shared" si="66"/>
        <v>0</v>
      </c>
      <c r="BM56" s="113">
        <f t="shared" si="66"/>
        <v>0</v>
      </c>
      <c r="BN56" s="113">
        <f t="shared" si="66"/>
        <v>0</v>
      </c>
      <c r="BO56" s="113">
        <f t="shared" si="66"/>
        <v>0</v>
      </c>
      <c r="BP56" s="113">
        <f t="shared" si="66"/>
        <v>0</v>
      </c>
      <c r="BQ56" s="113">
        <f t="shared" si="66"/>
        <v>0</v>
      </c>
      <c r="BR56" s="113">
        <f t="shared" si="66"/>
        <v>0</v>
      </c>
      <c r="BS56" s="113">
        <f t="shared" si="66"/>
        <v>0</v>
      </c>
      <c r="BT56" s="113">
        <f t="shared" si="66"/>
        <v>0</v>
      </c>
      <c r="BU56" s="113">
        <f t="shared" si="67"/>
        <v>0</v>
      </c>
      <c r="BV56" s="113">
        <f t="shared" si="67"/>
        <v>0</v>
      </c>
      <c r="BW56" s="113">
        <f t="shared" si="67"/>
        <v>0</v>
      </c>
      <c r="BX56" s="113">
        <f t="shared" si="67"/>
        <v>0</v>
      </c>
      <c r="BY56" s="113">
        <f t="shared" si="67"/>
        <v>0</v>
      </c>
      <c r="BZ56" s="113">
        <f t="shared" si="67"/>
        <v>0</v>
      </c>
    </row>
    <row r="57" spans="1:78" ht="13.8">
      <c r="A57" s="457"/>
      <c r="B57" s="116"/>
      <c r="C57" s="116"/>
      <c r="D57" s="116"/>
      <c r="E57" s="117"/>
      <c r="F57" s="91" t="s">
        <v>430</v>
      </c>
      <c r="G57" s="91" t="s">
        <v>661</v>
      </c>
      <c r="H57" s="92" t="s">
        <v>216</v>
      </c>
      <c r="I57" s="93" t="s">
        <v>613</v>
      </c>
      <c r="J57" s="210" t="s">
        <v>81</v>
      </c>
      <c r="K57" s="209">
        <v>75</v>
      </c>
      <c r="L57" s="94">
        <f t="shared" si="40"/>
        <v>8.2119785393627506E-3</v>
      </c>
      <c r="M57" s="96"/>
      <c r="N57" s="97" t="str">
        <f t="shared" si="32"/>
        <v>No ISSUED</v>
      </c>
      <c r="O57" s="98">
        <f t="shared" ca="1" si="41"/>
        <v>0</v>
      </c>
      <c r="P57" s="99">
        <f t="shared" ca="1" si="42"/>
        <v>0</v>
      </c>
      <c r="Q57" s="431">
        <v>45989</v>
      </c>
      <c r="R57" s="432" t="s">
        <v>53</v>
      </c>
      <c r="S57" s="431">
        <f t="shared" si="43"/>
        <v>45996</v>
      </c>
      <c r="T57" s="434" t="s">
        <v>53</v>
      </c>
      <c r="U57" s="431">
        <f t="shared" si="33"/>
        <v>46003</v>
      </c>
      <c r="V57" s="432" t="s">
        <v>53</v>
      </c>
      <c r="W57" s="431" t="s">
        <v>53</v>
      </c>
      <c r="X57" s="432" t="s">
        <v>53</v>
      </c>
      <c r="Y57" s="82"/>
      <c r="Z57" s="113">
        <f t="shared" ref="Z57:AI66" si="68">IF(OR($J57="Z",$J57="X"),IF(Z$4&gt;=$W57,$X$3,IF(Z$4&gt;=$U57,$V$3,IF(Z$4&gt;=$S57,$T$3,IF(Z$4&gt;=$Q57,$R$3,0)))),IF($J57="O",IF(Z$4&gt;=$U57,$V$2,IF(Z$4&gt;=$Q57,$R$2,0))))</f>
        <v>0</v>
      </c>
      <c r="AA57" s="113">
        <f t="shared" si="68"/>
        <v>0</v>
      </c>
      <c r="AB57" s="113">
        <f t="shared" si="68"/>
        <v>0</v>
      </c>
      <c r="AC57" s="113">
        <f t="shared" si="68"/>
        <v>0</v>
      </c>
      <c r="AD57" s="113">
        <f t="shared" si="68"/>
        <v>0</v>
      </c>
      <c r="AE57" s="113">
        <f t="shared" si="68"/>
        <v>0</v>
      </c>
      <c r="AF57" s="113">
        <f t="shared" si="68"/>
        <v>0</v>
      </c>
      <c r="AG57" s="113">
        <f t="shared" si="68"/>
        <v>0</v>
      </c>
      <c r="AH57" s="113">
        <f t="shared" si="68"/>
        <v>0.85</v>
      </c>
      <c r="AI57" s="113">
        <f t="shared" si="68"/>
        <v>0.85</v>
      </c>
      <c r="AJ57" s="113">
        <f t="shared" ref="AJ57:AS66" si="69">IF(OR($J57="Z",$J57="X"),IF(AJ$4&gt;=$W57,$X$3,IF(AJ$4&gt;=$U57,$V$3,IF(AJ$4&gt;=$S57,$T$3,IF(AJ$4&gt;=$Q57,$R$3,0)))),IF($J57="O",IF(AJ$4&gt;=$U57,$V$2,IF(AJ$4&gt;=$Q57,$R$2,0))))</f>
        <v>1</v>
      </c>
      <c r="AK57" s="113">
        <f t="shared" si="69"/>
        <v>1</v>
      </c>
      <c r="AL57" s="113">
        <f t="shared" si="69"/>
        <v>1</v>
      </c>
      <c r="AM57" s="113">
        <f t="shared" si="69"/>
        <v>1</v>
      </c>
      <c r="AN57" s="113">
        <f t="shared" si="69"/>
        <v>1</v>
      </c>
      <c r="AO57" s="113">
        <f t="shared" si="69"/>
        <v>1</v>
      </c>
      <c r="AP57" s="113">
        <f t="shared" si="69"/>
        <v>1</v>
      </c>
      <c r="AQ57" s="113">
        <f t="shared" si="69"/>
        <v>1</v>
      </c>
      <c r="AR57" s="113">
        <f t="shared" si="69"/>
        <v>1</v>
      </c>
      <c r="AS57" s="113">
        <f t="shared" si="69"/>
        <v>1</v>
      </c>
      <c r="AT57" s="113">
        <f t="shared" ref="AT57:AY66" si="70">IF(OR($J57="Z",$J57="X"),IF(AT$4&gt;=$W57,$X$3,IF(AT$4&gt;=$U57,$V$3,IF(AT$4&gt;=$S57,$T$3,IF(AT$4&gt;=$Q57,$R$3,0)))),IF($J57="O",IF(AT$4&gt;=$U57,$V$2,IF(AT$4&gt;=$Q57,$R$2,0))))</f>
        <v>1</v>
      </c>
      <c r="AU57" s="113">
        <f t="shared" si="70"/>
        <v>1</v>
      </c>
      <c r="AV57" s="113">
        <f t="shared" si="70"/>
        <v>1</v>
      </c>
      <c r="AW57" s="113">
        <f t="shared" si="70"/>
        <v>1</v>
      </c>
      <c r="AX57" s="113">
        <f t="shared" si="70"/>
        <v>1</v>
      </c>
      <c r="AY57" s="113">
        <f t="shared" si="70"/>
        <v>1</v>
      </c>
      <c r="AZ57" s="83"/>
      <c r="BA57" s="113">
        <f t="shared" ref="BA57:BJ66" si="71">IF(OR($J57="Z",$J57="X"),IF(OR(AND($X57&lt;&gt;0,BA$4&gt;=$X57),AND($X57=0,BA$4&gt;=$W57)),$X$3,IF(OR(AND($V57&lt;&gt;0,BA$4&gt;=$V57),AND($V57=0,BA$4&gt;=$U57)),$V$3,IF(OR(AND($T57&lt;&gt;0,BA$4&gt;=$T57),AND($T57=0,BA$4&gt;=$S57)),$T$3,IF(OR(AND($R57&lt;&gt;0,BA$4&gt;=$R57),AND($R57=0,BA$4&gt;=$Q57)),$R$3,0)))),IF($J57="O",IF(OR(AND($V57&lt;&gt;0,BA$4&gt;=$V57),AND($V57=0,BA$4&gt;=$U57)),$V$2,IF(OR(AND($R57&lt;&gt;0,BA$4&gt;=$R57),AND($R57=0,BA$4&gt;=$Q57)),$R$2,0))))</f>
        <v>0</v>
      </c>
      <c r="BB57" s="113">
        <f t="shared" si="71"/>
        <v>0</v>
      </c>
      <c r="BC57" s="113">
        <f t="shared" si="71"/>
        <v>0</v>
      </c>
      <c r="BD57" s="113">
        <f t="shared" si="71"/>
        <v>0</v>
      </c>
      <c r="BE57" s="113">
        <f t="shared" si="71"/>
        <v>0</v>
      </c>
      <c r="BF57" s="113">
        <f t="shared" si="71"/>
        <v>0</v>
      </c>
      <c r="BG57" s="113">
        <f t="shared" si="71"/>
        <v>0</v>
      </c>
      <c r="BH57" s="113">
        <f t="shared" si="71"/>
        <v>0</v>
      </c>
      <c r="BI57" s="113">
        <f t="shared" si="71"/>
        <v>0</v>
      </c>
      <c r="BJ57" s="113">
        <f t="shared" si="71"/>
        <v>0</v>
      </c>
      <c r="BK57" s="113">
        <f t="shared" ref="BK57:BT66" si="72">IF(OR($J57="Z",$J57="X"),IF(OR(AND($X57&lt;&gt;0,BK$4&gt;=$X57),AND($X57=0,BK$4&gt;=$W57)),$X$3,IF(OR(AND($V57&lt;&gt;0,BK$4&gt;=$V57),AND($V57=0,BK$4&gt;=$U57)),$V$3,IF(OR(AND($T57&lt;&gt;0,BK$4&gt;=$T57),AND($T57=0,BK$4&gt;=$S57)),$T$3,IF(OR(AND($R57&lt;&gt;0,BK$4&gt;=$R57),AND($R57=0,BK$4&gt;=$Q57)),$R$3,0)))),IF($J57="O",IF(OR(AND($V57&lt;&gt;0,BK$4&gt;=$V57),AND($V57=0,BK$4&gt;=$U57)),$V$2,IF(OR(AND($R57&lt;&gt;0,BK$4&gt;=$R57),AND($R57=0,BK$4&gt;=$Q57)),$R$2,0))))</f>
        <v>0</v>
      </c>
      <c r="BL57" s="113">
        <f t="shared" si="72"/>
        <v>0</v>
      </c>
      <c r="BM57" s="113">
        <f t="shared" si="72"/>
        <v>0</v>
      </c>
      <c r="BN57" s="113">
        <f t="shared" si="72"/>
        <v>0</v>
      </c>
      <c r="BO57" s="113">
        <f t="shared" si="72"/>
        <v>0</v>
      </c>
      <c r="BP57" s="113">
        <f t="shared" si="72"/>
        <v>0</v>
      </c>
      <c r="BQ57" s="113">
        <f t="shared" si="72"/>
        <v>0</v>
      </c>
      <c r="BR57" s="113">
        <f t="shared" si="72"/>
        <v>0</v>
      </c>
      <c r="BS57" s="113">
        <f t="shared" si="72"/>
        <v>0</v>
      </c>
      <c r="BT57" s="113">
        <f t="shared" si="72"/>
        <v>0</v>
      </c>
      <c r="BU57" s="113">
        <f t="shared" ref="BU57:BZ66" si="73">IF(OR($J57="Z",$J57="X"),IF(OR(AND($X57&lt;&gt;0,BU$4&gt;=$X57),AND($X57=0,BU$4&gt;=$W57)),$X$3,IF(OR(AND($V57&lt;&gt;0,BU$4&gt;=$V57),AND($V57=0,BU$4&gt;=$U57)),$V$3,IF(OR(AND($T57&lt;&gt;0,BU$4&gt;=$T57),AND($T57=0,BU$4&gt;=$S57)),$T$3,IF(OR(AND($R57&lt;&gt;0,BU$4&gt;=$R57),AND($R57=0,BU$4&gt;=$Q57)),$R$3,0)))),IF($J57="O",IF(OR(AND($V57&lt;&gt;0,BU$4&gt;=$V57),AND($V57=0,BU$4&gt;=$U57)),$V$2,IF(OR(AND($R57&lt;&gt;0,BU$4&gt;=$R57),AND($R57=0,BU$4&gt;=$Q57)),$R$2,0))))</f>
        <v>0</v>
      </c>
      <c r="BV57" s="113">
        <f t="shared" si="73"/>
        <v>0</v>
      </c>
      <c r="BW57" s="113">
        <f t="shared" si="73"/>
        <v>0</v>
      </c>
      <c r="BX57" s="113">
        <f t="shared" si="73"/>
        <v>0</v>
      </c>
      <c r="BY57" s="113">
        <f t="shared" si="73"/>
        <v>0</v>
      </c>
      <c r="BZ57" s="113">
        <f t="shared" si="73"/>
        <v>0</v>
      </c>
    </row>
    <row r="58" spans="1:78" ht="13.8">
      <c r="A58" s="457"/>
      <c r="B58" s="116"/>
      <c r="C58" s="116"/>
      <c r="D58" s="116"/>
      <c r="E58" s="117"/>
      <c r="F58" s="91" t="s">
        <v>431</v>
      </c>
      <c r="G58" s="91" t="s">
        <v>662</v>
      </c>
      <c r="H58" s="92" t="s">
        <v>217</v>
      </c>
      <c r="I58" s="93" t="s">
        <v>613</v>
      </c>
      <c r="J58" s="210" t="s">
        <v>81</v>
      </c>
      <c r="K58" s="209">
        <v>75</v>
      </c>
      <c r="L58" s="94">
        <f t="shared" si="40"/>
        <v>8.2119785393627506E-3</v>
      </c>
      <c r="M58" s="96"/>
      <c r="N58" s="97" t="str">
        <f t="shared" si="32"/>
        <v>No ISSUED</v>
      </c>
      <c r="O58" s="98">
        <f t="shared" ca="1" si="41"/>
        <v>0</v>
      </c>
      <c r="P58" s="99">
        <f t="shared" ca="1" si="42"/>
        <v>0</v>
      </c>
      <c r="Q58" s="431">
        <v>45989</v>
      </c>
      <c r="R58" s="432" t="s">
        <v>53</v>
      </c>
      <c r="S58" s="431">
        <f t="shared" si="43"/>
        <v>45996</v>
      </c>
      <c r="T58" s="434" t="s">
        <v>53</v>
      </c>
      <c r="U58" s="431">
        <f t="shared" si="33"/>
        <v>46003</v>
      </c>
      <c r="V58" s="432" t="s">
        <v>53</v>
      </c>
      <c r="W58" s="431" t="s">
        <v>53</v>
      </c>
      <c r="X58" s="432" t="s">
        <v>53</v>
      </c>
      <c r="Y58" s="82"/>
      <c r="Z58" s="113">
        <f t="shared" si="68"/>
        <v>0</v>
      </c>
      <c r="AA58" s="113">
        <f t="shared" si="68"/>
        <v>0</v>
      </c>
      <c r="AB58" s="113">
        <f t="shared" si="68"/>
        <v>0</v>
      </c>
      <c r="AC58" s="113">
        <f t="shared" si="68"/>
        <v>0</v>
      </c>
      <c r="AD58" s="113">
        <f t="shared" si="68"/>
        <v>0</v>
      </c>
      <c r="AE58" s="113">
        <f t="shared" si="68"/>
        <v>0</v>
      </c>
      <c r="AF58" s="113">
        <f t="shared" si="68"/>
        <v>0</v>
      </c>
      <c r="AG58" s="113">
        <f t="shared" si="68"/>
        <v>0</v>
      </c>
      <c r="AH58" s="113">
        <f t="shared" si="68"/>
        <v>0.85</v>
      </c>
      <c r="AI58" s="113">
        <f t="shared" si="68"/>
        <v>0.85</v>
      </c>
      <c r="AJ58" s="113">
        <f t="shared" si="69"/>
        <v>1</v>
      </c>
      <c r="AK58" s="113">
        <f t="shared" si="69"/>
        <v>1</v>
      </c>
      <c r="AL58" s="113">
        <f t="shared" si="69"/>
        <v>1</v>
      </c>
      <c r="AM58" s="113">
        <f t="shared" si="69"/>
        <v>1</v>
      </c>
      <c r="AN58" s="113">
        <f t="shared" si="69"/>
        <v>1</v>
      </c>
      <c r="AO58" s="113">
        <f t="shared" si="69"/>
        <v>1</v>
      </c>
      <c r="AP58" s="113">
        <f t="shared" si="69"/>
        <v>1</v>
      </c>
      <c r="AQ58" s="113">
        <f t="shared" si="69"/>
        <v>1</v>
      </c>
      <c r="AR58" s="113">
        <f t="shared" si="69"/>
        <v>1</v>
      </c>
      <c r="AS58" s="113">
        <f t="shared" si="69"/>
        <v>1</v>
      </c>
      <c r="AT58" s="113">
        <f t="shared" si="70"/>
        <v>1</v>
      </c>
      <c r="AU58" s="113">
        <f t="shared" si="70"/>
        <v>1</v>
      </c>
      <c r="AV58" s="113">
        <f t="shared" si="70"/>
        <v>1</v>
      </c>
      <c r="AW58" s="113">
        <f t="shared" si="70"/>
        <v>1</v>
      </c>
      <c r="AX58" s="113">
        <f t="shared" si="70"/>
        <v>1</v>
      </c>
      <c r="AY58" s="113">
        <f t="shared" si="70"/>
        <v>1</v>
      </c>
      <c r="AZ58" s="83"/>
      <c r="BA58" s="113">
        <f t="shared" si="71"/>
        <v>0</v>
      </c>
      <c r="BB58" s="113">
        <f t="shared" si="71"/>
        <v>0</v>
      </c>
      <c r="BC58" s="113">
        <f t="shared" si="71"/>
        <v>0</v>
      </c>
      <c r="BD58" s="113">
        <f t="shared" si="71"/>
        <v>0</v>
      </c>
      <c r="BE58" s="113">
        <f t="shared" si="71"/>
        <v>0</v>
      </c>
      <c r="BF58" s="113">
        <f t="shared" si="71"/>
        <v>0</v>
      </c>
      <c r="BG58" s="113">
        <f t="shared" si="71"/>
        <v>0</v>
      </c>
      <c r="BH58" s="113">
        <f t="shared" si="71"/>
        <v>0</v>
      </c>
      <c r="BI58" s="113">
        <f t="shared" si="71"/>
        <v>0</v>
      </c>
      <c r="BJ58" s="113">
        <f t="shared" si="71"/>
        <v>0</v>
      </c>
      <c r="BK58" s="113">
        <f t="shared" si="72"/>
        <v>0</v>
      </c>
      <c r="BL58" s="113">
        <f t="shared" si="72"/>
        <v>0</v>
      </c>
      <c r="BM58" s="113">
        <f t="shared" si="72"/>
        <v>0</v>
      </c>
      <c r="BN58" s="113">
        <f t="shared" si="72"/>
        <v>0</v>
      </c>
      <c r="BO58" s="113">
        <f t="shared" si="72"/>
        <v>0</v>
      </c>
      <c r="BP58" s="113">
        <f t="shared" si="72"/>
        <v>0</v>
      </c>
      <c r="BQ58" s="113">
        <f t="shared" si="72"/>
        <v>0</v>
      </c>
      <c r="BR58" s="113">
        <f t="shared" si="72"/>
        <v>0</v>
      </c>
      <c r="BS58" s="113">
        <f t="shared" si="72"/>
        <v>0</v>
      </c>
      <c r="BT58" s="113">
        <f t="shared" si="72"/>
        <v>0</v>
      </c>
      <c r="BU58" s="113">
        <f t="shared" si="73"/>
        <v>0</v>
      </c>
      <c r="BV58" s="113">
        <f t="shared" si="73"/>
        <v>0</v>
      </c>
      <c r="BW58" s="113">
        <f t="shared" si="73"/>
        <v>0</v>
      </c>
      <c r="BX58" s="113">
        <f t="shared" si="73"/>
        <v>0</v>
      </c>
      <c r="BY58" s="113">
        <f t="shared" si="73"/>
        <v>0</v>
      </c>
      <c r="BZ58" s="113">
        <f t="shared" si="73"/>
        <v>0</v>
      </c>
    </row>
    <row r="59" spans="1:78" ht="13.8">
      <c r="A59" s="457"/>
      <c r="B59" s="116"/>
      <c r="C59" s="116"/>
      <c r="D59" s="116"/>
      <c r="E59" s="117"/>
      <c r="F59" s="91" t="s">
        <v>432</v>
      </c>
      <c r="G59" s="91" t="s">
        <v>662</v>
      </c>
      <c r="H59" s="92" t="s">
        <v>218</v>
      </c>
      <c r="I59" s="93" t="s">
        <v>613</v>
      </c>
      <c r="J59" s="210" t="s">
        <v>81</v>
      </c>
      <c r="K59" s="209">
        <v>75</v>
      </c>
      <c r="L59" s="94">
        <f t="shared" si="40"/>
        <v>8.2119785393627506E-3</v>
      </c>
      <c r="M59" s="96"/>
      <c r="N59" s="97" t="str">
        <f t="shared" si="32"/>
        <v>No ISSUED</v>
      </c>
      <c r="O59" s="98">
        <f t="shared" ca="1" si="41"/>
        <v>0</v>
      </c>
      <c r="P59" s="99">
        <f t="shared" ca="1" si="42"/>
        <v>0</v>
      </c>
      <c r="Q59" s="431">
        <v>45989</v>
      </c>
      <c r="R59" s="432" t="s">
        <v>53</v>
      </c>
      <c r="S59" s="431">
        <f t="shared" si="43"/>
        <v>45996</v>
      </c>
      <c r="T59" s="434" t="s">
        <v>53</v>
      </c>
      <c r="U59" s="431">
        <f t="shared" si="33"/>
        <v>46003</v>
      </c>
      <c r="V59" s="432" t="s">
        <v>53</v>
      </c>
      <c r="W59" s="431" t="s">
        <v>53</v>
      </c>
      <c r="X59" s="432" t="s">
        <v>53</v>
      </c>
      <c r="Y59" s="82"/>
      <c r="Z59" s="113">
        <f t="shared" si="68"/>
        <v>0</v>
      </c>
      <c r="AA59" s="113">
        <f t="shared" si="68"/>
        <v>0</v>
      </c>
      <c r="AB59" s="113">
        <f t="shared" si="68"/>
        <v>0</v>
      </c>
      <c r="AC59" s="113">
        <f t="shared" si="68"/>
        <v>0</v>
      </c>
      <c r="AD59" s="113">
        <f t="shared" si="68"/>
        <v>0</v>
      </c>
      <c r="AE59" s="113">
        <f t="shared" si="68"/>
        <v>0</v>
      </c>
      <c r="AF59" s="113">
        <f t="shared" si="68"/>
        <v>0</v>
      </c>
      <c r="AG59" s="113">
        <f t="shared" si="68"/>
        <v>0</v>
      </c>
      <c r="AH59" s="113">
        <f t="shared" si="68"/>
        <v>0.85</v>
      </c>
      <c r="AI59" s="113">
        <f t="shared" si="68"/>
        <v>0.85</v>
      </c>
      <c r="AJ59" s="113">
        <f t="shared" si="69"/>
        <v>1</v>
      </c>
      <c r="AK59" s="113">
        <f t="shared" si="69"/>
        <v>1</v>
      </c>
      <c r="AL59" s="113">
        <f t="shared" si="69"/>
        <v>1</v>
      </c>
      <c r="AM59" s="113">
        <f t="shared" si="69"/>
        <v>1</v>
      </c>
      <c r="AN59" s="113">
        <f t="shared" si="69"/>
        <v>1</v>
      </c>
      <c r="AO59" s="113">
        <f t="shared" si="69"/>
        <v>1</v>
      </c>
      <c r="AP59" s="113">
        <f t="shared" si="69"/>
        <v>1</v>
      </c>
      <c r="AQ59" s="113">
        <f t="shared" si="69"/>
        <v>1</v>
      </c>
      <c r="AR59" s="113">
        <f t="shared" si="69"/>
        <v>1</v>
      </c>
      <c r="AS59" s="113">
        <f t="shared" si="69"/>
        <v>1</v>
      </c>
      <c r="AT59" s="113">
        <f t="shared" si="70"/>
        <v>1</v>
      </c>
      <c r="AU59" s="113">
        <f t="shared" si="70"/>
        <v>1</v>
      </c>
      <c r="AV59" s="113">
        <f t="shared" si="70"/>
        <v>1</v>
      </c>
      <c r="AW59" s="113">
        <f t="shared" si="70"/>
        <v>1</v>
      </c>
      <c r="AX59" s="113">
        <f t="shared" si="70"/>
        <v>1</v>
      </c>
      <c r="AY59" s="113">
        <f t="shared" si="70"/>
        <v>1</v>
      </c>
      <c r="AZ59" s="83"/>
      <c r="BA59" s="113">
        <f t="shared" si="71"/>
        <v>0</v>
      </c>
      <c r="BB59" s="113">
        <f t="shared" si="71"/>
        <v>0</v>
      </c>
      <c r="BC59" s="113">
        <f t="shared" si="71"/>
        <v>0</v>
      </c>
      <c r="BD59" s="113">
        <f t="shared" si="71"/>
        <v>0</v>
      </c>
      <c r="BE59" s="113">
        <f t="shared" si="71"/>
        <v>0</v>
      </c>
      <c r="BF59" s="113">
        <f t="shared" si="71"/>
        <v>0</v>
      </c>
      <c r="BG59" s="113">
        <f t="shared" si="71"/>
        <v>0</v>
      </c>
      <c r="BH59" s="113">
        <f t="shared" si="71"/>
        <v>0</v>
      </c>
      <c r="BI59" s="113">
        <f t="shared" si="71"/>
        <v>0</v>
      </c>
      <c r="BJ59" s="113">
        <f t="shared" si="71"/>
        <v>0</v>
      </c>
      <c r="BK59" s="113">
        <f t="shared" si="72"/>
        <v>0</v>
      </c>
      <c r="BL59" s="113">
        <f t="shared" si="72"/>
        <v>0</v>
      </c>
      <c r="BM59" s="113">
        <f t="shared" si="72"/>
        <v>0</v>
      </c>
      <c r="BN59" s="113">
        <f t="shared" si="72"/>
        <v>0</v>
      </c>
      <c r="BO59" s="113">
        <f t="shared" si="72"/>
        <v>0</v>
      </c>
      <c r="BP59" s="113">
        <f t="shared" si="72"/>
        <v>0</v>
      </c>
      <c r="BQ59" s="113">
        <f t="shared" si="72"/>
        <v>0</v>
      </c>
      <c r="BR59" s="113">
        <f t="shared" si="72"/>
        <v>0</v>
      </c>
      <c r="BS59" s="113">
        <f t="shared" si="72"/>
        <v>0</v>
      </c>
      <c r="BT59" s="113">
        <f t="shared" si="72"/>
        <v>0</v>
      </c>
      <c r="BU59" s="113">
        <f t="shared" si="73"/>
        <v>0</v>
      </c>
      <c r="BV59" s="113">
        <f t="shared" si="73"/>
        <v>0</v>
      </c>
      <c r="BW59" s="113">
        <f t="shared" si="73"/>
        <v>0</v>
      </c>
      <c r="BX59" s="113">
        <f t="shared" si="73"/>
        <v>0</v>
      </c>
      <c r="BY59" s="113">
        <f t="shared" si="73"/>
        <v>0</v>
      </c>
      <c r="BZ59" s="113">
        <f t="shared" si="73"/>
        <v>0</v>
      </c>
    </row>
    <row r="60" spans="1:78" ht="13.8">
      <c r="A60" s="457"/>
      <c r="B60" s="116"/>
      <c r="C60" s="116"/>
      <c r="D60" s="116"/>
      <c r="E60" s="117"/>
      <c r="F60" s="91" t="s">
        <v>433</v>
      </c>
      <c r="G60" s="91" t="s">
        <v>663</v>
      </c>
      <c r="H60" s="92" t="s">
        <v>219</v>
      </c>
      <c r="I60" s="93" t="s">
        <v>614</v>
      </c>
      <c r="J60" s="210" t="s">
        <v>81</v>
      </c>
      <c r="K60" s="209">
        <v>75</v>
      </c>
      <c r="L60" s="94">
        <f t="shared" si="40"/>
        <v>8.2119785393627506E-3</v>
      </c>
      <c r="M60" s="96"/>
      <c r="N60" s="97" t="str">
        <f t="shared" si="32"/>
        <v>No ISSUED</v>
      </c>
      <c r="O60" s="98">
        <f t="shared" ca="1" si="41"/>
        <v>0</v>
      </c>
      <c r="P60" s="99">
        <f t="shared" ca="1" si="42"/>
        <v>0</v>
      </c>
      <c r="Q60" s="431">
        <v>45989</v>
      </c>
      <c r="R60" s="432" t="s">
        <v>53</v>
      </c>
      <c r="S60" s="431">
        <f t="shared" si="43"/>
        <v>45996</v>
      </c>
      <c r="T60" s="434" t="s">
        <v>53</v>
      </c>
      <c r="U60" s="431">
        <f t="shared" si="33"/>
        <v>46003</v>
      </c>
      <c r="V60" s="432" t="s">
        <v>53</v>
      </c>
      <c r="W60" s="431" t="s">
        <v>53</v>
      </c>
      <c r="X60" s="432" t="s">
        <v>53</v>
      </c>
      <c r="Y60" s="82"/>
      <c r="Z60" s="113">
        <f t="shared" si="68"/>
        <v>0</v>
      </c>
      <c r="AA60" s="113">
        <f t="shared" si="68"/>
        <v>0</v>
      </c>
      <c r="AB60" s="113">
        <f t="shared" si="68"/>
        <v>0</v>
      </c>
      <c r="AC60" s="113">
        <f t="shared" si="68"/>
        <v>0</v>
      </c>
      <c r="AD60" s="113">
        <f t="shared" si="68"/>
        <v>0</v>
      </c>
      <c r="AE60" s="113">
        <f t="shared" si="68"/>
        <v>0</v>
      </c>
      <c r="AF60" s="113">
        <f t="shared" si="68"/>
        <v>0</v>
      </c>
      <c r="AG60" s="113">
        <f t="shared" si="68"/>
        <v>0</v>
      </c>
      <c r="AH60" s="113">
        <f t="shared" si="68"/>
        <v>0.85</v>
      </c>
      <c r="AI60" s="113">
        <f t="shared" si="68"/>
        <v>0.85</v>
      </c>
      <c r="AJ60" s="113">
        <f t="shared" si="69"/>
        <v>1</v>
      </c>
      <c r="AK60" s="113">
        <f t="shared" si="69"/>
        <v>1</v>
      </c>
      <c r="AL60" s="113">
        <f t="shared" si="69"/>
        <v>1</v>
      </c>
      <c r="AM60" s="113">
        <f t="shared" si="69"/>
        <v>1</v>
      </c>
      <c r="AN60" s="113">
        <f t="shared" si="69"/>
        <v>1</v>
      </c>
      <c r="AO60" s="113">
        <f t="shared" si="69"/>
        <v>1</v>
      </c>
      <c r="AP60" s="113">
        <f t="shared" si="69"/>
        <v>1</v>
      </c>
      <c r="AQ60" s="113">
        <f t="shared" si="69"/>
        <v>1</v>
      </c>
      <c r="AR60" s="113">
        <f t="shared" si="69"/>
        <v>1</v>
      </c>
      <c r="AS60" s="113">
        <f t="shared" si="69"/>
        <v>1</v>
      </c>
      <c r="AT60" s="113">
        <f t="shared" si="70"/>
        <v>1</v>
      </c>
      <c r="AU60" s="113">
        <f t="shared" si="70"/>
        <v>1</v>
      </c>
      <c r="AV60" s="113">
        <f t="shared" si="70"/>
        <v>1</v>
      </c>
      <c r="AW60" s="113">
        <f t="shared" si="70"/>
        <v>1</v>
      </c>
      <c r="AX60" s="113">
        <f t="shared" si="70"/>
        <v>1</v>
      </c>
      <c r="AY60" s="113">
        <f t="shared" si="70"/>
        <v>1</v>
      </c>
      <c r="AZ60" s="83"/>
      <c r="BA60" s="113">
        <f t="shared" si="71"/>
        <v>0</v>
      </c>
      <c r="BB60" s="113">
        <f t="shared" si="71"/>
        <v>0</v>
      </c>
      <c r="BC60" s="113">
        <f t="shared" si="71"/>
        <v>0</v>
      </c>
      <c r="BD60" s="113">
        <f t="shared" si="71"/>
        <v>0</v>
      </c>
      <c r="BE60" s="113">
        <f t="shared" si="71"/>
        <v>0</v>
      </c>
      <c r="BF60" s="113">
        <f t="shared" si="71"/>
        <v>0</v>
      </c>
      <c r="BG60" s="113">
        <f t="shared" si="71"/>
        <v>0</v>
      </c>
      <c r="BH60" s="113">
        <f t="shared" si="71"/>
        <v>0</v>
      </c>
      <c r="BI60" s="113">
        <f t="shared" si="71"/>
        <v>0</v>
      </c>
      <c r="BJ60" s="113">
        <f t="shared" si="71"/>
        <v>0</v>
      </c>
      <c r="BK60" s="113">
        <f t="shared" si="72"/>
        <v>0</v>
      </c>
      <c r="BL60" s="113">
        <f t="shared" si="72"/>
        <v>0</v>
      </c>
      <c r="BM60" s="113">
        <f t="shared" si="72"/>
        <v>0</v>
      </c>
      <c r="BN60" s="113">
        <f t="shared" si="72"/>
        <v>0</v>
      </c>
      <c r="BO60" s="113">
        <f t="shared" si="72"/>
        <v>0</v>
      </c>
      <c r="BP60" s="113">
        <f t="shared" si="72"/>
        <v>0</v>
      </c>
      <c r="BQ60" s="113">
        <f t="shared" si="72"/>
        <v>0</v>
      </c>
      <c r="BR60" s="113">
        <f t="shared" si="72"/>
        <v>0</v>
      </c>
      <c r="BS60" s="113">
        <f t="shared" si="72"/>
        <v>0</v>
      </c>
      <c r="BT60" s="113">
        <f t="shared" si="72"/>
        <v>0</v>
      </c>
      <c r="BU60" s="113">
        <f t="shared" si="73"/>
        <v>0</v>
      </c>
      <c r="BV60" s="113">
        <f t="shared" si="73"/>
        <v>0</v>
      </c>
      <c r="BW60" s="113">
        <f t="shared" si="73"/>
        <v>0</v>
      </c>
      <c r="BX60" s="113">
        <f t="shared" si="73"/>
        <v>0</v>
      </c>
      <c r="BY60" s="113">
        <f t="shared" si="73"/>
        <v>0</v>
      </c>
      <c r="BZ60" s="113">
        <f t="shared" si="73"/>
        <v>0</v>
      </c>
    </row>
    <row r="61" spans="1:78" ht="13.8">
      <c r="A61" s="457"/>
      <c r="B61" s="116"/>
      <c r="C61" s="116"/>
      <c r="D61" s="116"/>
      <c r="E61" s="117"/>
      <c r="F61" s="91" t="s">
        <v>434</v>
      </c>
      <c r="G61" s="91" t="s">
        <v>663</v>
      </c>
      <c r="H61" s="92" t="s">
        <v>220</v>
      </c>
      <c r="I61" s="93" t="s">
        <v>614</v>
      </c>
      <c r="J61" s="210" t="s">
        <v>81</v>
      </c>
      <c r="K61" s="209">
        <v>75</v>
      </c>
      <c r="L61" s="94">
        <f t="shared" si="40"/>
        <v>8.2119785393627506E-3</v>
      </c>
      <c r="M61" s="96"/>
      <c r="N61" s="97" t="str">
        <f t="shared" si="32"/>
        <v>No ISSUED</v>
      </c>
      <c r="O61" s="98">
        <f t="shared" ca="1" si="41"/>
        <v>0</v>
      </c>
      <c r="P61" s="99">
        <f t="shared" ca="1" si="42"/>
        <v>0</v>
      </c>
      <c r="Q61" s="431">
        <v>45989</v>
      </c>
      <c r="R61" s="432" t="s">
        <v>53</v>
      </c>
      <c r="S61" s="431">
        <f t="shared" si="43"/>
        <v>45996</v>
      </c>
      <c r="T61" s="434" t="s">
        <v>53</v>
      </c>
      <c r="U61" s="431">
        <f t="shared" si="33"/>
        <v>46003</v>
      </c>
      <c r="V61" s="432" t="s">
        <v>53</v>
      </c>
      <c r="W61" s="431" t="s">
        <v>53</v>
      </c>
      <c r="X61" s="432" t="s">
        <v>53</v>
      </c>
      <c r="Y61" s="82"/>
      <c r="Z61" s="113">
        <f t="shared" si="68"/>
        <v>0</v>
      </c>
      <c r="AA61" s="113">
        <f t="shared" si="68"/>
        <v>0</v>
      </c>
      <c r="AB61" s="113">
        <f t="shared" si="68"/>
        <v>0</v>
      </c>
      <c r="AC61" s="113">
        <f t="shared" si="68"/>
        <v>0</v>
      </c>
      <c r="AD61" s="113">
        <f t="shared" si="68"/>
        <v>0</v>
      </c>
      <c r="AE61" s="113">
        <f t="shared" si="68"/>
        <v>0</v>
      </c>
      <c r="AF61" s="113">
        <f t="shared" si="68"/>
        <v>0</v>
      </c>
      <c r="AG61" s="113">
        <f t="shared" si="68"/>
        <v>0</v>
      </c>
      <c r="AH61" s="113">
        <f t="shared" si="68"/>
        <v>0.85</v>
      </c>
      <c r="AI61" s="113">
        <f t="shared" si="68"/>
        <v>0.85</v>
      </c>
      <c r="AJ61" s="113">
        <f t="shared" si="69"/>
        <v>1</v>
      </c>
      <c r="AK61" s="113">
        <f t="shared" si="69"/>
        <v>1</v>
      </c>
      <c r="AL61" s="113">
        <f t="shared" si="69"/>
        <v>1</v>
      </c>
      <c r="AM61" s="113">
        <f t="shared" si="69"/>
        <v>1</v>
      </c>
      <c r="AN61" s="113">
        <f t="shared" si="69"/>
        <v>1</v>
      </c>
      <c r="AO61" s="113">
        <f t="shared" si="69"/>
        <v>1</v>
      </c>
      <c r="AP61" s="113">
        <f t="shared" si="69"/>
        <v>1</v>
      </c>
      <c r="AQ61" s="113">
        <f t="shared" si="69"/>
        <v>1</v>
      </c>
      <c r="AR61" s="113">
        <f t="shared" si="69"/>
        <v>1</v>
      </c>
      <c r="AS61" s="113">
        <f t="shared" si="69"/>
        <v>1</v>
      </c>
      <c r="AT61" s="113">
        <f t="shared" si="70"/>
        <v>1</v>
      </c>
      <c r="AU61" s="113">
        <f t="shared" si="70"/>
        <v>1</v>
      </c>
      <c r="AV61" s="113">
        <f t="shared" si="70"/>
        <v>1</v>
      </c>
      <c r="AW61" s="113">
        <f t="shared" si="70"/>
        <v>1</v>
      </c>
      <c r="AX61" s="113">
        <f t="shared" si="70"/>
        <v>1</v>
      </c>
      <c r="AY61" s="113">
        <f t="shared" si="70"/>
        <v>1</v>
      </c>
      <c r="AZ61" s="83"/>
      <c r="BA61" s="113">
        <f t="shared" si="71"/>
        <v>0</v>
      </c>
      <c r="BB61" s="113">
        <f t="shared" si="71"/>
        <v>0</v>
      </c>
      <c r="BC61" s="113">
        <f t="shared" si="71"/>
        <v>0</v>
      </c>
      <c r="BD61" s="113">
        <f t="shared" si="71"/>
        <v>0</v>
      </c>
      <c r="BE61" s="113">
        <f t="shared" si="71"/>
        <v>0</v>
      </c>
      <c r="BF61" s="113">
        <f t="shared" si="71"/>
        <v>0</v>
      </c>
      <c r="BG61" s="113">
        <f t="shared" si="71"/>
        <v>0</v>
      </c>
      <c r="BH61" s="113">
        <f t="shared" si="71"/>
        <v>0</v>
      </c>
      <c r="BI61" s="113">
        <f t="shared" si="71"/>
        <v>0</v>
      </c>
      <c r="BJ61" s="113">
        <f t="shared" si="71"/>
        <v>0</v>
      </c>
      <c r="BK61" s="113">
        <f t="shared" si="72"/>
        <v>0</v>
      </c>
      <c r="BL61" s="113">
        <f t="shared" si="72"/>
        <v>0</v>
      </c>
      <c r="BM61" s="113">
        <f t="shared" si="72"/>
        <v>0</v>
      </c>
      <c r="BN61" s="113">
        <f t="shared" si="72"/>
        <v>0</v>
      </c>
      <c r="BO61" s="113">
        <f t="shared" si="72"/>
        <v>0</v>
      </c>
      <c r="BP61" s="113">
        <f t="shared" si="72"/>
        <v>0</v>
      </c>
      <c r="BQ61" s="113">
        <f t="shared" si="72"/>
        <v>0</v>
      </c>
      <c r="BR61" s="113">
        <f t="shared" si="72"/>
        <v>0</v>
      </c>
      <c r="BS61" s="113">
        <f t="shared" si="72"/>
        <v>0</v>
      </c>
      <c r="BT61" s="113">
        <f t="shared" si="72"/>
        <v>0</v>
      </c>
      <c r="BU61" s="113">
        <f t="shared" si="73"/>
        <v>0</v>
      </c>
      <c r="BV61" s="113">
        <f t="shared" si="73"/>
        <v>0</v>
      </c>
      <c r="BW61" s="113">
        <f t="shared" si="73"/>
        <v>0</v>
      </c>
      <c r="BX61" s="113">
        <f t="shared" si="73"/>
        <v>0</v>
      </c>
      <c r="BY61" s="113">
        <f t="shared" si="73"/>
        <v>0</v>
      </c>
      <c r="BZ61" s="113">
        <f t="shared" si="73"/>
        <v>0</v>
      </c>
    </row>
    <row r="62" spans="1:78" ht="13.8">
      <c r="A62" s="457"/>
      <c r="B62" s="116"/>
      <c r="C62" s="116"/>
      <c r="D62" s="116"/>
      <c r="E62" s="117"/>
      <c r="F62" s="91" t="s">
        <v>435</v>
      </c>
      <c r="G62" s="91" t="s">
        <v>664</v>
      </c>
      <c r="H62" s="92" t="s">
        <v>221</v>
      </c>
      <c r="I62" s="93" t="s">
        <v>21</v>
      </c>
      <c r="J62" s="210" t="s">
        <v>81</v>
      </c>
      <c r="K62" s="209">
        <v>75</v>
      </c>
      <c r="L62" s="94">
        <f t="shared" si="40"/>
        <v>8.2119785393627506E-3</v>
      </c>
      <c r="M62" s="96"/>
      <c r="N62" s="97" t="str">
        <f t="shared" si="32"/>
        <v>No ISSUED</v>
      </c>
      <c r="O62" s="98">
        <f t="shared" ca="1" si="41"/>
        <v>0</v>
      </c>
      <c r="P62" s="99">
        <f t="shared" ca="1" si="42"/>
        <v>0</v>
      </c>
      <c r="Q62" s="431">
        <v>45989</v>
      </c>
      <c r="R62" s="432" t="s">
        <v>53</v>
      </c>
      <c r="S62" s="431">
        <f t="shared" si="43"/>
        <v>45996</v>
      </c>
      <c r="T62" s="434" t="s">
        <v>53</v>
      </c>
      <c r="U62" s="431">
        <f t="shared" si="33"/>
        <v>46003</v>
      </c>
      <c r="V62" s="432" t="s">
        <v>53</v>
      </c>
      <c r="W62" s="431" t="s">
        <v>53</v>
      </c>
      <c r="X62" s="432" t="s">
        <v>53</v>
      </c>
      <c r="Y62" s="82"/>
      <c r="Z62" s="113">
        <f t="shared" si="68"/>
        <v>0</v>
      </c>
      <c r="AA62" s="113">
        <f t="shared" si="68"/>
        <v>0</v>
      </c>
      <c r="AB62" s="113">
        <f t="shared" si="68"/>
        <v>0</v>
      </c>
      <c r="AC62" s="113">
        <f t="shared" si="68"/>
        <v>0</v>
      </c>
      <c r="AD62" s="113">
        <f t="shared" si="68"/>
        <v>0</v>
      </c>
      <c r="AE62" s="113">
        <f t="shared" si="68"/>
        <v>0</v>
      </c>
      <c r="AF62" s="113">
        <f t="shared" si="68"/>
        <v>0</v>
      </c>
      <c r="AG62" s="113">
        <f t="shared" si="68"/>
        <v>0</v>
      </c>
      <c r="AH62" s="113">
        <f t="shared" si="68"/>
        <v>0.85</v>
      </c>
      <c r="AI62" s="113">
        <f t="shared" si="68"/>
        <v>0.85</v>
      </c>
      <c r="AJ62" s="113">
        <f t="shared" si="69"/>
        <v>1</v>
      </c>
      <c r="AK62" s="113">
        <f t="shared" si="69"/>
        <v>1</v>
      </c>
      <c r="AL62" s="113">
        <f t="shared" si="69"/>
        <v>1</v>
      </c>
      <c r="AM62" s="113">
        <f t="shared" si="69"/>
        <v>1</v>
      </c>
      <c r="AN62" s="113">
        <f t="shared" si="69"/>
        <v>1</v>
      </c>
      <c r="AO62" s="113">
        <f t="shared" si="69"/>
        <v>1</v>
      </c>
      <c r="AP62" s="113">
        <f t="shared" si="69"/>
        <v>1</v>
      </c>
      <c r="AQ62" s="113">
        <f t="shared" si="69"/>
        <v>1</v>
      </c>
      <c r="AR62" s="113">
        <f t="shared" si="69"/>
        <v>1</v>
      </c>
      <c r="AS62" s="113">
        <f t="shared" si="69"/>
        <v>1</v>
      </c>
      <c r="AT62" s="113">
        <f t="shared" si="70"/>
        <v>1</v>
      </c>
      <c r="AU62" s="113">
        <f t="shared" si="70"/>
        <v>1</v>
      </c>
      <c r="AV62" s="113">
        <f t="shared" si="70"/>
        <v>1</v>
      </c>
      <c r="AW62" s="113">
        <f t="shared" si="70"/>
        <v>1</v>
      </c>
      <c r="AX62" s="113">
        <f t="shared" si="70"/>
        <v>1</v>
      </c>
      <c r="AY62" s="113">
        <f t="shared" si="70"/>
        <v>1</v>
      </c>
      <c r="AZ62" s="83"/>
      <c r="BA62" s="113">
        <f t="shared" si="71"/>
        <v>0</v>
      </c>
      <c r="BB62" s="113">
        <f t="shared" si="71"/>
        <v>0</v>
      </c>
      <c r="BC62" s="113">
        <f t="shared" si="71"/>
        <v>0</v>
      </c>
      <c r="BD62" s="113">
        <f t="shared" si="71"/>
        <v>0</v>
      </c>
      <c r="BE62" s="113">
        <f t="shared" si="71"/>
        <v>0</v>
      </c>
      <c r="BF62" s="113">
        <f t="shared" si="71"/>
        <v>0</v>
      </c>
      <c r="BG62" s="113">
        <f t="shared" si="71"/>
        <v>0</v>
      </c>
      <c r="BH62" s="113">
        <f t="shared" si="71"/>
        <v>0</v>
      </c>
      <c r="BI62" s="113">
        <f t="shared" si="71"/>
        <v>0</v>
      </c>
      <c r="BJ62" s="113">
        <f t="shared" si="71"/>
        <v>0</v>
      </c>
      <c r="BK62" s="113">
        <f t="shared" si="72"/>
        <v>0</v>
      </c>
      <c r="BL62" s="113">
        <f t="shared" si="72"/>
        <v>0</v>
      </c>
      <c r="BM62" s="113">
        <f t="shared" si="72"/>
        <v>0</v>
      </c>
      <c r="BN62" s="113">
        <f t="shared" si="72"/>
        <v>0</v>
      </c>
      <c r="BO62" s="113">
        <f t="shared" si="72"/>
        <v>0</v>
      </c>
      <c r="BP62" s="113">
        <f t="shared" si="72"/>
        <v>0</v>
      </c>
      <c r="BQ62" s="113">
        <f t="shared" si="72"/>
        <v>0</v>
      </c>
      <c r="BR62" s="113">
        <f t="shared" si="72"/>
        <v>0</v>
      </c>
      <c r="BS62" s="113">
        <f t="shared" si="72"/>
        <v>0</v>
      </c>
      <c r="BT62" s="113">
        <f t="shared" si="72"/>
        <v>0</v>
      </c>
      <c r="BU62" s="113">
        <f t="shared" si="73"/>
        <v>0</v>
      </c>
      <c r="BV62" s="113">
        <f t="shared" si="73"/>
        <v>0</v>
      </c>
      <c r="BW62" s="113">
        <f t="shared" si="73"/>
        <v>0</v>
      </c>
      <c r="BX62" s="113">
        <f t="shared" si="73"/>
        <v>0</v>
      </c>
      <c r="BY62" s="113">
        <f t="shared" si="73"/>
        <v>0</v>
      </c>
      <c r="BZ62" s="113">
        <f t="shared" si="73"/>
        <v>0</v>
      </c>
    </row>
    <row r="63" spans="1:78" ht="13.8">
      <c r="A63" s="457"/>
      <c r="B63" s="116"/>
      <c r="C63" s="116"/>
      <c r="D63" s="116"/>
      <c r="E63" s="117"/>
      <c r="F63" s="91" t="s">
        <v>436</v>
      </c>
      <c r="G63" s="91" t="s">
        <v>664</v>
      </c>
      <c r="H63" s="92" t="s">
        <v>222</v>
      </c>
      <c r="I63" s="93" t="s">
        <v>21</v>
      </c>
      <c r="J63" s="210" t="s">
        <v>81</v>
      </c>
      <c r="K63" s="209">
        <v>75</v>
      </c>
      <c r="L63" s="94">
        <f t="shared" si="40"/>
        <v>8.2119785393627506E-3</v>
      </c>
      <c r="M63" s="96"/>
      <c r="N63" s="97" t="str">
        <f t="shared" si="32"/>
        <v>No ISSUED</v>
      </c>
      <c r="O63" s="98">
        <f t="shared" ca="1" si="41"/>
        <v>0</v>
      </c>
      <c r="P63" s="99">
        <f t="shared" ca="1" si="42"/>
        <v>0</v>
      </c>
      <c r="Q63" s="431">
        <v>45989</v>
      </c>
      <c r="R63" s="432" t="s">
        <v>53</v>
      </c>
      <c r="S63" s="431">
        <f t="shared" si="43"/>
        <v>45996</v>
      </c>
      <c r="T63" s="434" t="s">
        <v>53</v>
      </c>
      <c r="U63" s="431">
        <f t="shared" si="33"/>
        <v>46003</v>
      </c>
      <c r="V63" s="432" t="s">
        <v>53</v>
      </c>
      <c r="W63" s="431" t="s">
        <v>53</v>
      </c>
      <c r="X63" s="432" t="s">
        <v>53</v>
      </c>
      <c r="Y63" s="82"/>
      <c r="Z63" s="113">
        <f t="shared" si="68"/>
        <v>0</v>
      </c>
      <c r="AA63" s="113">
        <f t="shared" si="68"/>
        <v>0</v>
      </c>
      <c r="AB63" s="113">
        <f t="shared" si="68"/>
        <v>0</v>
      </c>
      <c r="AC63" s="113">
        <f t="shared" si="68"/>
        <v>0</v>
      </c>
      <c r="AD63" s="113">
        <f t="shared" si="68"/>
        <v>0</v>
      </c>
      <c r="AE63" s="113">
        <f t="shared" si="68"/>
        <v>0</v>
      </c>
      <c r="AF63" s="113">
        <f t="shared" si="68"/>
        <v>0</v>
      </c>
      <c r="AG63" s="113">
        <f t="shared" si="68"/>
        <v>0</v>
      </c>
      <c r="AH63" s="113">
        <f t="shared" si="68"/>
        <v>0.85</v>
      </c>
      <c r="AI63" s="113">
        <f t="shared" si="68"/>
        <v>0.85</v>
      </c>
      <c r="AJ63" s="113">
        <f t="shared" si="69"/>
        <v>1</v>
      </c>
      <c r="AK63" s="113">
        <f t="shared" si="69"/>
        <v>1</v>
      </c>
      <c r="AL63" s="113">
        <f t="shared" si="69"/>
        <v>1</v>
      </c>
      <c r="AM63" s="113">
        <f t="shared" si="69"/>
        <v>1</v>
      </c>
      <c r="AN63" s="113">
        <f t="shared" si="69"/>
        <v>1</v>
      </c>
      <c r="AO63" s="113">
        <f t="shared" si="69"/>
        <v>1</v>
      </c>
      <c r="AP63" s="113">
        <f t="shared" si="69"/>
        <v>1</v>
      </c>
      <c r="AQ63" s="113">
        <f t="shared" si="69"/>
        <v>1</v>
      </c>
      <c r="AR63" s="113">
        <f t="shared" si="69"/>
        <v>1</v>
      </c>
      <c r="AS63" s="113">
        <f t="shared" si="69"/>
        <v>1</v>
      </c>
      <c r="AT63" s="113">
        <f t="shared" si="70"/>
        <v>1</v>
      </c>
      <c r="AU63" s="113">
        <f t="shared" si="70"/>
        <v>1</v>
      </c>
      <c r="AV63" s="113">
        <f t="shared" si="70"/>
        <v>1</v>
      </c>
      <c r="AW63" s="113">
        <f t="shared" si="70"/>
        <v>1</v>
      </c>
      <c r="AX63" s="113">
        <f t="shared" si="70"/>
        <v>1</v>
      </c>
      <c r="AY63" s="113">
        <f t="shared" si="70"/>
        <v>1</v>
      </c>
      <c r="AZ63" s="83"/>
      <c r="BA63" s="113">
        <f t="shared" si="71"/>
        <v>0</v>
      </c>
      <c r="BB63" s="113">
        <f t="shared" si="71"/>
        <v>0</v>
      </c>
      <c r="BC63" s="113">
        <f t="shared" si="71"/>
        <v>0</v>
      </c>
      <c r="BD63" s="113">
        <f t="shared" si="71"/>
        <v>0</v>
      </c>
      <c r="BE63" s="113">
        <f t="shared" si="71"/>
        <v>0</v>
      </c>
      <c r="BF63" s="113">
        <f t="shared" si="71"/>
        <v>0</v>
      </c>
      <c r="BG63" s="113">
        <f t="shared" si="71"/>
        <v>0</v>
      </c>
      <c r="BH63" s="113">
        <f t="shared" si="71"/>
        <v>0</v>
      </c>
      <c r="BI63" s="113">
        <f t="shared" si="71"/>
        <v>0</v>
      </c>
      <c r="BJ63" s="113">
        <f t="shared" si="71"/>
        <v>0</v>
      </c>
      <c r="BK63" s="113">
        <f t="shared" si="72"/>
        <v>0</v>
      </c>
      <c r="BL63" s="113">
        <f t="shared" si="72"/>
        <v>0</v>
      </c>
      <c r="BM63" s="113">
        <f t="shared" si="72"/>
        <v>0</v>
      </c>
      <c r="BN63" s="113">
        <f t="shared" si="72"/>
        <v>0</v>
      </c>
      <c r="BO63" s="113">
        <f t="shared" si="72"/>
        <v>0</v>
      </c>
      <c r="BP63" s="113">
        <f t="shared" si="72"/>
        <v>0</v>
      </c>
      <c r="BQ63" s="113">
        <f t="shared" si="72"/>
        <v>0</v>
      </c>
      <c r="BR63" s="113">
        <f t="shared" si="72"/>
        <v>0</v>
      </c>
      <c r="BS63" s="113">
        <f t="shared" si="72"/>
        <v>0</v>
      </c>
      <c r="BT63" s="113">
        <f t="shared" si="72"/>
        <v>0</v>
      </c>
      <c r="BU63" s="113">
        <f t="shared" si="73"/>
        <v>0</v>
      </c>
      <c r="BV63" s="113">
        <f t="shared" si="73"/>
        <v>0</v>
      </c>
      <c r="BW63" s="113">
        <f t="shared" si="73"/>
        <v>0</v>
      </c>
      <c r="BX63" s="113">
        <f t="shared" si="73"/>
        <v>0</v>
      </c>
      <c r="BY63" s="113">
        <f t="shared" si="73"/>
        <v>0</v>
      </c>
      <c r="BZ63" s="113">
        <f t="shared" si="73"/>
        <v>0</v>
      </c>
    </row>
    <row r="64" spans="1:78" ht="13.8">
      <c r="A64" s="457"/>
      <c r="B64" s="116"/>
      <c r="C64" s="116"/>
      <c r="D64" s="116"/>
      <c r="E64" s="117"/>
      <c r="F64" s="91" t="s">
        <v>437</v>
      </c>
      <c r="G64" s="91" t="s">
        <v>665</v>
      </c>
      <c r="H64" s="92" t="s">
        <v>223</v>
      </c>
      <c r="I64" s="93" t="s">
        <v>21</v>
      </c>
      <c r="J64" s="210" t="s">
        <v>81</v>
      </c>
      <c r="K64" s="209">
        <v>75</v>
      </c>
      <c r="L64" s="94">
        <f t="shared" si="40"/>
        <v>8.2119785393627506E-3</v>
      </c>
      <c r="M64" s="96"/>
      <c r="N64" s="97" t="str">
        <f t="shared" si="32"/>
        <v>No ISSUED</v>
      </c>
      <c r="O64" s="98">
        <f t="shared" ca="1" si="41"/>
        <v>0</v>
      </c>
      <c r="P64" s="99">
        <f t="shared" ca="1" si="42"/>
        <v>0</v>
      </c>
      <c r="Q64" s="431">
        <v>45989</v>
      </c>
      <c r="R64" s="432" t="s">
        <v>53</v>
      </c>
      <c r="S64" s="431">
        <f t="shared" si="43"/>
        <v>45996</v>
      </c>
      <c r="T64" s="434" t="s">
        <v>53</v>
      </c>
      <c r="U64" s="431">
        <f t="shared" si="33"/>
        <v>46003</v>
      </c>
      <c r="V64" s="432" t="s">
        <v>53</v>
      </c>
      <c r="W64" s="431" t="s">
        <v>53</v>
      </c>
      <c r="X64" s="432" t="s">
        <v>53</v>
      </c>
      <c r="Y64" s="82"/>
      <c r="Z64" s="113">
        <f t="shared" si="68"/>
        <v>0</v>
      </c>
      <c r="AA64" s="113">
        <f t="shared" si="68"/>
        <v>0</v>
      </c>
      <c r="AB64" s="113">
        <f t="shared" si="68"/>
        <v>0</v>
      </c>
      <c r="AC64" s="113">
        <f t="shared" si="68"/>
        <v>0</v>
      </c>
      <c r="AD64" s="113">
        <f t="shared" si="68"/>
        <v>0</v>
      </c>
      <c r="AE64" s="113">
        <f t="shared" si="68"/>
        <v>0</v>
      </c>
      <c r="AF64" s="113">
        <f t="shared" si="68"/>
        <v>0</v>
      </c>
      <c r="AG64" s="113">
        <f t="shared" si="68"/>
        <v>0</v>
      </c>
      <c r="AH64" s="113">
        <f t="shared" si="68"/>
        <v>0.85</v>
      </c>
      <c r="AI64" s="113">
        <f t="shared" si="68"/>
        <v>0.85</v>
      </c>
      <c r="AJ64" s="113">
        <f t="shared" si="69"/>
        <v>1</v>
      </c>
      <c r="AK64" s="113">
        <f t="shared" si="69"/>
        <v>1</v>
      </c>
      <c r="AL64" s="113">
        <f t="shared" si="69"/>
        <v>1</v>
      </c>
      <c r="AM64" s="113">
        <f t="shared" si="69"/>
        <v>1</v>
      </c>
      <c r="AN64" s="113">
        <f t="shared" si="69"/>
        <v>1</v>
      </c>
      <c r="AO64" s="113">
        <f t="shared" si="69"/>
        <v>1</v>
      </c>
      <c r="AP64" s="113">
        <f t="shared" si="69"/>
        <v>1</v>
      </c>
      <c r="AQ64" s="113">
        <f t="shared" si="69"/>
        <v>1</v>
      </c>
      <c r="AR64" s="113">
        <f t="shared" si="69"/>
        <v>1</v>
      </c>
      <c r="AS64" s="113">
        <f t="shared" si="69"/>
        <v>1</v>
      </c>
      <c r="AT64" s="113">
        <f t="shared" si="70"/>
        <v>1</v>
      </c>
      <c r="AU64" s="113">
        <f t="shared" si="70"/>
        <v>1</v>
      </c>
      <c r="AV64" s="113">
        <f t="shared" si="70"/>
        <v>1</v>
      </c>
      <c r="AW64" s="113">
        <f t="shared" si="70"/>
        <v>1</v>
      </c>
      <c r="AX64" s="113">
        <f t="shared" si="70"/>
        <v>1</v>
      </c>
      <c r="AY64" s="113">
        <f t="shared" si="70"/>
        <v>1</v>
      </c>
      <c r="AZ64" s="83"/>
      <c r="BA64" s="113">
        <f t="shared" si="71"/>
        <v>0</v>
      </c>
      <c r="BB64" s="113">
        <f t="shared" si="71"/>
        <v>0</v>
      </c>
      <c r="BC64" s="113">
        <f t="shared" si="71"/>
        <v>0</v>
      </c>
      <c r="BD64" s="113">
        <f t="shared" si="71"/>
        <v>0</v>
      </c>
      <c r="BE64" s="113">
        <f t="shared" si="71"/>
        <v>0</v>
      </c>
      <c r="BF64" s="113">
        <f t="shared" si="71"/>
        <v>0</v>
      </c>
      <c r="BG64" s="113">
        <f t="shared" si="71"/>
        <v>0</v>
      </c>
      <c r="BH64" s="113">
        <f t="shared" si="71"/>
        <v>0</v>
      </c>
      <c r="BI64" s="113">
        <f t="shared" si="71"/>
        <v>0</v>
      </c>
      <c r="BJ64" s="113">
        <f t="shared" si="71"/>
        <v>0</v>
      </c>
      <c r="BK64" s="113">
        <f t="shared" si="72"/>
        <v>0</v>
      </c>
      <c r="BL64" s="113">
        <f t="shared" si="72"/>
        <v>0</v>
      </c>
      <c r="BM64" s="113">
        <f t="shared" si="72"/>
        <v>0</v>
      </c>
      <c r="BN64" s="113">
        <f t="shared" si="72"/>
        <v>0</v>
      </c>
      <c r="BO64" s="113">
        <f t="shared" si="72"/>
        <v>0</v>
      </c>
      <c r="BP64" s="113">
        <f t="shared" si="72"/>
        <v>0</v>
      </c>
      <c r="BQ64" s="113">
        <f t="shared" si="72"/>
        <v>0</v>
      </c>
      <c r="BR64" s="113">
        <f t="shared" si="72"/>
        <v>0</v>
      </c>
      <c r="BS64" s="113">
        <f t="shared" si="72"/>
        <v>0</v>
      </c>
      <c r="BT64" s="113">
        <f t="shared" si="72"/>
        <v>0</v>
      </c>
      <c r="BU64" s="113">
        <f t="shared" si="73"/>
        <v>0</v>
      </c>
      <c r="BV64" s="113">
        <f t="shared" si="73"/>
        <v>0</v>
      </c>
      <c r="BW64" s="113">
        <f t="shared" si="73"/>
        <v>0</v>
      </c>
      <c r="BX64" s="113">
        <f t="shared" si="73"/>
        <v>0</v>
      </c>
      <c r="BY64" s="113">
        <f t="shared" si="73"/>
        <v>0</v>
      </c>
      <c r="BZ64" s="113">
        <f t="shared" si="73"/>
        <v>0</v>
      </c>
    </row>
    <row r="65" spans="1:78" ht="13.8">
      <c r="A65" s="457"/>
      <c r="B65" s="116"/>
      <c r="C65" s="116"/>
      <c r="D65" s="116"/>
      <c r="E65" s="117"/>
      <c r="F65" s="91" t="s">
        <v>438</v>
      </c>
      <c r="G65" s="91" t="s">
        <v>665</v>
      </c>
      <c r="H65" s="92" t="s">
        <v>224</v>
      </c>
      <c r="I65" s="93" t="s">
        <v>21</v>
      </c>
      <c r="J65" s="210" t="s">
        <v>81</v>
      </c>
      <c r="K65" s="209">
        <v>75</v>
      </c>
      <c r="L65" s="94">
        <f t="shared" si="40"/>
        <v>8.2119785393627506E-3</v>
      </c>
      <c r="M65" s="96"/>
      <c r="N65" s="97" t="str">
        <f t="shared" si="32"/>
        <v>No ISSUED</v>
      </c>
      <c r="O65" s="98">
        <f t="shared" ca="1" si="41"/>
        <v>0</v>
      </c>
      <c r="P65" s="99">
        <f t="shared" ca="1" si="42"/>
        <v>0</v>
      </c>
      <c r="Q65" s="431">
        <v>45989</v>
      </c>
      <c r="R65" s="432" t="s">
        <v>53</v>
      </c>
      <c r="S65" s="431">
        <f t="shared" si="43"/>
        <v>45996</v>
      </c>
      <c r="T65" s="434" t="s">
        <v>53</v>
      </c>
      <c r="U65" s="431">
        <f t="shared" si="33"/>
        <v>46003</v>
      </c>
      <c r="V65" s="432" t="s">
        <v>53</v>
      </c>
      <c r="W65" s="431" t="s">
        <v>53</v>
      </c>
      <c r="X65" s="432" t="s">
        <v>53</v>
      </c>
      <c r="Y65" s="82"/>
      <c r="Z65" s="113">
        <f t="shared" si="68"/>
        <v>0</v>
      </c>
      <c r="AA65" s="113">
        <f t="shared" si="68"/>
        <v>0</v>
      </c>
      <c r="AB65" s="113">
        <f t="shared" si="68"/>
        <v>0</v>
      </c>
      <c r="AC65" s="113">
        <f t="shared" si="68"/>
        <v>0</v>
      </c>
      <c r="AD65" s="113">
        <f t="shared" si="68"/>
        <v>0</v>
      </c>
      <c r="AE65" s="113">
        <f t="shared" si="68"/>
        <v>0</v>
      </c>
      <c r="AF65" s="113">
        <f t="shared" si="68"/>
        <v>0</v>
      </c>
      <c r="AG65" s="113">
        <f t="shared" si="68"/>
        <v>0</v>
      </c>
      <c r="AH65" s="113">
        <f t="shared" si="68"/>
        <v>0.85</v>
      </c>
      <c r="AI65" s="113">
        <f t="shared" si="68"/>
        <v>0.85</v>
      </c>
      <c r="AJ65" s="113">
        <f t="shared" si="69"/>
        <v>1</v>
      </c>
      <c r="AK65" s="113">
        <f t="shared" si="69"/>
        <v>1</v>
      </c>
      <c r="AL65" s="113">
        <f t="shared" si="69"/>
        <v>1</v>
      </c>
      <c r="AM65" s="113">
        <f t="shared" si="69"/>
        <v>1</v>
      </c>
      <c r="AN65" s="113">
        <f t="shared" si="69"/>
        <v>1</v>
      </c>
      <c r="AO65" s="113">
        <f t="shared" si="69"/>
        <v>1</v>
      </c>
      <c r="AP65" s="113">
        <f t="shared" si="69"/>
        <v>1</v>
      </c>
      <c r="AQ65" s="113">
        <f t="shared" si="69"/>
        <v>1</v>
      </c>
      <c r="AR65" s="113">
        <f t="shared" si="69"/>
        <v>1</v>
      </c>
      <c r="AS65" s="113">
        <f t="shared" si="69"/>
        <v>1</v>
      </c>
      <c r="AT65" s="113">
        <f t="shared" si="70"/>
        <v>1</v>
      </c>
      <c r="AU65" s="113">
        <f t="shared" si="70"/>
        <v>1</v>
      </c>
      <c r="AV65" s="113">
        <f t="shared" si="70"/>
        <v>1</v>
      </c>
      <c r="AW65" s="113">
        <f t="shared" si="70"/>
        <v>1</v>
      </c>
      <c r="AX65" s="113">
        <f t="shared" si="70"/>
        <v>1</v>
      </c>
      <c r="AY65" s="113">
        <f t="shared" si="70"/>
        <v>1</v>
      </c>
      <c r="AZ65" s="83"/>
      <c r="BA65" s="113">
        <f t="shared" si="71"/>
        <v>0</v>
      </c>
      <c r="BB65" s="113">
        <f t="shared" si="71"/>
        <v>0</v>
      </c>
      <c r="BC65" s="113">
        <f t="shared" si="71"/>
        <v>0</v>
      </c>
      <c r="BD65" s="113">
        <f t="shared" si="71"/>
        <v>0</v>
      </c>
      <c r="BE65" s="113">
        <f t="shared" si="71"/>
        <v>0</v>
      </c>
      <c r="BF65" s="113">
        <f t="shared" si="71"/>
        <v>0</v>
      </c>
      <c r="BG65" s="113">
        <f t="shared" si="71"/>
        <v>0</v>
      </c>
      <c r="BH65" s="113">
        <f t="shared" si="71"/>
        <v>0</v>
      </c>
      <c r="BI65" s="113">
        <f t="shared" si="71"/>
        <v>0</v>
      </c>
      <c r="BJ65" s="113">
        <f t="shared" si="71"/>
        <v>0</v>
      </c>
      <c r="BK65" s="113">
        <f t="shared" si="72"/>
        <v>0</v>
      </c>
      <c r="BL65" s="113">
        <f t="shared" si="72"/>
        <v>0</v>
      </c>
      <c r="BM65" s="113">
        <f t="shared" si="72"/>
        <v>0</v>
      </c>
      <c r="BN65" s="113">
        <f t="shared" si="72"/>
        <v>0</v>
      </c>
      <c r="BO65" s="113">
        <f t="shared" si="72"/>
        <v>0</v>
      </c>
      <c r="BP65" s="113">
        <f t="shared" si="72"/>
        <v>0</v>
      </c>
      <c r="BQ65" s="113">
        <f t="shared" si="72"/>
        <v>0</v>
      </c>
      <c r="BR65" s="113">
        <f t="shared" si="72"/>
        <v>0</v>
      </c>
      <c r="BS65" s="113">
        <f t="shared" si="72"/>
        <v>0</v>
      </c>
      <c r="BT65" s="113">
        <f t="shared" si="72"/>
        <v>0</v>
      </c>
      <c r="BU65" s="113">
        <f t="shared" si="73"/>
        <v>0</v>
      </c>
      <c r="BV65" s="113">
        <f t="shared" si="73"/>
        <v>0</v>
      </c>
      <c r="BW65" s="113">
        <f t="shared" si="73"/>
        <v>0</v>
      </c>
      <c r="BX65" s="113">
        <f t="shared" si="73"/>
        <v>0</v>
      </c>
      <c r="BY65" s="113">
        <f t="shared" si="73"/>
        <v>0</v>
      </c>
      <c r="BZ65" s="113">
        <f t="shared" si="73"/>
        <v>0</v>
      </c>
    </row>
    <row r="66" spans="1:78" ht="13.8">
      <c r="A66" s="457"/>
      <c r="B66" s="116"/>
      <c r="C66" s="116"/>
      <c r="D66" s="116"/>
      <c r="E66" s="117"/>
      <c r="F66" s="91" t="s">
        <v>439</v>
      </c>
      <c r="G66" s="91" t="s">
        <v>666</v>
      </c>
      <c r="H66" s="92" t="s">
        <v>225</v>
      </c>
      <c r="I66" s="93" t="s">
        <v>23</v>
      </c>
      <c r="J66" s="210" t="s">
        <v>81</v>
      </c>
      <c r="K66" s="209">
        <v>75</v>
      </c>
      <c r="L66" s="94">
        <f t="shared" si="40"/>
        <v>8.2119785393627506E-3</v>
      </c>
      <c r="M66" s="96"/>
      <c r="N66" s="97" t="str">
        <f t="shared" si="32"/>
        <v>No ISSUED</v>
      </c>
      <c r="O66" s="98">
        <f t="shared" ca="1" si="41"/>
        <v>0</v>
      </c>
      <c r="P66" s="99">
        <f t="shared" ca="1" si="42"/>
        <v>0</v>
      </c>
      <c r="Q66" s="431">
        <v>45989</v>
      </c>
      <c r="R66" s="432" t="s">
        <v>53</v>
      </c>
      <c r="S66" s="431">
        <f t="shared" si="43"/>
        <v>45996</v>
      </c>
      <c r="T66" s="434" t="s">
        <v>53</v>
      </c>
      <c r="U66" s="431">
        <f t="shared" si="33"/>
        <v>46003</v>
      </c>
      <c r="V66" s="432" t="s">
        <v>53</v>
      </c>
      <c r="W66" s="431" t="s">
        <v>53</v>
      </c>
      <c r="X66" s="432" t="s">
        <v>53</v>
      </c>
      <c r="Y66" s="82"/>
      <c r="Z66" s="113">
        <f t="shared" si="68"/>
        <v>0</v>
      </c>
      <c r="AA66" s="113">
        <f t="shared" si="68"/>
        <v>0</v>
      </c>
      <c r="AB66" s="113">
        <f t="shared" si="68"/>
        <v>0</v>
      </c>
      <c r="AC66" s="113">
        <f t="shared" si="68"/>
        <v>0</v>
      </c>
      <c r="AD66" s="113">
        <f t="shared" si="68"/>
        <v>0</v>
      </c>
      <c r="AE66" s="113">
        <f t="shared" si="68"/>
        <v>0</v>
      </c>
      <c r="AF66" s="113">
        <f t="shared" si="68"/>
        <v>0</v>
      </c>
      <c r="AG66" s="113">
        <f t="shared" si="68"/>
        <v>0</v>
      </c>
      <c r="AH66" s="113">
        <f t="shared" si="68"/>
        <v>0.85</v>
      </c>
      <c r="AI66" s="113">
        <f t="shared" si="68"/>
        <v>0.85</v>
      </c>
      <c r="AJ66" s="113">
        <f t="shared" si="69"/>
        <v>1</v>
      </c>
      <c r="AK66" s="113">
        <f t="shared" si="69"/>
        <v>1</v>
      </c>
      <c r="AL66" s="113">
        <f t="shared" si="69"/>
        <v>1</v>
      </c>
      <c r="AM66" s="113">
        <f t="shared" si="69"/>
        <v>1</v>
      </c>
      <c r="AN66" s="113">
        <f t="shared" si="69"/>
        <v>1</v>
      </c>
      <c r="AO66" s="113">
        <f t="shared" si="69"/>
        <v>1</v>
      </c>
      <c r="AP66" s="113">
        <f t="shared" si="69"/>
        <v>1</v>
      </c>
      <c r="AQ66" s="113">
        <f t="shared" si="69"/>
        <v>1</v>
      </c>
      <c r="AR66" s="113">
        <f t="shared" si="69"/>
        <v>1</v>
      </c>
      <c r="AS66" s="113">
        <f t="shared" si="69"/>
        <v>1</v>
      </c>
      <c r="AT66" s="113">
        <f t="shared" si="70"/>
        <v>1</v>
      </c>
      <c r="AU66" s="113">
        <f t="shared" si="70"/>
        <v>1</v>
      </c>
      <c r="AV66" s="113">
        <f t="shared" si="70"/>
        <v>1</v>
      </c>
      <c r="AW66" s="113">
        <f t="shared" si="70"/>
        <v>1</v>
      </c>
      <c r="AX66" s="113">
        <f t="shared" si="70"/>
        <v>1</v>
      </c>
      <c r="AY66" s="113">
        <f t="shared" si="70"/>
        <v>1</v>
      </c>
      <c r="AZ66" s="83"/>
      <c r="BA66" s="113">
        <f t="shared" si="71"/>
        <v>0</v>
      </c>
      <c r="BB66" s="113">
        <f t="shared" si="71"/>
        <v>0</v>
      </c>
      <c r="BC66" s="113">
        <f t="shared" si="71"/>
        <v>0</v>
      </c>
      <c r="BD66" s="113">
        <f t="shared" si="71"/>
        <v>0</v>
      </c>
      <c r="BE66" s="113">
        <f t="shared" si="71"/>
        <v>0</v>
      </c>
      <c r="BF66" s="113">
        <f t="shared" si="71"/>
        <v>0</v>
      </c>
      <c r="BG66" s="113">
        <f t="shared" si="71"/>
        <v>0</v>
      </c>
      <c r="BH66" s="113">
        <f t="shared" si="71"/>
        <v>0</v>
      </c>
      <c r="BI66" s="113">
        <f t="shared" si="71"/>
        <v>0</v>
      </c>
      <c r="BJ66" s="113">
        <f t="shared" si="71"/>
        <v>0</v>
      </c>
      <c r="BK66" s="113">
        <f t="shared" si="72"/>
        <v>0</v>
      </c>
      <c r="BL66" s="113">
        <f t="shared" si="72"/>
        <v>0</v>
      </c>
      <c r="BM66" s="113">
        <f t="shared" si="72"/>
        <v>0</v>
      </c>
      <c r="BN66" s="113">
        <f t="shared" si="72"/>
        <v>0</v>
      </c>
      <c r="BO66" s="113">
        <f t="shared" si="72"/>
        <v>0</v>
      </c>
      <c r="BP66" s="113">
        <f t="shared" si="72"/>
        <v>0</v>
      </c>
      <c r="BQ66" s="113">
        <f t="shared" si="72"/>
        <v>0</v>
      </c>
      <c r="BR66" s="113">
        <f t="shared" si="72"/>
        <v>0</v>
      </c>
      <c r="BS66" s="113">
        <f t="shared" si="72"/>
        <v>0</v>
      </c>
      <c r="BT66" s="113">
        <f t="shared" si="72"/>
        <v>0</v>
      </c>
      <c r="BU66" s="113">
        <f t="shared" si="73"/>
        <v>0</v>
      </c>
      <c r="BV66" s="113">
        <f t="shared" si="73"/>
        <v>0</v>
      </c>
      <c r="BW66" s="113">
        <f t="shared" si="73"/>
        <v>0</v>
      </c>
      <c r="BX66" s="113">
        <f t="shared" si="73"/>
        <v>0</v>
      </c>
      <c r="BY66" s="113">
        <f t="shared" si="73"/>
        <v>0</v>
      </c>
      <c r="BZ66" s="113">
        <f t="shared" si="73"/>
        <v>0</v>
      </c>
    </row>
    <row r="67" spans="1:78" ht="13.8">
      <c r="A67" s="457"/>
      <c r="B67" s="116"/>
      <c r="C67" s="116"/>
      <c r="D67" s="116"/>
      <c r="E67" s="117"/>
      <c r="F67" s="91" t="s">
        <v>440</v>
      </c>
      <c r="G67" s="91" t="s">
        <v>667</v>
      </c>
      <c r="H67" s="92" t="s">
        <v>226</v>
      </c>
      <c r="I67" s="93" t="s">
        <v>23</v>
      </c>
      <c r="J67" s="210" t="s">
        <v>81</v>
      </c>
      <c r="K67" s="209">
        <v>100</v>
      </c>
      <c r="L67" s="94">
        <f t="shared" si="40"/>
        <v>1.0949304719150335E-2</v>
      </c>
      <c r="M67" s="96"/>
      <c r="N67" s="97" t="str">
        <f t="shared" si="32"/>
        <v>No ISSUED</v>
      </c>
      <c r="O67" s="98">
        <f t="shared" ca="1" si="41"/>
        <v>0</v>
      </c>
      <c r="P67" s="99">
        <f t="shared" ca="1" si="42"/>
        <v>0</v>
      </c>
      <c r="Q67" s="431">
        <v>45989</v>
      </c>
      <c r="R67" s="432" t="s">
        <v>53</v>
      </c>
      <c r="S67" s="431">
        <f t="shared" si="43"/>
        <v>45996</v>
      </c>
      <c r="T67" s="434" t="s">
        <v>53</v>
      </c>
      <c r="U67" s="431">
        <f t="shared" si="33"/>
        <v>46003</v>
      </c>
      <c r="V67" s="432" t="s">
        <v>53</v>
      </c>
      <c r="W67" s="431" t="s">
        <v>53</v>
      </c>
      <c r="X67" s="432" t="s">
        <v>53</v>
      </c>
      <c r="Y67" s="82"/>
      <c r="Z67" s="113">
        <f t="shared" ref="Z67:AI76" si="74">IF(OR($J67="Z",$J67="X"),IF(Z$4&gt;=$W67,$X$3,IF(Z$4&gt;=$U67,$V$3,IF(Z$4&gt;=$S67,$T$3,IF(Z$4&gt;=$Q67,$R$3,0)))),IF($J67="O",IF(Z$4&gt;=$U67,$V$2,IF(Z$4&gt;=$Q67,$R$2,0))))</f>
        <v>0</v>
      </c>
      <c r="AA67" s="113">
        <f t="shared" si="74"/>
        <v>0</v>
      </c>
      <c r="AB67" s="113">
        <f t="shared" si="74"/>
        <v>0</v>
      </c>
      <c r="AC67" s="113">
        <f t="shared" si="74"/>
        <v>0</v>
      </c>
      <c r="AD67" s="113">
        <f t="shared" si="74"/>
        <v>0</v>
      </c>
      <c r="AE67" s="113">
        <f t="shared" si="74"/>
        <v>0</v>
      </c>
      <c r="AF67" s="113">
        <f t="shared" si="74"/>
        <v>0</v>
      </c>
      <c r="AG67" s="113">
        <f t="shared" si="74"/>
        <v>0</v>
      </c>
      <c r="AH67" s="113">
        <f t="shared" si="74"/>
        <v>0.85</v>
      </c>
      <c r="AI67" s="113">
        <f t="shared" si="74"/>
        <v>0.85</v>
      </c>
      <c r="AJ67" s="113">
        <f t="shared" ref="AJ67:AS76" si="75">IF(OR($J67="Z",$J67="X"),IF(AJ$4&gt;=$W67,$X$3,IF(AJ$4&gt;=$U67,$V$3,IF(AJ$4&gt;=$S67,$T$3,IF(AJ$4&gt;=$Q67,$R$3,0)))),IF($J67="O",IF(AJ$4&gt;=$U67,$V$2,IF(AJ$4&gt;=$Q67,$R$2,0))))</f>
        <v>1</v>
      </c>
      <c r="AK67" s="113">
        <f t="shared" si="75"/>
        <v>1</v>
      </c>
      <c r="AL67" s="113">
        <f t="shared" si="75"/>
        <v>1</v>
      </c>
      <c r="AM67" s="113">
        <f t="shared" si="75"/>
        <v>1</v>
      </c>
      <c r="AN67" s="113">
        <f t="shared" si="75"/>
        <v>1</v>
      </c>
      <c r="AO67" s="113">
        <f t="shared" si="75"/>
        <v>1</v>
      </c>
      <c r="AP67" s="113">
        <f t="shared" si="75"/>
        <v>1</v>
      </c>
      <c r="AQ67" s="113">
        <f t="shared" si="75"/>
        <v>1</v>
      </c>
      <c r="AR67" s="113">
        <f t="shared" si="75"/>
        <v>1</v>
      </c>
      <c r="AS67" s="113">
        <f t="shared" si="75"/>
        <v>1</v>
      </c>
      <c r="AT67" s="113">
        <f t="shared" ref="AT67:AY76" si="76">IF(OR($J67="Z",$J67="X"),IF(AT$4&gt;=$W67,$X$3,IF(AT$4&gt;=$U67,$V$3,IF(AT$4&gt;=$S67,$T$3,IF(AT$4&gt;=$Q67,$R$3,0)))),IF($J67="O",IF(AT$4&gt;=$U67,$V$2,IF(AT$4&gt;=$Q67,$R$2,0))))</f>
        <v>1</v>
      </c>
      <c r="AU67" s="113">
        <f t="shared" si="76"/>
        <v>1</v>
      </c>
      <c r="AV67" s="113">
        <f t="shared" si="76"/>
        <v>1</v>
      </c>
      <c r="AW67" s="113">
        <f t="shared" si="76"/>
        <v>1</v>
      </c>
      <c r="AX67" s="113">
        <f t="shared" si="76"/>
        <v>1</v>
      </c>
      <c r="AY67" s="113">
        <f t="shared" si="76"/>
        <v>1</v>
      </c>
      <c r="AZ67" s="83"/>
      <c r="BA67" s="113">
        <f t="shared" ref="BA67:BJ76" si="77">IF(OR($J67="Z",$J67="X"),IF(OR(AND($X67&lt;&gt;0,BA$4&gt;=$X67),AND($X67=0,BA$4&gt;=$W67)),$X$3,IF(OR(AND($V67&lt;&gt;0,BA$4&gt;=$V67),AND($V67=0,BA$4&gt;=$U67)),$V$3,IF(OR(AND($T67&lt;&gt;0,BA$4&gt;=$T67),AND($T67=0,BA$4&gt;=$S67)),$T$3,IF(OR(AND($R67&lt;&gt;0,BA$4&gt;=$R67),AND($R67=0,BA$4&gt;=$Q67)),$R$3,0)))),IF($J67="O",IF(OR(AND($V67&lt;&gt;0,BA$4&gt;=$V67),AND($V67=0,BA$4&gt;=$U67)),$V$2,IF(OR(AND($R67&lt;&gt;0,BA$4&gt;=$R67),AND($R67=0,BA$4&gt;=$Q67)),$R$2,0))))</f>
        <v>0</v>
      </c>
      <c r="BB67" s="113">
        <f t="shared" si="77"/>
        <v>0</v>
      </c>
      <c r="BC67" s="113">
        <f t="shared" si="77"/>
        <v>0</v>
      </c>
      <c r="BD67" s="113">
        <f t="shared" si="77"/>
        <v>0</v>
      </c>
      <c r="BE67" s="113">
        <f t="shared" si="77"/>
        <v>0</v>
      </c>
      <c r="BF67" s="113">
        <f t="shared" si="77"/>
        <v>0</v>
      </c>
      <c r="BG67" s="113">
        <f t="shared" si="77"/>
        <v>0</v>
      </c>
      <c r="BH67" s="113">
        <f t="shared" si="77"/>
        <v>0</v>
      </c>
      <c r="BI67" s="113">
        <f t="shared" si="77"/>
        <v>0</v>
      </c>
      <c r="BJ67" s="113">
        <f t="shared" si="77"/>
        <v>0</v>
      </c>
      <c r="BK67" s="113">
        <f t="shared" ref="BK67:BT76" si="78">IF(OR($J67="Z",$J67="X"),IF(OR(AND($X67&lt;&gt;0,BK$4&gt;=$X67),AND($X67=0,BK$4&gt;=$W67)),$X$3,IF(OR(AND($V67&lt;&gt;0,BK$4&gt;=$V67),AND($V67=0,BK$4&gt;=$U67)),$V$3,IF(OR(AND($T67&lt;&gt;0,BK$4&gt;=$T67),AND($T67=0,BK$4&gt;=$S67)),$T$3,IF(OR(AND($R67&lt;&gt;0,BK$4&gt;=$R67),AND($R67=0,BK$4&gt;=$Q67)),$R$3,0)))),IF($J67="O",IF(OR(AND($V67&lt;&gt;0,BK$4&gt;=$V67),AND($V67=0,BK$4&gt;=$U67)),$V$2,IF(OR(AND($R67&lt;&gt;0,BK$4&gt;=$R67),AND($R67=0,BK$4&gt;=$Q67)),$R$2,0))))</f>
        <v>0</v>
      </c>
      <c r="BL67" s="113">
        <f t="shared" si="78"/>
        <v>0</v>
      </c>
      <c r="BM67" s="113">
        <f t="shared" si="78"/>
        <v>0</v>
      </c>
      <c r="BN67" s="113">
        <f t="shared" si="78"/>
        <v>0</v>
      </c>
      <c r="BO67" s="113">
        <f t="shared" si="78"/>
        <v>0</v>
      </c>
      <c r="BP67" s="113">
        <f t="shared" si="78"/>
        <v>0</v>
      </c>
      <c r="BQ67" s="113">
        <f t="shared" si="78"/>
        <v>0</v>
      </c>
      <c r="BR67" s="113">
        <f t="shared" si="78"/>
        <v>0</v>
      </c>
      <c r="BS67" s="113">
        <f t="shared" si="78"/>
        <v>0</v>
      </c>
      <c r="BT67" s="113">
        <f t="shared" si="78"/>
        <v>0</v>
      </c>
      <c r="BU67" s="113">
        <f t="shared" ref="BU67:BZ76" si="79">IF(OR($J67="Z",$J67="X"),IF(OR(AND($X67&lt;&gt;0,BU$4&gt;=$X67),AND($X67=0,BU$4&gt;=$W67)),$X$3,IF(OR(AND($V67&lt;&gt;0,BU$4&gt;=$V67),AND($V67=0,BU$4&gt;=$U67)),$V$3,IF(OR(AND($T67&lt;&gt;0,BU$4&gt;=$T67),AND($T67=0,BU$4&gt;=$S67)),$T$3,IF(OR(AND($R67&lt;&gt;0,BU$4&gt;=$R67),AND($R67=0,BU$4&gt;=$Q67)),$R$3,0)))),IF($J67="O",IF(OR(AND($V67&lt;&gt;0,BU$4&gt;=$V67),AND($V67=0,BU$4&gt;=$U67)),$V$2,IF(OR(AND($R67&lt;&gt;0,BU$4&gt;=$R67),AND($R67=0,BU$4&gt;=$Q67)),$R$2,0))))</f>
        <v>0</v>
      </c>
      <c r="BV67" s="113">
        <f t="shared" si="79"/>
        <v>0</v>
      </c>
      <c r="BW67" s="113">
        <f t="shared" si="79"/>
        <v>0</v>
      </c>
      <c r="BX67" s="113">
        <f t="shared" si="79"/>
        <v>0</v>
      </c>
      <c r="BY67" s="113">
        <f t="shared" si="79"/>
        <v>0</v>
      </c>
      <c r="BZ67" s="113">
        <f t="shared" si="79"/>
        <v>0</v>
      </c>
    </row>
    <row r="68" spans="1:78" ht="13.8">
      <c r="A68" s="457"/>
      <c r="B68" s="116"/>
      <c r="C68" s="116"/>
      <c r="D68" s="116"/>
      <c r="E68" s="117"/>
      <c r="F68" s="91" t="s">
        <v>441</v>
      </c>
      <c r="G68" s="91" t="s">
        <v>667</v>
      </c>
      <c r="H68" s="92" t="s">
        <v>227</v>
      </c>
      <c r="I68" s="93" t="s">
        <v>23</v>
      </c>
      <c r="J68" s="210" t="s">
        <v>81</v>
      </c>
      <c r="K68" s="209">
        <v>100</v>
      </c>
      <c r="L68" s="94">
        <f t="shared" si="40"/>
        <v>1.0949304719150335E-2</v>
      </c>
      <c r="M68" s="96"/>
      <c r="N68" s="97" t="str">
        <f t="shared" si="32"/>
        <v>No ISSUED</v>
      </c>
      <c r="O68" s="98">
        <f t="shared" ca="1" si="41"/>
        <v>0</v>
      </c>
      <c r="P68" s="99">
        <f t="shared" ca="1" si="42"/>
        <v>0</v>
      </c>
      <c r="Q68" s="431">
        <v>45989</v>
      </c>
      <c r="R68" s="432" t="s">
        <v>53</v>
      </c>
      <c r="S68" s="431">
        <f t="shared" si="43"/>
        <v>45996</v>
      </c>
      <c r="T68" s="434" t="s">
        <v>53</v>
      </c>
      <c r="U68" s="431">
        <f t="shared" si="33"/>
        <v>46003</v>
      </c>
      <c r="V68" s="432" t="s">
        <v>53</v>
      </c>
      <c r="W68" s="431" t="s">
        <v>53</v>
      </c>
      <c r="X68" s="432" t="s">
        <v>53</v>
      </c>
      <c r="Y68" s="82"/>
      <c r="Z68" s="113">
        <f t="shared" si="74"/>
        <v>0</v>
      </c>
      <c r="AA68" s="113">
        <f t="shared" si="74"/>
        <v>0</v>
      </c>
      <c r="AB68" s="113">
        <f t="shared" si="74"/>
        <v>0</v>
      </c>
      <c r="AC68" s="113">
        <f t="shared" si="74"/>
        <v>0</v>
      </c>
      <c r="AD68" s="113">
        <f t="shared" si="74"/>
        <v>0</v>
      </c>
      <c r="AE68" s="113">
        <f t="shared" si="74"/>
        <v>0</v>
      </c>
      <c r="AF68" s="113">
        <f t="shared" si="74"/>
        <v>0</v>
      </c>
      <c r="AG68" s="113">
        <f t="shared" si="74"/>
        <v>0</v>
      </c>
      <c r="AH68" s="113">
        <f t="shared" si="74"/>
        <v>0.85</v>
      </c>
      <c r="AI68" s="113">
        <f t="shared" si="74"/>
        <v>0.85</v>
      </c>
      <c r="AJ68" s="113">
        <f t="shared" si="75"/>
        <v>1</v>
      </c>
      <c r="AK68" s="113">
        <f t="shared" si="75"/>
        <v>1</v>
      </c>
      <c r="AL68" s="113">
        <f t="shared" si="75"/>
        <v>1</v>
      </c>
      <c r="AM68" s="113">
        <f t="shared" si="75"/>
        <v>1</v>
      </c>
      <c r="AN68" s="113">
        <f t="shared" si="75"/>
        <v>1</v>
      </c>
      <c r="AO68" s="113">
        <f t="shared" si="75"/>
        <v>1</v>
      </c>
      <c r="AP68" s="113">
        <f t="shared" si="75"/>
        <v>1</v>
      </c>
      <c r="AQ68" s="113">
        <f t="shared" si="75"/>
        <v>1</v>
      </c>
      <c r="AR68" s="113">
        <f t="shared" si="75"/>
        <v>1</v>
      </c>
      <c r="AS68" s="113">
        <f t="shared" si="75"/>
        <v>1</v>
      </c>
      <c r="AT68" s="113">
        <f t="shared" si="76"/>
        <v>1</v>
      </c>
      <c r="AU68" s="113">
        <f t="shared" si="76"/>
        <v>1</v>
      </c>
      <c r="AV68" s="113">
        <f t="shared" si="76"/>
        <v>1</v>
      </c>
      <c r="AW68" s="113">
        <f t="shared" si="76"/>
        <v>1</v>
      </c>
      <c r="AX68" s="113">
        <f t="shared" si="76"/>
        <v>1</v>
      </c>
      <c r="AY68" s="113">
        <f t="shared" si="76"/>
        <v>1</v>
      </c>
      <c r="AZ68" s="83"/>
      <c r="BA68" s="113">
        <f t="shared" si="77"/>
        <v>0</v>
      </c>
      <c r="BB68" s="113">
        <f t="shared" si="77"/>
        <v>0</v>
      </c>
      <c r="BC68" s="113">
        <f t="shared" si="77"/>
        <v>0</v>
      </c>
      <c r="BD68" s="113">
        <f t="shared" si="77"/>
        <v>0</v>
      </c>
      <c r="BE68" s="113">
        <f t="shared" si="77"/>
        <v>0</v>
      </c>
      <c r="BF68" s="113">
        <f t="shared" si="77"/>
        <v>0</v>
      </c>
      <c r="BG68" s="113">
        <f t="shared" si="77"/>
        <v>0</v>
      </c>
      <c r="BH68" s="113">
        <f t="shared" si="77"/>
        <v>0</v>
      </c>
      <c r="BI68" s="113">
        <f t="shared" si="77"/>
        <v>0</v>
      </c>
      <c r="BJ68" s="113">
        <f t="shared" si="77"/>
        <v>0</v>
      </c>
      <c r="BK68" s="113">
        <f t="shared" si="78"/>
        <v>0</v>
      </c>
      <c r="BL68" s="113">
        <f t="shared" si="78"/>
        <v>0</v>
      </c>
      <c r="BM68" s="113">
        <f t="shared" si="78"/>
        <v>0</v>
      </c>
      <c r="BN68" s="113">
        <f t="shared" si="78"/>
        <v>0</v>
      </c>
      <c r="BO68" s="113">
        <f t="shared" si="78"/>
        <v>0</v>
      </c>
      <c r="BP68" s="113">
        <f t="shared" si="78"/>
        <v>0</v>
      </c>
      <c r="BQ68" s="113">
        <f t="shared" si="78"/>
        <v>0</v>
      </c>
      <c r="BR68" s="113">
        <f t="shared" si="78"/>
        <v>0</v>
      </c>
      <c r="BS68" s="113">
        <f t="shared" si="78"/>
        <v>0</v>
      </c>
      <c r="BT68" s="113">
        <f t="shared" si="78"/>
        <v>0</v>
      </c>
      <c r="BU68" s="113">
        <f t="shared" si="79"/>
        <v>0</v>
      </c>
      <c r="BV68" s="113">
        <f t="shared" si="79"/>
        <v>0</v>
      </c>
      <c r="BW68" s="113">
        <f t="shared" si="79"/>
        <v>0</v>
      </c>
      <c r="BX68" s="113">
        <f t="shared" si="79"/>
        <v>0</v>
      </c>
      <c r="BY68" s="113">
        <f t="shared" si="79"/>
        <v>0</v>
      </c>
      <c r="BZ68" s="113">
        <f t="shared" si="79"/>
        <v>0</v>
      </c>
    </row>
    <row r="69" spans="1:78" ht="13.8">
      <c r="A69" s="457"/>
      <c r="B69" s="116"/>
      <c r="C69" s="116"/>
      <c r="D69" s="116"/>
      <c r="E69" s="117"/>
      <c r="F69" s="91" t="s">
        <v>442</v>
      </c>
      <c r="G69" s="91" t="s">
        <v>667</v>
      </c>
      <c r="H69" s="92" t="s">
        <v>228</v>
      </c>
      <c r="I69" s="93" t="s">
        <v>23</v>
      </c>
      <c r="J69" s="210" t="s">
        <v>81</v>
      </c>
      <c r="K69" s="209">
        <v>100</v>
      </c>
      <c r="L69" s="94">
        <f t="shared" si="40"/>
        <v>1.0949304719150335E-2</v>
      </c>
      <c r="M69" s="96"/>
      <c r="N69" s="97" t="str">
        <f t="shared" si="32"/>
        <v>No ISSUED</v>
      </c>
      <c r="O69" s="98">
        <f t="shared" ref="O69:O132" ca="1" si="80">OFFSET(Y69,0,MATCH($H$3,$Z$4:$AY$4,1))</f>
        <v>0</v>
      </c>
      <c r="P69" s="99">
        <f t="shared" ref="P69:P132" ca="1" si="81">OFFSET(AZ69,0,MATCH($H$3,$BA$4:$BZ$4,1))</f>
        <v>0</v>
      </c>
      <c r="Q69" s="431">
        <v>45989</v>
      </c>
      <c r="R69" s="432" t="s">
        <v>53</v>
      </c>
      <c r="S69" s="431">
        <f t="shared" si="43"/>
        <v>45996</v>
      </c>
      <c r="T69" s="434" t="s">
        <v>53</v>
      </c>
      <c r="U69" s="431">
        <f t="shared" si="33"/>
        <v>46003</v>
      </c>
      <c r="V69" s="432" t="s">
        <v>53</v>
      </c>
      <c r="W69" s="431" t="s">
        <v>53</v>
      </c>
      <c r="X69" s="432" t="s">
        <v>53</v>
      </c>
      <c r="Y69" s="82"/>
      <c r="Z69" s="113">
        <f t="shared" si="74"/>
        <v>0</v>
      </c>
      <c r="AA69" s="113">
        <f t="shared" si="74"/>
        <v>0</v>
      </c>
      <c r="AB69" s="113">
        <f t="shared" si="74"/>
        <v>0</v>
      </c>
      <c r="AC69" s="113">
        <f t="shared" si="74"/>
        <v>0</v>
      </c>
      <c r="AD69" s="113">
        <f t="shared" si="74"/>
        <v>0</v>
      </c>
      <c r="AE69" s="113">
        <f t="shared" si="74"/>
        <v>0</v>
      </c>
      <c r="AF69" s="113">
        <f t="shared" si="74"/>
        <v>0</v>
      </c>
      <c r="AG69" s="113">
        <f t="shared" si="74"/>
        <v>0</v>
      </c>
      <c r="AH69" s="113">
        <f t="shared" si="74"/>
        <v>0.85</v>
      </c>
      <c r="AI69" s="113">
        <f t="shared" si="74"/>
        <v>0.85</v>
      </c>
      <c r="AJ69" s="113">
        <f t="shared" si="75"/>
        <v>1</v>
      </c>
      <c r="AK69" s="113">
        <f t="shared" si="75"/>
        <v>1</v>
      </c>
      <c r="AL69" s="113">
        <f t="shared" si="75"/>
        <v>1</v>
      </c>
      <c r="AM69" s="113">
        <f t="shared" si="75"/>
        <v>1</v>
      </c>
      <c r="AN69" s="113">
        <f t="shared" si="75"/>
        <v>1</v>
      </c>
      <c r="AO69" s="113">
        <f t="shared" si="75"/>
        <v>1</v>
      </c>
      <c r="AP69" s="113">
        <f t="shared" si="75"/>
        <v>1</v>
      </c>
      <c r="AQ69" s="113">
        <f t="shared" si="75"/>
        <v>1</v>
      </c>
      <c r="AR69" s="113">
        <f t="shared" si="75"/>
        <v>1</v>
      </c>
      <c r="AS69" s="113">
        <f t="shared" si="75"/>
        <v>1</v>
      </c>
      <c r="AT69" s="113">
        <f t="shared" si="76"/>
        <v>1</v>
      </c>
      <c r="AU69" s="113">
        <f t="shared" si="76"/>
        <v>1</v>
      </c>
      <c r="AV69" s="113">
        <f t="shared" si="76"/>
        <v>1</v>
      </c>
      <c r="AW69" s="113">
        <f t="shared" si="76"/>
        <v>1</v>
      </c>
      <c r="AX69" s="113">
        <f t="shared" si="76"/>
        <v>1</v>
      </c>
      <c r="AY69" s="113">
        <f t="shared" si="76"/>
        <v>1</v>
      </c>
      <c r="AZ69" s="83"/>
      <c r="BA69" s="113">
        <f t="shared" si="77"/>
        <v>0</v>
      </c>
      <c r="BB69" s="113">
        <f t="shared" si="77"/>
        <v>0</v>
      </c>
      <c r="BC69" s="113">
        <f t="shared" si="77"/>
        <v>0</v>
      </c>
      <c r="BD69" s="113">
        <f t="shared" si="77"/>
        <v>0</v>
      </c>
      <c r="BE69" s="113">
        <f t="shared" si="77"/>
        <v>0</v>
      </c>
      <c r="BF69" s="113">
        <f t="shared" si="77"/>
        <v>0</v>
      </c>
      <c r="BG69" s="113">
        <f t="shared" si="77"/>
        <v>0</v>
      </c>
      <c r="BH69" s="113">
        <f t="shared" si="77"/>
        <v>0</v>
      </c>
      <c r="BI69" s="113">
        <f t="shared" si="77"/>
        <v>0</v>
      </c>
      <c r="BJ69" s="113">
        <f t="shared" si="77"/>
        <v>0</v>
      </c>
      <c r="BK69" s="113">
        <f t="shared" si="78"/>
        <v>0</v>
      </c>
      <c r="BL69" s="113">
        <f t="shared" si="78"/>
        <v>0</v>
      </c>
      <c r="BM69" s="113">
        <f t="shared" si="78"/>
        <v>0</v>
      </c>
      <c r="BN69" s="113">
        <f t="shared" si="78"/>
        <v>0</v>
      </c>
      <c r="BO69" s="113">
        <f t="shared" si="78"/>
        <v>0</v>
      </c>
      <c r="BP69" s="113">
        <f t="shared" si="78"/>
        <v>0</v>
      </c>
      <c r="BQ69" s="113">
        <f t="shared" si="78"/>
        <v>0</v>
      </c>
      <c r="BR69" s="113">
        <f t="shared" si="78"/>
        <v>0</v>
      </c>
      <c r="BS69" s="113">
        <f t="shared" si="78"/>
        <v>0</v>
      </c>
      <c r="BT69" s="113">
        <f t="shared" si="78"/>
        <v>0</v>
      </c>
      <c r="BU69" s="113">
        <f t="shared" si="79"/>
        <v>0</v>
      </c>
      <c r="BV69" s="113">
        <f t="shared" si="79"/>
        <v>0</v>
      </c>
      <c r="BW69" s="113">
        <f t="shared" si="79"/>
        <v>0</v>
      </c>
      <c r="BX69" s="113">
        <f t="shared" si="79"/>
        <v>0</v>
      </c>
      <c r="BY69" s="113">
        <f t="shared" si="79"/>
        <v>0</v>
      </c>
      <c r="BZ69" s="113">
        <f t="shared" si="79"/>
        <v>0</v>
      </c>
    </row>
    <row r="70" spans="1:78" ht="13.8">
      <c r="A70" s="457"/>
      <c r="B70" s="116"/>
      <c r="C70" s="116"/>
      <c r="D70" s="116"/>
      <c r="E70" s="117"/>
      <c r="F70" s="91" t="s">
        <v>443</v>
      </c>
      <c r="G70" s="91" t="s">
        <v>668</v>
      </c>
      <c r="H70" s="92" t="s">
        <v>229</v>
      </c>
      <c r="I70" s="93" t="s">
        <v>23</v>
      </c>
      <c r="J70" s="210" t="s">
        <v>81</v>
      </c>
      <c r="K70" s="209">
        <v>100</v>
      </c>
      <c r="L70" s="94">
        <f t="shared" si="40"/>
        <v>1.0949304719150335E-2</v>
      </c>
      <c r="M70" s="96"/>
      <c r="N70" s="97" t="str">
        <f t="shared" si="32"/>
        <v>No ISSUED</v>
      </c>
      <c r="O70" s="98">
        <f t="shared" ca="1" si="80"/>
        <v>0</v>
      </c>
      <c r="P70" s="99">
        <f t="shared" ca="1" si="81"/>
        <v>0</v>
      </c>
      <c r="Q70" s="431">
        <v>45989</v>
      </c>
      <c r="R70" s="432" t="s">
        <v>53</v>
      </c>
      <c r="S70" s="431">
        <f t="shared" si="43"/>
        <v>45996</v>
      </c>
      <c r="T70" s="434" t="s">
        <v>53</v>
      </c>
      <c r="U70" s="431">
        <f t="shared" si="33"/>
        <v>46003</v>
      </c>
      <c r="V70" s="432" t="s">
        <v>53</v>
      </c>
      <c r="W70" s="431" t="s">
        <v>53</v>
      </c>
      <c r="X70" s="432" t="s">
        <v>53</v>
      </c>
      <c r="Y70" s="82"/>
      <c r="Z70" s="113">
        <f t="shared" si="74"/>
        <v>0</v>
      </c>
      <c r="AA70" s="113">
        <f t="shared" si="74"/>
        <v>0</v>
      </c>
      <c r="AB70" s="113">
        <f t="shared" si="74"/>
        <v>0</v>
      </c>
      <c r="AC70" s="113">
        <f t="shared" si="74"/>
        <v>0</v>
      </c>
      <c r="AD70" s="113">
        <f t="shared" si="74"/>
        <v>0</v>
      </c>
      <c r="AE70" s="113">
        <f t="shared" si="74"/>
        <v>0</v>
      </c>
      <c r="AF70" s="113">
        <f t="shared" si="74"/>
        <v>0</v>
      </c>
      <c r="AG70" s="113">
        <f t="shared" si="74"/>
        <v>0</v>
      </c>
      <c r="AH70" s="113">
        <f t="shared" si="74"/>
        <v>0.85</v>
      </c>
      <c r="AI70" s="113">
        <f t="shared" si="74"/>
        <v>0.85</v>
      </c>
      <c r="AJ70" s="113">
        <f t="shared" si="75"/>
        <v>1</v>
      </c>
      <c r="AK70" s="113">
        <f t="shared" si="75"/>
        <v>1</v>
      </c>
      <c r="AL70" s="113">
        <f t="shared" si="75"/>
        <v>1</v>
      </c>
      <c r="AM70" s="113">
        <f t="shared" si="75"/>
        <v>1</v>
      </c>
      <c r="AN70" s="113">
        <f t="shared" si="75"/>
        <v>1</v>
      </c>
      <c r="AO70" s="113">
        <f t="shared" si="75"/>
        <v>1</v>
      </c>
      <c r="AP70" s="113">
        <f t="shared" si="75"/>
        <v>1</v>
      </c>
      <c r="AQ70" s="113">
        <f t="shared" si="75"/>
        <v>1</v>
      </c>
      <c r="AR70" s="113">
        <f t="shared" si="75"/>
        <v>1</v>
      </c>
      <c r="AS70" s="113">
        <f t="shared" si="75"/>
        <v>1</v>
      </c>
      <c r="AT70" s="113">
        <f t="shared" si="76"/>
        <v>1</v>
      </c>
      <c r="AU70" s="113">
        <f t="shared" si="76"/>
        <v>1</v>
      </c>
      <c r="AV70" s="113">
        <f t="shared" si="76"/>
        <v>1</v>
      </c>
      <c r="AW70" s="113">
        <f t="shared" si="76"/>
        <v>1</v>
      </c>
      <c r="AX70" s="113">
        <f t="shared" si="76"/>
        <v>1</v>
      </c>
      <c r="AY70" s="113">
        <f t="shared" si="76"/>
        <v>1</v>
      </c>
      <c r="AZ70" s="83"/>
      <c r="BA70" s="113">
        <f t="shared" si="77"/>
        <v>0</v>
      </c>
      <c r="BB70" s="113">
        <f t="shared" si="77"/>
        <v>0</v>
      </c>
      <c r="BC70" s="113">
        <f t="shared" si="77"/>
        <v>0</v>
      </c>
      <c r="BD70" s="113">
        <f t="shared" si="77"/>
        <v>0</v>
      </c>
      <c r="BE70" s="113">
        <f t="shared" si="77"/>
        <v>0</v>
      </c>
      <c r="BF70" s="113">
        <f t="shared" si="77"/>
        <v>0</v>
      </c>
      <c r="BG70" s="113">
        <f t="shared" si="77"/>
        <v>0</v>
      </c>
      <c r="BH70" s="113">
        <f t="shared" si="77"/>
        <v>0</v>
      </c>
      <c r="BI70" s="113">
        <f t="shared" si="77"/>
        <v>0</v>
      </c>
      <c r="BJ70" s="113">
        <f t="shared" si="77"/>
        <v>0</v>
      </c>
      <c r="BK70" s="113">
        <f t="shared" si="78"/>
        <v>0</v>
      </c>
      <c r="BL70" s="113">
        <f t="shared" si="78"/>
        <v>0</v>
      </c>
      <c r="BM70" s="113">
        <f t="shared" si="78"/>
        <v>0</v>
      </c>
      <c r="BN70" s="113">
        <f t="shared" si="78"/>
        <v>0</v>
      </c>
      <c r="BO70" s="113">
        <f t="shared" si="78"/>
        <v>0</v>
      </c>
      <c r="BP70" s="113">
        <f t="shared" si="78"/>
        <v>0</v>
      </c>
      <c r="BQ70" s="113">
        <f t="shared" si="78"/>
        <v>0</v>
      </c>
      <c r="BR70" s="113">
        <f t="shared" si="78"/>
        <v>0</v>
      </c>
      <c r="BS70" s="113">
        <f t="shared" si="78"/>
        <v>0</v>
      </c>
      <c r="BT70" s="113">
        <f t="shared" si="78"/>
        <v>0</v>
      </c>
      <c r="BU70" s="113">
        <f t="shared" si="79"/>
        <v>0</v>
      </c>
      <c r="BV70" s="113">
        <f t="shared" si="79"/>
        <v>0</v>
      </c>
      <c r="BW70" s="113">
        <f t="shared" si="79"/>
        <v>0</v>
      </c>
      <c r="BX70" s="113">
        <f t="shared" si="79"/>
        <v>0</v>
      </c>
      <c r="BY70" s="113">
        <f t="shared" si="79"/>
        <v>0</v>
      </c>
      <c r="BZ70" s="113">
        <f t="shared" si="79"/>
        <v>0</v>
      </c>
    </row>
    <row r="71" spans="1:78" ht="13.8">
      <c r="A71" s="457"/>
      <c r="B71" s="116"/>
      <c r="C71" s="116"/>
      <c r="D71" s="116"/>
      <c r="E71" s="117"/>
      <c r="F71" s="91" t="s">
        <v>444</v>
      </c>
      <c r="G71" s="91" t="s">
        <v>668</v>
      </c>
      <c r="H71" s="92" t="s">
        <v>230</v>
      </c>
      <c r="I71" s="93" t="s">
        <v>23</v>
      </c>
      <c r="J71" s="210" t="s">
        <v>81</v>
      </c>
      <c r="K71" s="209">
        <v>100</v>
      </c>
      <c r="L71" s="94">
        <f t="shared" si="40"/>
        <v>1.0949304719150335E-2</v>
      </c>
      <c r="M71" s="96"/>
      <c r="N71" s="97" t="str">
        <f t="shared" ref="N71:N134" si="82">IF(OR(J71="Z",J71="X"),IF($H$3&gt;=X71,$W$1,IF($H$3&gt;=V71,$U$1,IF($H$3&gt;=T71,$S$1,IF($H$3&gt;=R71,$Q$1,"No ISSUED")))),IF(J71="O",IF($H$3&gt;=V71,$U$1,IF($H$3&gt;=R71,$Q$1,"No ISSUED"))))</f>
        <v>No ISSUED</v>
      </c>
      <c r="O71" s="98">
        <f t="shared" ca="1" si="80"/>
        <v>0</v>
      </c>
      <c r="P71" s="99">
        <f t="shared" ca="1" si="81"/>
        <v>0</v>
      </c>
      <c r="Q71" s="431">
        <v>45989</v>
      </c>
      <c r="R71" s="432" t="s">
        <v>53</v>
      </c>
      <c r="S71" s="431">
        <f t="shared" si="43"/>
        <v>45996</v>
      </c>
      <c r="T71" s="434" t="s">
        <v>53</v>
      </c>
      <c r="U71" s="431">
        <f t="shared" ref="U71:U134" si="83">+S71+7</f>
        <v>46003</v>
      </c>
      <c r="V71" s="432" t="s">
        <v>53</v>
      </c>
      <c r="W71" s="431" t="s">
        <v>53</v>
      </c>
      <c r="X71" s="432" t="s">
        <v>53</v>
      </c>
      <c r="Y71" s="82"/>
      <c r="Z71" s="113">
        <f t="shared" si="74"/>
        <v>0</v>
      </c>
      <c r="AA71" s="113">
        <f t="shared" si="74"/>
        <v>0</v>
      </c>
      <c r="AB71" s="113">
        <f t="shared" si="74"/>
        <v>0</v>
      </c>
      <c r="AC71" s="113">
        <f t="shared" si="74"/>
        <v>0</v>
      </c>
      <c r="AD71" s="113">
        <f t="shared" si="74"/>
        <v>0</v>
      </c>
      <c r="AE71" s="113">
        <f t="shared" si="74"/>
        <v>0</v>
      </c>
      <c r="AF71" s="113">
        <f t="shared" si="74"/>
        <v>0</v>
      </c>
      <c r="AG71" s="113">
        <f t="shared" si="74"/>
        <v>0</v>
      </c>
      <c r="AH71" s="113">
        <f t="shared" si="74"/>
        <v>0.85</v>
      </c>
      <c r="AI71" s="113">
        <f t="shared" si="74"/>
        <v>0.85</v>
      </c>
      <c r="AJ71" s="113">
        <f t="shared" si="75"/>
        <v>1</v>
      </c>
      <c r="AK71" s="113">
        <f t="shared" si="75"/>
        <v>1</v>
      </c>
      <c r="AL71" s="113">
        <f t="shared" si="75"/>
        <v>1</v>
      </c>
      <c r="AM71" s="113">
        <f t="shared" si="75"/>
        <v>1</v>
      </c>
      <c r="AN71" s="113">
        <f t="shared" si="75"/>
        <v>1</v>
      </c>
      <c r="AO71" s="113">
        <f t="shared" si="75"/>
        <v>1</v>
      </c>
      <c r="AP71" s="113">
        <f t="shared" si="75"/>
        <v>1</v>
      </c>
      <c r="AQ71" s="113">
        <f t="shared" si="75"/>
        <v>1</v>
      </c>
      <c r="AR71" s="113">
        <f t="shared" si="75"/>
        <v>1</v>
      </c>
      <c r="AS71" s="113">
        <f t="shared" si="75"/>
        <v>1</v>
      </c>
      <c r="AT71" s="113">
        <f t="shared" si="76"/>
        <v>1</v>
      </c>
      <c r="AU71" s="113">
        <f t="shared" si="76"/>
        <v>1</v>
      </c>
      <c r="AV71" s="113">
        <f t="shared" si="76"/>
        <v>1</v>
      </c>
      <c r="AW71" s="113">
        <f t="shared" si="76"/>
        <v>1</v>
      </c>
      <c r="AX71" s="113">
        <f t="shared" si="76"/>
        <v>1</v>
      </c>
      <c r="AY71" s="113">
        <f t="shared" si="76"/>
        <v>1</v>
      </c>
      <c r="AZ71" s="83"/>
      <c r="BA71" s="113">
        <f t="shared" si="77"/>
        <v>0</v>
      </c>
      <c r="BB71" s="113">
        <f t="shared" si="77"/>
        <v>0</v>
      </c>
      <c r="BC71" s="113">
        <f t="shared" si="77"/>
        <v>0</v>
      </c>
      <c r="BD71" s="113">
        <f t="shared" si="77"/>
        <v>0</v>
      </c>
      <c r="BE71" s="113">
        <f t="shared" si="77"/>
        <v>0</v>
      </c>
      <c r="BF71" s="113">
        <f t="shared" si="77"/>
        <v>0</v>
      </c>
      <c r="BG71" s="113">
        <f t="shared" si="77"/>
        <v>0</v>
      </c>
      <c r="BH71" s="113">
        <f t="shared" si="77"/>
        <v>0</v>
      </c>
      <c r="BI71" s="113">
        <f t="shared" si="77"/>
        <v>0</v>
      </c>
      <c r="BJ71" s="113">
        <f t="shared" si="77"/>
        <v>0</v>
      </c>
      <c r="BK71" s="113">
        <f t="shared" si="78"/>
        <v>0</v>
      </c>
      <c r="BL71" s="113">
        <f t="shared" si="78"/>
        <v>0</v>
      </c>
      <c r="BM71" s="113">
        <f t="shared" si="78"/>
        <v>0</v>
      </c>
      <c r="BN71" s="113">
        <f t="shared" si="78"/>
        <v>0</v>
      </c>
      <c r="BO71" s="113">
        <f t="shared" si="78"/>
        <v>0</v>
      </c>
      <c r="BP71" s="113">
        <f t="shared" si="78"/>
        <v>0</v>
      </c>
      <c r="BQ71" s="113">
        <f t="shared" si="78"/>
        <v>0</v>
      </c>
      <c r="BR71" s="113">
        <f t="shared" si="78"/>
        <v>0</v>
      </c>
      <c r="BS71" s="113">
        <f t="shared" si="78"/>
        <v>0</v>
      </c>
      <c r="BT71" s="113">
        <f t="shared" si="78"/>
        <v>0</v>
      </c>
      <c r="BU71" s="113">
        <f t="shared" si="79"/>
        <v>0</v>
      </c>
      <c r="BV71" s="113">
        <f t="shared" si="79"/>
        <v>0</v>
      </c>
      <c r="BW71" s="113">
        <f t="shared" si="79"/>
        <v>0</v>
      </c>
      <c r="BX71" s="113">
        <f t="shared" si="79"/>
        <v>0</v>
      </c>
      <c r="BY71" s="113">
        <f t="shared" si="79"/>
        <v>0</v>
      </c>
      <c r="BZ71" s="113">
        <f t="shared" si="79"/>
        <v>0</v>
      </c>
    </row>
    <row r="72" spans="1:78" ht="13.8">
      <c r="A72" s="457"/>
      <c r="B72" s="116"/>
      <c r="C72" s="116"/>
      <c r="D72" s="116"/>
      <c r="E72" s="117"/>
      <c r="F72" s="91" t="s">
        <v>445</v>
      </c>
      <c r="G72" s="91" t="s">
        <v>668</v>
      </c>
      <c r="H72" s="92" t="s">
        <v>231</v>
      </c>
      <c r="I72" s="93" t="s">
        <v>23</v>
      </c>
      <c r="J72" s="210" t="s">
        <v>81</v>
      </c>
      <c r="K72" s="209">
        <v>100</v>
      </c>
      <c r="L72" s="94">
        <f t="shared" ref="L72:L131" si="84">K72/$K$6</f>
        <v>1.0949304719150335E-2</v>
      </c>
      <c r="M72" s="96"/>
      <c r="N72" s="97" t="str">
        <f t="shared" si="82"/>
        <v>No ISSUED</v>
      </c>
      <c r="O72" s="98">
        <f t="shared" ca="1" si="80"/>
        <v>0</v>
      </c>
      <c r="P72" s="99">
        <f t="shared" ca="1" si="81"/>
        <v>0</v>
      </c>
      <c r="Q72" s="431">
        <v>45989</v>
      </c>
      <c r="R72" s="432" t="s">
        <v>53</v>
      </c>
      <c r="S72" s="431">
        <f t="shared" ref="S72:S135" si="85">+Q72+7</f>
        <v>45996</v>
      </c>
      <c r="T72" s="434" t="s">
        <v>53</v>
      </c>
      <c r="U72" s="431">
        <f t="shared" si="83"/>
        <v>46003</v>
      </c>
      <c r="V72" s="432" t="s">
        <v>53</v>
      </c>
      <c r="W72" s="431" t="s">
        <v>53</v>
      </c>
      <c r="X72" s="432" t="s">
        <v>53</v>
      </c>
      <c r="Y72" s="82"/>
      <c r="Z72" s="113">
        <f t="shared" si="74"/>
        <v>0</v>
      </c>
      <c r="AA72" s="113">
        <f t="shared" si="74"/>
        <v>0</v>
      </c>
      <c r="AB72" s="113">
        <f t="shared" si="74"/>
        <v>0</v>
      </c>
      <c r="AC72" s="113">
        <f t="shared" si="74"/>
        <v>0</v>
      </c>
      <c r="AD72" s="113">
        <f t="shared" si="74"/>
        <v>0</v>
      </c>
      <c r="AE72" s="113">
        <f t="shared" si="74"/>
        <v>0</v>
      </c>
      <c r="AF72" s="113">
        <f t="shared" si="74"/>
        <v>0</v>
      </c>
      <c r="AG72" s="113">
        <f t="shared" si="74"/>
        <v>0</v>
      </c>
      <c r="AH72" s="113">
        <f t="shared" si="74"/>
        <v>0.85</v>
      </c>
      <c r="AI72" s="113">
        <f t="shared" si="74"/>
        <v>0.85</v>
      </c>
      <c r="AJ72" s="113">
        <f t="shared" si="75"/>
        <v>1</v>
      </c>
      <c r="AK72" s="113">
        <f t="shared" si="75"/>
        <v>1</v>
      </c>
      <c r="AL72" s="113">
        <f t="shared" si="75"/>
        <v>1</v>
      </c>
      <c r="AM72" s="113">
        <f t="shared" si="75"/>
        <v>1</v>
      </c>
      <c r="AN72" s="113">
        <f t="shared" si="75"/>
        <v>1</v>
      </c>
      <c r="AO72" s="113">
        <f t="shared" si="75"/>
        <v>1</v>
      </c>
      <c r="AP72" s="113">
        <f t="shared" si="75"/>
        <v>1</v>
      </c>
      <c r="AQ72" s="113">
        <f t="shared" si="75"/>
        <v>1</v>
      </c>
      <c r="AR72" s="113">
        <f t="shared" si="75"/>
        <v>1</v>
      </c>
      <c r="AS72" s="113">
        <f t="shared" si="75"/>
        <v>1</v>
      </c>
      <c r="AT72" s="113">
        <f t="shared" si="76"/>
        <v>1</v>
      </c>
      <c r="AU72" s="113">
        <f t="shared" si="76"/>
        <v>1</v>
      </c>
      <c r="AV72" s="113">
        <f t="shared" si="76"/>
        <v>1</v>
      </c>
      <c r="AW72" s="113">
        <f t="shared" si="76"/>
        <v>1</v>
      </c>
      <c r="AX72" s="113">
        <f t="shared" si="76"/>
        <v>1</v>
      </c>
      <c r="AY72" s="113">
        <f t="shared" si="76"/>
        <v>1</v>
      </c>
      <c r="AZ72" s="83"/>
      <c r="BA72" s="113">
        <f t="shared" si="77"/>
        <v>0</v>
      </c>
      <c r="BB72" s="113">
        <f t="shared" si="77"/>
        <v>0</v>
      </c>
      <c r="BC72" s="113">
        <f t="shared" si="77"/>
        <v>0</v>
      </c>
      <c r="BD72" s="113">
        <f t="shared" si="77"/>
        <v>0</v>
      </c>
      <c r="BE72" s="113">
        <f t="shared" si="77"/>
        <v>0</v>
      </c>
      <c r="BF72" s="113">
        <f t="shared" si="77"/>
        <v>0</v>
      </c>
      <c r="BG72" s="113">
        <f t="shared" si="77"/>
        <v>0</v>
      </c>
      <c r="BH72" s="113">
        <f t="shared" si="77"/>
        <v>0</v>
      </c>
      <c r="BI72" s="113">
        <f t="shared" si="77"/>
        <v>0</v>
      </c>
      <c r="BJ72" s="113">
        <f t="shared" si="77"/>
        <v>0</v>
      </c>
      <c r="BK72" s="113">
        <f t="shared" si="78"/>
        <v>0</v>
      </c>
      <c r="BL72" s="113">
        <f t="shared" si="78"/>
        <v>0</v>
      </c>
      <c r="BM72" s="113">
        <f t="shared" si="78"/>
        <v>0</v>
      </c>
      <c r="BN72" s="113">
        <f t="shared" si="78"/>
        <v>0</v>
      </c>
      <c r="BO72" s="113">
        <f t="shared" si="78"/>
        <v>0</v>
      </c>
      <c r="BP72" s="113">
        <f t="shared" si="78"/>
        <v>0</v>
      </c>
      <c r="BQ72" s="113">
        <f t="shared" si="78"/>
        <v>0</v>
      </c>
      <c r="BR72" s="113">
        <f t="shared" si="78"/>
        <v>0</v>
      </c>
      <c r="BS72" s="113">
        <f t="shared" si="78"/>
        <v>0</v>
      </c>
      <c r="BT72" s="113">
        <f t="shared" si="78"/>
        <v>0</v>
      </c>
      <c r="BU72" s="113">
        <f t="shared" si="79"/>
        <v>0</v>
      </c>
      <c r="BV72" s="113">
        <f t="shared" si="79"/>
        <v>0</v>
      </c>
      <c r="BW72" s="113">
        <f t="shared" si="79"/>
        <v>0</v>
      </c>
      <c r="BX72" s="113">
        <f t="shared" si="79"/>
        <v>0</v>
      </c>
      <c r="BY72" s="113">
        <f t="shared" si="79"/>
        <v>0</v>
      </c>
      <c r="BZ72" s="113">
        <f t="shared" si="79"/>
        <v>0</v>
      </c>
    </row>
    <row r="73" spans="1:78" ht="13.8">
      <c r="A73" s="457"/>
      <c r="B73" s="116"/>
      <c r="C73" s="116"/>
      <c r="D73" s="116"/>
      <c r="E73" s="117"/>
      <c r="F73" s="91" t="s">
        <v>446</v>
      </c>
      <c r="G73" s="91" t="s">
        <v>669</v>
      </c>
      <c r="H73" s="92" t="s">
        <v>232</v>
      </c>
      <c r="I73" s="93" t="s">
        <v>25</v>
      </c>
      <c r="J73" s="210" t="s">
        <v>81</v>
      </c>
      <c r="K73" s="209">
        <v>100</v>
      </c>
      <c r="L73" s="94">
        <f t="shared" si="84"/>
        <v>1.0949304719150335E-2</v>
      </c>
      <c r="M73" s="96"/>
      <c r="N73" s="97" t="str">
        <f t="shared" si="82"/>
        <v>No ISSUED</v>
      </c>
      <c r="O73" s="98">
        <f t="shared" ca="1" si="80"/>
        <v>0</v>
      </c>
      <c r="P73" s="99">
        <f t="shared" ca="1" si="81"/>
        <v>0</v>
      </c>
      <c r="Q73" s="431">
        <v>45989</v>
      </c>
      <c r="R73" s="432" t="s">
        <v>53</v>
      </c>
      <c r="S73" s="431">
        <f t="shared" si="85"/>
        <v>45996</v>
      </c>
      <c r="T73" s="434" t="s">
        <v>53</v>
      </c>
      <c r="U73" s="431">
        <f t="shared" si="83"/>
        <v>46003</v>
      </c>
      <c r="V73" s="432" t="s">
        <v>53</v>
      </c>
      <c r="W73" s="431" t="s">
        <v>53</v>
      </c>
      <c r="X73" s="432" t="s">
        <v>53</v>
      </c>
      <c r="Y73" s="82"/>
      <c r="Z73" s="113">
        <f t="shared" si="74"/>
        <v>0</v>
      </c>
      <c r="AA73" s="113">
        <f t="shared" si="74"/>
        <v>0</v>
      </c>
      <c r="AB73" s="113">
        <f t="shared" si="74"/>
        <v>0</v>
      </c>
      <c r="AC73" s="113">
        <f t="shared" si="74"/>
        <v>0</v>
      </c>
      <c r="AD73" s="113">
        <f t="shared" si="74"/>
        <v>0</v>
      </c>
      <c r="AE73" s="113">
        <f t="shared" si="74"/>
        <v>0</v>
      </c>
      <c r="AF73" s="113">
        <f t="shared" si="74"/>
        <v>0</v>
      </c>
      <c r="AG73" s="113">
        <f t="shared" si="74"/>
        <v>0</v>
      </c>
      <c r="AH73" s="113">
        <f t="shared" si="74"/>
        <v>0.85</v>
      </c>
      <c r="AI73" s="113">
        <f t="shared" si="74"/>
        <v>0.85</v>
      </c>
      <c r="AJ73" s="113">
        <f t="shared" si="75"/>
        <v>1</v>
      </c>
      <c r="AK73" s="113">
        <f t="shared" si="75"/>
        <v>1</v>
      </c>
      <c r="AL73" s="113">
        <f t="shared" si="75"/>
        <v>1</v>
      </c>
      <c r="AM73" s="113">
        <f t="shared" si="75"/>
        <v>1</v>
      </c>
      <c r="AN73" s="113">
        <f t="shared" si="75"/>
        <v>1</v>
      </c>
      <c r="AO73" s="113">
        <f t="shared" si="75"/>
        <v>1</v>
      </c>
      <c r="AP73" s="113">
        <f t="shared" si="75"/>
        <v>1</v>
      </c>
      <c r="AQ73" s="113">
        <f t="shared" si="75"/>
        <v>1</v>
      </c>
      <c r="AR73" s="113">
        <f t="shared" si="75"/>
        <v>1</v>
      </c>
      <c r="AS73" s="113">
        <f t="shared" si="75"/>
        <v>1</v>
      </c>
      <c r="AT73" s="113">
        <f t="shared" si="76"/>
        <v>1</v>
      </c>
      <c r="AU73" s="113">
        <f t="shared" si="76"/>
        <v>1</v>
      </c>
      <c r="AV73" s="113">
        <f t="shared" si="76"/>
        <v>1</v>
      </c>
      <c r="AW73" s="113">
        <f t="shared" si="76"/>
        <v>1</v>
      </c>
      <c r="AX73" s="113">
        <f t="shared" si="76"/>
        <v>1</v>
      </c>
      <c r="AY73" s="113">
        <f t="shared" si="76"/>
        <v>1</v>
      </c>
      <c r="AZ73" s="83"/>
      <c r="BA73" s="113">
        <f t="shared" si="77"/>
        <v>0</v>
      </c>
      <c r="BB73" s="113">
        <f t="shared" si="77"/>
        <v>0</v>
      </c>
      <c r="BC73" s="113">
        <f t="shared" si="77"/>
        <v>0</v>
      </c>
      <c r="BD73" s="113">
        <f t="shared" si="77"/>
        <v>0</v>
      </c>
      <c r="BE73" s="113">
        <f t="shared" si="77"/>
        <v>0</v>
      </c>
      <c r="BF73" s="113">
        <f t="shared" si="77"/>
        <v>0</v>
      </c>
      <c r="BG73" s="113">
        <f t="shared" si="77"/>
        <v>0</v>
      </c>
      <c r="BH73" s="113">
        <f t="shared" si="77"/>
        <v>0</v>
      </c>
      <c r="BI73" s="113">
        <f t="shared" si="77"/>
        <v>0</v>
      </c>
      <c r="BJ73" s="113">
        <f t="shared" si="77"/>
        <v>0</v>
      </c>
      <c r="BK73" s="113">
        <f t="shared" si="78"/>
        <v>0</v>
      </c>
      <c r="BL73" s="113">
        <f t="shared" si="78"/>
        <v>0</v>
      </c>
      <c r="BM73" s="113">
        <f t="shared" si="78"/>
        <v>0</v>
      </c>
      <c r="BN73" s="113">
        <f t="shared" si="78"/>
        <v>0</v>
      </c>
      <c r="BO73" s="113">
        <f t="shared" si="78"/>
        <v>0</v>
      </c>
      <c r="BP73" s="113">
        <f t="shared" si="78"/>
        <v>0</v>
      </c>
      <c r="BQ73" s="113">
        <f t="shared" si="78"/>
        <v>0</v>
      </c>
      <c r="BR73" s="113">
        <f t="shared" si="78"/>
        <v>0</v>
      </c>
      <c r="BS73" s="113">
        <f t="shared" si="78"/>
        <v>0</v>
      </c>
      <c r="BT73" s="113">
        <f t="shared" si="78"/>
        <v>0</v>
      </c>
      <c r="BU73" s="113">
        <f t="shared" si="79"/>
        <v>0</v>
      </c>
      <c r="BV73" s="113">
        <f t="shared" si="79"/>
        <v>0</v>
      </c>
      <c r="BW73" s="113">
        <f t="shared" si="79"/>
        <v>0</v>
      </c>
      <c r="BX73" s="113">
        <f t="shared" si="79"/>
        <v>0</v>
      </c>
      <c r="BY73" s="113">
        <f t="shared" si="79"/>
        <v>0</v>
      </c>
      <c r="BZ73" s="113">
        <f t="shared" si="79"/>
        <v>0</v>
      </c>
    </row>
    <row r="74" spans="1:78" ht="13.8">
      <c r="A74" s="457"/>
      <c r="B74" s="116"/>
      <c r="C74" s="116"/>
      <c r="D74" s="116"/>
      <c r="E74" s="117"/>
      <c r="F74" s="91" t="s">
        <v>447</v>
      </c>
      <c r="G74" s="91" t="s">
        <v>669</v>
      </c>
      <c r="H74" s="92" t="s">
        <v>233</v>
      </c>
      <c r="I74" s="93" t="s">
        <v>25</v>
      </c>
      <c r="J74" s="210" t="s">
        <v>81</v>
      </c>
      <c r="K74" s="209">
        <v>100</v>
      </c>
      <c r="L74" s="94">
        <f t="shared" si="84"/>
        <v>1.0949304719150335E-2</v>
      </c>
      <c r="M74" s="96"/>
      <c r="N74" s="97" t="str">
        <f t="shared" si="82"/>
        <v>No ISSUED</v>
      </c>
      <c r="O74" s="98">
        <f t="shared" ca="1" si="80"/>
        <v>0</v>
      </c>
      <c r="P74" s="99">
        <f t="shared" ca="1" si="81"/>
        <v>0</v>
      </c>
      <c r="Q74" s="431">
        <v>45989</v>
      </c>
      <c r="R74" s="432" t="s">
        <v>53</v>
      </c>
      <c r="S74" s="431">
        <f t="shared" si="85"/>
        <v>45996</v>
      </c>
      <c r="T74" s="434" t="s">
        <v>53</v>
      </c>
      <c r="U74" s="431">
        <f t="shared" si="83"/>
        <v>46003</v>
      </c>
      <c r="V74" s="432" t="s">
        <v>53</v>
      </c>
      <c r="W74" s="431" t="s">
        <v>53</v>
      </c>
      <c r="X74" s="432" t="s">
        <v>53</v>
      </c>
      <c r="Y74" s="82"/>
      <c r="Z74" s="113">
        <f t="shared" si="74"/>
        <v>0</v>
      </c>
      <c r="AA74" s="113">
        <f t="shared" si="74"/>
        <v>0</v>
      </c>
      <c r="AB74" s="113">
        <f t="shared" si="74"/>
        <v>0</v>
      </c>
      <c r="AC74" s="113">
        <f t="shared" si="74"/>
        <v>0</v>
      </c>
      <c r="AD74" s="113">
        <f t="shared" si="74"/>
        <v>0</v>
      </c>
      <c r="AE74" s="113">
        <f t="shared" si="74"/>
        <v>0</v>
      </c>
      <c r="AF74" s="113">
        <f t="shared" si="74"/>
        <v>0</v>
      </c>
      <c r="AG74" s="113">
        <f t="shared" si="74"/>
        <v>0</v>
      </c>
      <c r="AH74" s="113">
        <f t="shared" si="74"/>
        <v>0.85</v>
      </c>
      <c r="AI74" s="113">
        <f t="shared" si="74"/>
        <v>0.85</v>
      </c>
      <c r="AJ74" s="113">
        <f t="shared" si="75"/>
        <v>1</v>
      </c>
      <c r="AK74" s="113">
        <f t="shared" si="75"/>
        <v>1</v>
      </c>
      <c r="AL74" s="113">
        <f t="shared" si="75"/>
        <v>1</v>
      </c>
      <c r="AM74" s="113">
        <f t="shared" si="75"/>
        <v>1</v>
      </c>
      <c r="AN74" s="113">
        <f t="shared" si="75"/>
        <v>1</v>
      </c>
      <c r="AO74" s="113">
        <f t="shared" si="75"/>
        <v>1</v>
      </c>
      <c r="AP74" s="113">
        <f t="shared" si="75"/>
        <v>1</v>
      </c>
      <c r="AQ74" s="113">
        <f t="shared" si="75"/>
        <v>1</v>
      </c>
      <c r="AR74" s="113">
        <f t="shared" si="75"/>
        <v>1</v>
      </c>
      <c r="AS74" s="113">
        <f t="shared" si="75"/>
        <v>1</v>
      </c>
      <c r="AT74" s="113">
        <f t="shared" si="76"/>
        <v>1</v>
      </c>
      <c r="AU74" s="113">
        <f t="shared" si="76"/>
        <v>1</v>
      </c>
      <c r="AV74" s="113">
        <f t="shared" si="76"/>
        <v>1</v>
      </c>
      <c r="AW74" s="113">
        <f t="shared" si="76"/>
        <v>1</v>
      </c>
      <c r="AX74" s="113">
        <f t="shared" si="76"/>
        <v>1</v>
      </c>
      <c r="AY74" s="113">
        <f t="shared" si="76"/>
        <v>1</v>
      </c>
      <c r="AZ74" s="83"/>
      <c r="BA74" s="113">
        <f t="shared" si="77"/>
        <v>0</v>
      </c>
      <c r="BB74" s="113">
        <f t="shared" si="77"/>
        <v>0</v>
      </c>
      <c r="BC74" s="113">
        <f t="shared" si="77"/>
        <v>0</v>
      </c>
      <c r="BD74" s="113">
        <f t="shared" si="77"/>
        <v>0</v>
      </c>
      <c r="BE74" s="113">
        <f t="shared" si="77"/>
        <v>0</v>
      </c>
      <c r="BF74" s="113">
        <f t="shared" si="77"/>
        <v>0</v>
      </c>
      <c r="BG74" s="113">
        <f t="shared" si="77"/>
        <v>0</v>
      </c>
      <c r="BH74" s="113">
        <f t="shared" si="77"/>
        <v>0</v>
      </c>
      <c r="BI74" s="113">
        <f t="shared" si="77"/>
        <v>0</v>
      </c>
      <c r="BJ74" s="113">
        <f t="shared" si="77"/>
        <v>0</v>
      </c>
      <c r="BK74" s="113">
        <f t="shared" si="78"/>
        <v>0</v>
      </c>
      <c r="BL74" s="113">
        <f t="shared" si="78"/>
        <v>0</v>
      </c>
      <c r="BM74" s="113">
        <f t="shared" si="78"/>
        <v>0</v>
      </c>
      <c r="BN74" s="113">
        <f t="shared" si="78"/>
        <v>0</v>
      </c>
      <c r="BO74" s="113">
        <f t="shared" si="78"/>
        <v>0</v>
      </c>
      <c r="BP74" s="113">
        <f t="shared" si="78"/>
        <v>0</v>
      </c>
      <c r="BQ74" s="113">
        <f t="shared" si="78"/>
        <v>0</v>
      </c>
      <c r="BR74" s="113">
        <f t="shared" si="78"/>
        <v>0</v>
      </c>
      <c r="BS74" s="113">
        <f t="shared" si="78"/>
        <v>0</v>
      </c>
      <c r="BT74" s="113">
        <f t="shared" si="78"/>
        <v>0</v>
      </c>
      <c r="BU74" s="113">
        <f t="shared" si="79"/>
        <v>0</v>
      </c>
      <c r="BV74" s="113">
        <f t="shared" si="79"/>
        <v>0</v>
      </c>
      <c r="BW74" s="113">
        <f t="shared" si="79"/>
        <v>0</v>
      </c>
      <c r="BX74" s="113">
        <f t="shared" si="79"/>
        <v>0</v>
      </c>
      <c r="BY74" s="113">
        <f t="shared" si="79"/>
        <v>0</v>
      </c>
      <c r="BZ74" s="113">
        <f t="shared" si="79"/>
        <v>0</v>
      </c>
    </row>
    <row r="75" spans="1:78" ht="13.8">
      <c r="A75" s="457"/>
      <c r="B75" s="116"/>
      <c r="C75" s="116"/>
      <c r="D75" s="116"/>
      <c r="E75" s="117"/>
      <c r="F75" s="91" t="s">
        <v>448</v>
      </c>
      <c r="G75" s="91" t="s">
        <v>669</v>
      </c>
      <c r="H75" s="92" t="s">
        <v>234</v>
      </c>
      <c r="I75" s="93" t="s">
        <v>25</v>
      </c>
      <c r="J75" s="210" t="s">
        <v>81</v>
      </c>
      <c r="K75" s="209">
        <v>100</v>
      </c>
      <c r="L75" s="94">
        <f t="shared" si="84"/>
        <v>1.0949304719150335E-2</v>
      </c>
      <c r="M75" s="96"/>
      <c r="N75" s="97" t="str">
        <f t="shared" si="82"/>
        <v>No ISSUED</v>
      </c>
      <c r="O75" s="98">
        <f t="shared" ca="1" si="80"/>
        <v>0</v>
      </c>
      <c r="P75" s="99">
        <f t="shared" ca="1" si="81"/>
        <v>0</v>
      </c>
      <c r="Q75" s="431">
        <v>45989</v>
      </c>
      <c r="R75" s="432" t="s">
        <v>53</v>
      </c>
      <c r="S75" s="431">
        <f t="shared" si="85"/>
        <v>45996</v>
      </c>
      <c r="T75" s="434" t="s">
        <v>53</v>
      </c>
      <c r="U75" s="431">
        <f t="shared" si="83"/>
        <v>46003</v>
      </c>
      <c r="V75" s="432" t="s">
        <v>53</v>
      </c>
      <c r="W75" s="431" t="s">
        <v>53</v>
      </c>
      <c r="X75" s="432" t="s">
        <v>53</v>
      </c>
      <c r="Y75" s="82"/>
      <c r="Z75" s="113">
        <f t="shared" si="74"/>
        <v>0</v>
      </c>
      <c r="AA75" s="113">
        <f t="shared" si="74"/>
        <v>0</v>
      </c>
      <c r="AB75" s="113">
        <f t="shared" si="74"/>
        <v>0</v>
      </c>
      <c r="AC75" s="113">
        <f t="shared" si="74"/>
        <v>0</v>
      </c>
      <c r="AD75" s="113">
        <f t="shared" si="74"/>
        <v>0</v>
      </c>
      <c r="AE75" s="113">
        <f t="shared" si="74"/>
        <v>0</v>
      </c>
      <c r="AF75" s="113">
        <f t="shared" si="74"/>
        <v>0</v>
      </c>
      <c r="AG75" s="113">
        <f t="shared" si="74"/>
        <v>0</v>
      </c>
      <c r="AH75" s="113">
        <f t="shared" si="74"/>
        <v>0.85</v>
      </c>
      <c r="AI75" s="113">
        <f t="shared" si="74"/>
        <v>0.85</v>
      </c>
      <c r="AJ75" s="113">
        <f t="shared" si="75"/>
        <v>1</v>
      </c>
      <c r="AK75" s="113">
        <f t="shared" si="75"/>
        <v>1</v>
      </c>
      <c r="AL75" s="113">
        <f t="shared" si="75"/>
        <v>1</v>
      </c>
      <c r="AM75" s="113">
        <f t="shared" si="75"/>
        <v>1</v>
      </c>
      <c r="AN75" s="113">
        <f t="shared" si="75"/>
        <v>1</v>
      </c>
      <c r="AO75" s="113">
        <f t="shared" si="75"/>
        <v>1</v>
      </c>
      <c r="AP75" s="113">
        <f t="shared" si="75"/>
        <v>1</v>
      </c>
      <c r="AQ75" s="113">
        <f t="shared" si="75"/>
        <v>1</v>
      </c>
      <c r="AR75" s="113">
        <f t="shared" si="75"/>
        <v>1</v>
      </c>
      <c r="AS75" s="113">
        <f t="shared" si="75"/>
        <v>1</v>
      </c>
      <c r="AT75" s="113">
        <f t="shared" si="76"/>
        <v>1</v>
      </c>
      <c r="AU75" s="113">
        <f t="shared" si="76"/>
        <v>1</v>
      </c>
      <c r="AV75" s="113">
        <f t="shared" si="76"/>
        <v>1</v>
      </c>
      <c r="AW75" s="113">
        <f t="shared" si="76"/>
        <v>1</v>
      </c>
      <c r="AX75" s="113">
        <f t="shared" si="76"/>
        <v>1</v>
      </c>
      <c r="AY75" s="113">
        <f t="shared" si="76"/>
        <v>1</v>
      </c>
      <c r="AZ75" s="83"/>
      <c r="BA75" s="113">
        <f t="shared" si="77"/>
        <v>0</v>
      </c>
      <c r="BB75" s="113">
        <f t="shared" si="77"/>
        <v>0</v>
      </c>
      <c r="BC75" s="113">
        <f t="shared" si="77"/>
        <v>0</v>
      </c>
      <c r="BD75" s="113">
        <f t="shared" si="77"/>
        <v>0</v>
      </c>
      <c r="BE75" s="113">
        <f t="shared" si="77"/>
        <v>0</v>
      </c>
      <c r="BF75" s="113">
        <f t="shared" si="77"/>
        <v>0</v>
      </c>
      <c r="BG75" s="113">
        <f t="shared" si="77"/>
        <v>0</v>
      </c>
      <c r="BH75" s="113">
        <f t="shared" si="77"/>
        <v>0</v>
      </c>
      <c r="BI75" s="113">
        <f t="shared" si="77"/>
        <v>0</v>
      </c>
      <c r="BJ75" s="113">
        <f t="shared" si="77"/>
        <v>0</v>
      </c>
      <c r="BK75" s="113">
        <f t="shared" si="78"/>
        <v>0</v>
      </c>
      <c r="BL75" s="113">
        <f t="shared" si="78"/>
        <v>0</v>
      </c>
      <c r="BM75" s="113">
        <f t="shared" si="78"/>
        <v>0</v>
      </c>
      <c r="BN75" s="113">
        <f t="shared" si="78"/>
        <v>0</v>
      </c>
      <c r="BO75" s="113">
        <f t="shared" si="78"/>
        <v>0</v>
      </c>
      <c r="BP75" s="113">
        <f t="shared" si="78"/>
        <v>0</v>
      </c>
      <c r="BQ75" s="113">
        <f t="shared" si="78"/>
        <v>0</v>
      </c>
      <c r="BR75" s="113">
        <f t="shared" si="78"/>
        <v>0</v>
      </c>
      <c r="BS75" s="113">
        <f t="shared" si="78"/>
        <v>0</v>
      </c>
      <c r="BT75" s="113">
        <f t="shared" si="78"/>
        <v>0</v>
      </c>
      <c r="BU75" s="113">
        <f t="shared" si="79"/>
        <v>0</v>
      </c>
      <c r="BV75" s="113">
        <f t="shared" si="79"/>
        <v>0</v>
      </c>
      <c r="BW75" s="113">
        <f t="shared" si="79"/>
        <v>0</v>
      </c>
      <c r="BX75" s="113">
        <f t="shared" si="79"/>
        <v>0</v>
      </c>
      <c r="BY75" s="113">
        <f t="shared" si="79"/>
        <v>0</v>
      </c>
      <c r="BZ75" s="113">
        <f t="shared" si="79"/>
        <v>0</v>
      </c>
    </row>
    <row r="76" spans="1:78" ht="13.8">
      <c r="A76" s="457"/>
      <c r="B76" s="116"/>
      <c r="C76" s="116"/>
      <c r="D76" s="116"/>
      <c r="E76" s="117"/>
      <c r="F76" s="91" t="s">
        <v>449</v>
      </c>
      <c r="G76" s="91" t="s">
        <v>670</v>
      </c>
      <c r="H76" s="92" t="s">
        <v>235</v>
      </c>
      <c r="I76" s="93" t="s">
        <v>25</v>
      </c>
      <c r="J76" s="210" t="s">
        <v>81</v>
      </c>
      <c r="K76" s="209">
        <v>100</v>
      </c>
      <c r="L76" s="94">
        <f t="shared" si="84"/>
        <v>1.0949304719150335E-2</v>
      </c>
      <c r="M76" s="96"/>
      <c r="N76" s="97" t="str">
        <f t="shared" si="82"/>
        <v>No ISSUED</v>
      </c>
      <c r="O76" s="98">
        <f t="shared" ca="1" si="80"/>
        <v>0</v>
      </c>
      <c r="P76" s="99">
        <f t="shared" ca="1" si="81"/>
        <v>0</v>
      </c>
      <c r="Q76" s="431">
        <v>45989</v>
      </c>
      <c r="R76" s="432" t="s">
        <v>53</v>
      </c>
      <c r="S76" s="431">
        <f t="shared" si="85"/>
        <v>45996</v>
      </c>
      <c r="T76" s="434" t="s">
        <v>53</v>
      </c>
      <c r="U76" s="431">
        <f t="shared" si="83"/>
        <v>46003</v>
      </c>
      <c r="V76" s="432" t="s">
        <v>53</v>
      </c>
      <c r="W76" s="431" t="s">
        <v>53</v>
      </c>
      <c r="X76" s="432" t="s">
        <v>53</v>
      </c>
      <c r="Y76" s="82"/>
      <c r="Z76" s="113">
        <f t="shared" si="74"/>
        <v>0</v>
      </c>
      <c r="AA76" s="113">
        <f t="shared" si="74"/>
        <v>0</v>
      </c>
      <c r="AB76" s="113">
        <f t="shared" si="74"/>
        <v>0</v>
      </c>
      <c r="AC76" s="113">
        <f t="shared" si="74"/>
        <v>0</v>
      </c>
      <c r="AD76" s="113">
        <f t="shared" si="74"/>
        <v>0</v>
      </c>
      <c r="AE76" s="113">
        <f t="shared" si="74"/>
        <v>0</v>
      </c>
      <c r="AF76" s="113">
        <f t="shared" si="74"/>
        <v>0</v>
      </c>
      <c r="AG76" s="113">
        <f t="shared" si="74"/>
        <v>0</v>
      </c>
      <c r="AH76" s="113">
        <f t="shared" si="74"/>
        <v>0.85</v>
      </c>
      <c r="AI76" s="113">
        <f t="shared" si="74"/>
        <v>0.85</v>
      </c>
      <c r="AJ76" s="113">
        <f t="shared" si="75"/>
        <v>1</v>
      </c>
      <c r="AK76" s="113">
        <f t="shared" si="75"/>
        <v>1</v>
      </c>
      <c r="AL76" s="113">
        <f t="shared" si="75"/>
        <v>1</v>
      </c>
      <c r="AM76" s="113">
        <f t="shared" si="75"/>
        <v>1</v>
      </c>
      <c r="AN76" s="113">
        <f t="shared" si="75"/>
        <v>1</v>
      </c>
      <c r="AO76" s="113">
        <f t="shared" si="75"/>
        <v>1</v>
      </c>
      <c r="AP76" s="113">
        <f t="shared" si="75"/>
        <v>1</v>
      </c>
      <c r="AQ76" s="113">
        <f t="shared" si="75"/>
        <v>1</v>
      </c>
      <c r="AR76" s="113">
        <f t="shared" si="75"/>
        <v>1</v>
      </c>
      <c r="AS76" s="113">
        <f t="shared" si="75"/>
        <v>1</v>
      </c>
      <c r="AT76" s="113">
        <f t="shared" si="76"/>
        <v>1</v>
      </c>
      <c r="AU76" s="113">
        <f t="shared" si="76"/>
        <v>1</v>
      </c>
      <c r="AV76" s="113">
        <f t="shared" si="76"/>
        <v>1</v>
      </c>
      <c r="AW76" s="113">
        <f t="shared" si="76"/>
        <v>1</v>
      </c>
      <c r="AX76" s="113">
        <f t="shared" si="76"/>
        <v>1</v>
      </c>
      <c r="AY76" s="113">
        <f t="shared" si="76"/>
        <v>1</v>
      </c>
      <c r="AZ76" s="83"/>
      <c r="BA76" s="113">
        <f t="shared" si="77"/>
        <v>0</v>
      </c>
      <c r="BB76" s="113">
        <f t="shared" si="77"/>
        <v>0</v>
      </c>
      <c r="BC76" s="113">
        <f t="shared" si="77"/>
        <v>0</v>
      </c>
      <c r="BD76" s="113">
        <f t="shared" si="77"/>
        <v>0</v>
      </c>
      <c r="BE76" s="113">
        <f t="shared" si="77"/>
        <v>0</v>
      </c>
      <c r="BF76" s="113">
        <f t="shared" si="77"/>
        <v>0</v>
      </c>
      <c r="BG76" s="113">
        <f t="shared" si="77"/>
        <v>0</v>
      </c>
      <c r="BH76" s="113">
        <f t="shared" si="77"/>
        <v>0</v>
      </c>
      <c r="BI76" s="113">
        <f t="shared" si="77"/>
        <v>0</v>
      </c>
      <c r="BJ76" s="113">
        <f t="shared" si="77"/>
        <v>0</v>
      </c>
      <c r="BK76" s="113">
        <f t="shared" si="78"/>
        <v>0</v>
      </c>
      <c r="BL76" s="113">
        <f t="shared" si="78"/>
        <v>0</v>
      </c>
      <c r="BM76" s="113">
        <f t="shared" si="78"/>
        <v>0</v>
      </c>
      <c r="BN76" s="113">
        <f t="shared" si="78"/>
        <v>0</v>
      </c>
      <c r="BO76" s="113">
        <f t="shared" si="78"/>
        <v>0</v>
      </c>
      <c r="BP76" s="113">
        <f t="shared" si="78"/>
        <v>0</v>
      </c>
      <c r="BQ76" s="113">
        <f t="shared" si="78"/>
        <v>0</v>
      </c>
      <c r="BR76" s="113">
        <f t="shared" si="78"/>
        <v>0</v>
      </c>
      <c r="BS76" s="113">
        <f t="shared" si="78"/>
        <v>0</v>
      </c>
      <c r="BT76" s="113">
        <f t="shared" si="78"/>
        <v>0</v>
      </c>
      <c r="BU76" s="113">
        <f t="shared" si="79"/>
        <v>0</v>
      </c>
      <c r="BV76" s="113">
        <f t="shared" si="79"/>
        <v>0</v>
      </c>
      <c r="BW76" s="113">
        <f t="shared" si="79"/>
        <v>0</v>
      </c>
      <c r="BX76" s="113">
        <f t="shared" si="79"/>
        <v>0</v>
      </c>
      <c r="BY76" s="113">
        <f t="shared" si="79"/>
        <v>0</v>
      </c>
      <c r="BZ76" s="113">
        <f t="shared" si="79"/>
        <v>0</v>
      </c>
    </row>
    <row r="77" spans="1:78" ht="13.8">
      <c r="A77" s="457"/>
      <c r="B77" s="116"/>
      <c r="C77" s="116"/>
      <c r="D77" s="116"/>
      <c r="E77" s="117"/>
      <c r="F77" s="91" t="s">
        <v>450</v>
      </c>
      <c r="G77" s="91" t="s">
        <v>670</v>
      </c>
      <c r="H77" s="92" t="s">
        <v>236</v>
      </c>
      <c r="I77" s="93" t="s">
        <v>25</v>
      </c>
      <c r="J77" s="210" t="s">
        <v>81</v>
      </c>
      <c r="K77" s="209">
        <v>100</v>
      </c>
      <c r="L77" s="94">
        <f t="shared" si="84"/>
        <v>1.0949304719150335E-2</v>
      </c>
      <c r="M77" s="96"/>
      <c r="N77" s="97" t="str">
        <f t="shared" si="82"/>
        <v>No ISSUED</v>
      </c>
      <c r="O77" s="98">
        <f t="shared" ca="1" si="80"/>
        <v>0</v>
      </c>
      <c r="P77" s="99">
        <f t="shared" ca="1" si="81"/>
        <v>0</v>
      </c>
      <c r="Q77" s="431">
        <v>45989</v>
      </c>
      <c r="R77" s="432" t="s">
        <v>53</v>
      </c>
      <c r="S77" s="431">
        <f t="shared" si="85"/>
        <v>45996</v>
      </c>
      <c r="T77" s="434" t="s">
        <v>53</v>
      </c>
      <c r="U77" s="431">
        <f t="shared" si="83"/>
        <v>46003</v>
      </c>
      <c r="V77" s="432" t="s">
        <v>53</v>
      </c>
      <c r="W77" s="431" t="s">
        <v>53</v>
      </c>
      <c r="X77" s="432" t="s">
        <v>53</v>
      </c>
      <c r="Y77" s="82"/>
      <c r="Z77" s="113">
        <f t="shared" ref="Z77:AI86" si="86">IF(OR($J77="Z",$J77="X"),IF(Z$4&gt;=$W77,$X$3,IF(Z$4&gt;=$U77,$V$3,IF(Z$4&gt;=$S77,$T$3,IF(Z$4&gt;=$Q77,$R$3,0)))),IF($J77="O",IF(Z$4&gt;=$U77,$V$2,IF(Z$4&gt;=$Q77,$R$2,0))))</f>
        <v>0</v>
      </c>
      <c r="AA77" s="113">
        <f t="shared" si="86"/>
        <v>0</v>
      </c>
      <c r="AB77" s="113">
        <f t="shared" si="86"/>
        <v>0</v>
      </c>
      <c r="AC77" s="113">
        <f t="shared" si="86"/>
        <v>0</v>
      </c>
      <c r="AD77" s="113">
        <f t="shared" si="86"/>
        <v>0</v>
      </c>
      <c r="AE77" s="113">
        <f t="shared" si="86"/>
        <v>0</v>
      </c>
      <c r="AF77" s="113">
        <f t="shared" si="86"/>
        <v>0</v>
      </c>
      <c r="AG77" s="113">
        <f t="shared" si="86"/>
        <v>0</v>
      </c>
      <c r="AH77" s="113">
        <f t="shared" si="86"/>
        <v>0.85</v>
      </c>
      <c r="AI77" s="113">
        <f t="shared" si="86"/>
        <v>0.85</v>
      </c>
      <c r="AJ77" s="113">
        <f t="shared" ref="AJ77:AS86" si="87">IF(OR($J77="Z",$J77="X"),IF(AJ$4&gt;=$W77,$X$3,IF(AJ$4&gt;=$U77,$V$3,IF(AJ$4&gt;=$S77,$T$3,IF(AJ$4&gt;=$Q77,$R$3,0)))),IF($J77="O",IF(AJ$4&gt;=$U77,$V$2,IF(AJ$4&gt;=$Q77,$R$2,0))))</f>
        <v>1</v>
      </c>
      <c r="AK77" s="113">
        <f t="shared" si="87"/>
        <v>1</v>
      </c>
      <c r="AL77" s="113">
        <f t="shared" si="87"/>
        <v>1</v>
      </c>
      <c r="AM77" s="113">
        <f t="shared" si="87"/>
        <v>1</v>
      </c>
      <c r="AN77" s="113">
        <f t="shared" si="87"/>
        <v>1</v>
      </c>
      <c r="AO77" s="113">
        <f t="shared" si="87"/>
        <v>1</v>
      </c>
      <c r="AP77" s="113">
        <f t="shared" si="87"/>
        <v>1</v>
      </c>
      <c r="AQ77" s="113">
        <f t="shared" si="87"/>
        <v>1</v>
      </c>
      <c r="AR77" s="113">
        <f t="shared" si="87"/>
        <v>1</v>
      </c>
      <c r="AS77" s="113">
        <f t="shared" si="87"/>
        <v>1</v>
      </c>
      <c r="AT77" s="113">
        <f t="shared" ref="AT77:AY86" si="88">IF(OR($J77="Z",$J77="X"),IF(AT$4&gt;=$W77,$X$3,IF(AT$4&gt;=$U77,$V$3,IF(AT$4&gt;=$S77,$T$3,IF(AT$4&gt;=$Q77,$R$3,0)))),IF($J77="O",IF(AT$4&gt;=$U77,$V$2,IF(AT$4&gt;=$Q77,$R$2,0))))</f>
        <v>1</v>
      </c>
      <c r="AU77" s="113">
        <f t="shared" si="88"/>
        <v>1</v>
      </c>
      <c r="AV77" s="113">
        <f t="shared" si="88"/>
        <v>1</v>
      </c>
      <c r="AW77" s="113">
        <f t="shared" si="88"/>
        <v>1</v>
      </c>
      <c r="AX77" s="113">
        <f t="shared" si="88"/>
        <v>1</v>
      </c>
      <c r="AY77" s="113">
        <f t="shared" si="88"/>
        <v>1</v>
      </c>
      <c r="AZ77" s="83"/>
      <c r="BA77" s="113">
        <f t="shared" ref="BA77:BJ86" si="89">IF(OR($J77="Z",$J77="X"),IF(OR(AND($X77&lt;&gt;0,BA$4&gt;=$X77),AND($X77=0,BA$4&gt;=$W77)),$X$3,IF(OR(AND($V77&lt;&gt;0,BA$4&gt;=$V77),AND($V77=0,BA$4&gt;=$U77)),$V$3,IF(OR(AND($T77&lt;&gt;0,BA$4&gt;=$T77),AND($T77=0,BA$4&gt;=$S77)),$T$3,IF(OR(AND($R77&lt;&gt;0,BA$4&gt;=$R77),AND($R77=0,BA$4&gt;=$Q77)),$R$3,0)))),IF($J77="O",IF(OR(AND($V77&lt;&gt;0,BA$4&gt;=$V77),AND($V77=0,BA$4&gt;=$U77)),$V$2,IF(OR(AND($R77&lt;&gt;0,BA$4&gt;=$R77),AND($R77=0,BA$4&gt;=$Q77)),$R$2,0))))</f>
        <v>0</v>
      </c>
      <c r="BB77" s="113">
        <f t="shared" si="89"/>
        <v>0</v>
      </c>
      <c r="BC77" s="113">
        <f t="shared" si="89"/>
        <v>0</v>
      </c>
      <c r="BD77" s="113">
        <f t="shared" si="89"/>
        <v>0</v>
      </c>
      <c r="BE77" s="113">
        <f t="shared" si="89"/>
        <v>0</v>
      </c>
      <c r="BF77" s="113">
        <f t="shared" si="89"/>
        <v>0</v>
      </c>
      <c r="BG77" s="113">
        <f t="shared" si="89"/>
        <v>0</v>
      </c>
      <c r="BH77" s="113">
        <f t="shared" si="89"/>
        <v>0</v>
      </c>
      <c r="BI77" s="113">
        <f t="shared" si="89"/>
        <v>0</v>
      </c>
      <c r="BJ77" s="113">
        <f t="shared" si="89"/>
        <v>0</v>
      </c>
      <c r="BK77" s="113">
        <f t="shared" ref="BK77:BT86" si="90">IF(OR($J77="Z",$J77="X"),IF(OR(AND($X77&lt;&gt;0,BK$4&gt;=$X77),AND($X77=0,BK$4&gt;=$W77)),$X$3,IF(OR(AND($V77&lt;&gt;0,BK$4&gt;=$V77),AND($V77=0,BK$4&gt;=$U77)),$V$3,IF(OR(AND($T77&lt;&gt;0,BK$4&gt;=$T77),AND($T77=0,BK$4&gt;=$S77)),$T$3,IF(OR(AND($R77&lt;&gt;0,BK$4&gt;=$R77),AND($R77=0,BK$4&gt;=$Q77)),$R$3,0)))),IF($J77="O",IF(OR(AND($V77&lt;&gt;0,BK$4&gt;=$V77),AND($V77=0,BK$4&gt;=$U77)),$V$2,IF(OR(AND($R77&lt;&gt;0,BK$4&gt;=$R77),AND($R77=0,BK$4&gt;=$Q77)),$R$2,0))))</f>
        <v>0</v>
      </c>
      <c r="BL77" s="113">
        <f t="shared" si="90"/>
        <v>0</v>
      </c>
      <c r="BM77" s="113">
        <f t="shared" si="90"/>
        <v>0</v>
      </c>
      <c r="BN77" s="113">
        <f t="shared" si="90"/>
        <v>0</v>
      </c>
      <c r="BO77" s="113">
        <f t="shared" si="90"/>
        <v>0</v>
      </c>
      <c r="BP77" s="113">
        <f t="shared" si="90"/>
        <v>0</v>
      </c>
      <c r="BQ77" s="113">
        <f t="shared" si="90"/>
        <v>0</v>
      </c>
      <c r="BR77" s="113">
        <f t="shared" si="90"/>
        <v>0</v>
      </c>
      <c r="BS77" s="113">
        <f t="shared" si="90"/>
        <v>0</v>
      </c>
      <c r="BT77" s="113">
        <f t="shared" si="90"/>
        <v>0</v>
      </c>
      <c r="BU77" s="113">
        <f t="shared" ref="BU77:BZ86" si="91">IF(OR($J77="Z",$J77="X"),IF(OR(AND($X77&lt;&gt;0,BU$4&gt;=$X77),AND($X77=0,BU$4&gt;=$W77)),$X$3,IF(OR(AND($V77&lt;&gt;0,BU$4&gt;=$V77),AND($V77=0,BU$4&gt;=$U77)),$V$3,IF(OR(AND($T77&lt;&gt;0,BU$4&gt;=$T77),AND($T77=0,BU$4&gt;=$S77)),$T$3,IF(OR(AND($R77&lt;&gt;0,BU$4&gt;=$R77),AND($R77=0,BU$4&gt;=$Q77)),$R$3,0)))),IF($J77="O",IF(OR(AND($V77&lt;&gt;0,BU$4&gt;=$V77),AND($V77=0,BU$4&gt;=$U77)),$V$2,IF(OR(AND($R77&lt;&gt;0,BU$4&gt;=$R77),AND($R77=0,BU$4&gt;=$Q77)),$R$2,0))))</f>
        <v>0</v>
      </c>
      <c r="BV77" s="113">
        <f t="shared" si="91"/>
        <v>0</v>
      </c>
      <c r="BW77" s="113">
        <f t="shared" si="91"/>
        <v>0</v>
      </c>
      <c r="BX77" s="113">
        <f t="shared" si="91"/>
        <v>0</v>
      </c>
      <c r="BY77" s="113">
        <f t="shared" si="91"/>
        <v>0</v>
      </c>
      <c r="BZ77" s="113">
        <f t="shared" si="91"/>
        <v>0</v>
      </c>
    </row>
    <row r="78" spans="1:78" ht="13.8">
      <c r="A78" s="457"/>
      <c r="B78" s="116"/>
      <c r="C78" s="116"/>
      <c r="D78" s="116"/>
      <c r="E78" s="117"/>
      <c r="F78" s="91" t="s">
        <v>451</v>
      </c>
      <c r="G78" s="91" t="s">
        <v>671</v>
      </c>
      <c r="H78" s="92" t="s">
        <v>237</v>
      </c>
      <c r="I78" s="93" t="s">
        <v>612</v>
      </c>
      <c r="J78" s="210" t="s">
        <v>81</v>
      </c>
      <c r="K78" s="209">
        <v>100</v>
      </c>
      <c r="L78" s="94">
        <f t="shared" si="84"/>
        <v>1.0949304719150335E-2</v>
      </c>
      <c r="M78" s="96"/>
      <c r="N78" s="97" t="str">
        <f t="shared" si="82"/>
        <v>No ISSUED</v>
      </c>
      <c r="O78" s="98">
        <f t="shared" ca="1" si="80"/>
        <v>0</v>
      </c>
      <c r="P78" s="99">
        <f t="shared" ca="1" si="81"/>
        <v>0</v>
      </c>
      <c r="Q78" s="431">
        <v>45989</v>
      </c>
      <c r="R78" s="432" t="s">
        <v>53</v>
      </c>
      <c r="S78" s="431">
        <f t="shared" si="85"/>
        <v>45996</v>
      </c>
      <c r="T78" s="434" t="s">
        <v>53</v>
      </c>
      <c r="U78" s="431">
        <f t="shared" si="83"/>
        <v>46003</v>
      </c>
      <c r="V78" s="432" t="s">
        <v>53</v>
      </c>
      <c r="W78" s="431" t="s">
        <v>53</v>
      </c>
      <c r="X78" s="432" t="s">
        <v>53</v>
      </c>
      <c r="Y78" s="82"/>
      <c r="Z78" s="113">
        <f t="shared" si="86"/>
        <v>0</v>
      </c>
      <c r="AA78" s="113">
        <f t="shared" si="86"/>
        <v>0</v>
      </c>
      <c r="AB78" s="113">
        <f t="shared" si="86"/>
        <v>0</v>
      </c>
      <c r="AC78" s="113">
        <f t="shared" si="86"/>
        <v>0</v>
      </c>
      <c r="AD78" s="113">
        <f t="shared" si="86"/>
        <v>0</v>
      </c>
      <c r="AE78" s="113">
        <f t="shared" si="86"/>
        <v>0</v>
      </c>
      <c r="AF78" s="113">
        <f t="shared" si="86"/>
        <v>0</v>
      </c>
      <c r="AG78" s="113">
        <f t="shared" si="86"/>
        <v>0</v>
      </c>
      <c r="AH78" s="113">
        <f t="shared" si="86"/>
        <v>0.85</v>
      </c>
      <c r="AI78" s="113">
        <f t="shared" si="86"/>
        <v>0.85</v>
      </c>
      <c r="AJ78" s="113">
        <f t="shared" si="87"/>
        <v>1</v>
      </c>
      <c r="AK78" s="113">
        <f t="shared" si="87"/>
        <v>1</v>
      </c>
      <c r="AL78" s="113">
        <f t="shared" si="87"/>
        <v>1</v>
      </c>
      <c r="AM78" s="113">
        <f t="shared" si="87"/>
        <v>1</v>
      </c>
      <c r="AN78" s="113">
        <f t="shared" si="87"/>
        <v>1</v>
      </c>
      <c r="AO78" s="113">
        <f t="shared" si="87"/>
        <v>1</v>
      </c>
      <c r="AP78" s="113">
        <f t="shared" si="87"/>
        <v>1</v>
      </c>
      <c r="AQ78" s="113">
        <f t="shared" si="87"/>
        <v>1</v>
      </c>
      <c r="AR78" s="113">
        <f t="shared" si="87"/>
        <v>1</v>
      </c>
      <c r="AS78" s="113">
        <f t="shared" si="87"/>
        <v>1</v>
      </c>
      <c r="AT78" s="113">
        <f t="shared" si="88"/>
        <v>1</v>
      </c>
      <c r="AU78" s="113">
        <f t="shared" si="88"/>
        <v>1</v>
      </c>
      <c r="AV78" s="113">
        <f t="shared" si="88"/>
        <v>1</v>
      </c>
      <c r="AW78" s="113">
        <f t="shared" si="88"/>
        <v>1</v>
      </c>
      <c r="AX78" s="113">
        <f t="shared" si="88"/>
        <v>1</v>
      </c>
      <c r="AY78" s="113">
        <f t="shared" si="88"/>
        <v>1</v>
      </c>
      <c r="AZ78" s="83"/>
      <c r="BA78" s="113">
        <f t="shared" si="89"/>
        <v>0</v>
      </c>
      <c r="BB78" s="113">
        <f t="shared" si="89"/>
        <v>0</v>
      </c>
      <c r="BC78" s="113">
        <f t="shared" si="89"/>
        <v>0</v>
      </c>
      <c r="BD78" s="113">
        <f t="shared" si="89"/>
        <v>0</v>
      </c>
      <c r="BE78" s="113">
        <f t="shared" si="89"/>
        <v>0</v>
      </c>
      <c r="BF78" s="113">
        <f t="shared" si="89"/>
        <v>0</v>
      </c>
      <c r="BG78" s="113">
        <f t="shared" si="89"/>
        <v>0</v>
      </c>
      <c r="BH78" s="113">
        <f t="shared" si="89"/>
        <v>0</v>
      </c>
      <c r="BI78" s="113">
        <f t="shared" si="89"/>
        <v>0</v>
      </c>
      <c r="BJ78" s="113">
        <f t="shared" si="89"/>
        <v>0</v>
      </c>
      <c r="BK78" s="113">
        <f t="shared" si="90"/>
        <v>0</v>
      </c>
      <c r="BL78" s="113">
        <f t="shared" si="90"/>
        <v>0</v>
      </c>
      <c r="BM78" s="113">
        <f t="shared" si="90"/>
        <v>0</v>
      </c>
      <c r="BN78" s="113">
        <f t="shared" si="90"/>
        <v>0</v>
      </c>
      <c r="BO78" s="113">
        <f t="shared" si="90"/>
        <v>0</v>
      </c>
      <c r="BP78" s="113">
        <f t="shared" si="90"/>
        <v>0</v>
      </c>
      <c r="BQ78" s="113">
        <f t="shared" si="90"/>
        <v>0</v>
      </c>
      <c r="BR78" s="113">
        <f t="shared" si="90"/>
        <v>0</v>
      </c>
      <c r="BS78" s="113">
        <f t="shared" si="90"/>
        <v>0</v>
      </c>
      <c r="BT78" s="113">
        <f t="shared" si="90"/>
        <v>0</v>
      </c>
      <c r="BU78" s="113">
        <f t="shared" si="91"/>
        <v>0</v>
      </c>
      <c r="BV78" s="113">
        <f t="shared" si="91"/>
        <v>0</v>
      </c>
      <c r="BW78" s="113">
        <f t="shared" si="91"/>
        <v>0</v>
      </c>
      <c r="BX78" s="113">
        <f t="shared" si="91"/>
        <v>0</v>
      </c>
      <c r="BY78" s="113">
        <f t="shared" si="91"/>
        <v>0</v>
      </c>
      <c r="BZ78" s="113">
        <f t="shared" si="91"/>
        <v>0</v>
      </c>
    </row>
    <row r="79" spans="1:78" ht="13.8">
      <c r="A79" s="457"/>
      <c r="B79" s="116"/>
      <c r="C79" s="116"/>
      <c r="D79" s="116"/>
      <c r="E79" s="117"/>
      <c r="F79" s="91" t="s">
        <v>452</v>
      </c>
      <c r="G79" s="91" t="s">
        <v>642</v>
      </c>
      <c r="H79" s="92" t="s">
        <v>238</v>
      </c>
      <c r="I79" s="93" t="s">
        <v>28</v>
      </c>
      <c r="J79" s="210" t="s">
        <v>81</v>
      </c>
      <c r="K79" s="209">
        <v>75</v>
      </c>
      <c r="L79" s="94">
        <f t="shared" si="84"/>
        <v>8.2119785393627506E-3</v>
      </c>
      <c r="M79" s="96"/>
      <c r="N79" s="97" t="str">
        <f t="shared" si="82"/>
        <v>No ISSUED</v>
      </c>
      <c r="O79" s="98">
        <f t="shared" ca="1" si="80"/>
        <v>0</v>
      </c>
      <c r="P79" s="99">
        <f t="shared" ca="1" si="81"/>
        <v>0</v>
      </c>
      <c r="Q79" s="431">
        <v>46010</v>
      </c>
      <c r="R79" s="432" t="s">
        <v>53</v>
      </c>
      <c r="S79" s="431">
        <f t="shared" si="85"/>
        <v>46017</v>
      </c>
      <c r="T79" s="434" t="s">
        <v>53</v>
      </c>
      <c r="U79" s="431">
        <f t="shared" si="83"/>
        <v>46024</v>
      </c>
      <c r="V79" s="432" t="s">
        <v>53</v>
      </c>
      <c r="W79" s="431" t="s">
        <v>53</v>
      </c>
      <c r="X79" s="432" t="s">
        <v>53</v>
      </c>
      <c r="Y79" s="82"/>
      <c r="Z79" s="113">
        <f t="shared" si="86"/>
        <v>0</v>
      </c>
      <c r="AA79" s="113">
        <f t="shared" si="86"/>
        <v>0</v>
      </c>
      <c r="AB79" s="113">
        <f t="shared" si="86"/>
        <v>0</v>
      </c>
      <c r="AC79" s="113">
        <f t="shared" si="86"/>
        <v>0</v>
      </c>
      <c r="AD79" s="113">
        <f t="shared" si="86"/>
        <v>0</v>
      </c>
      <c r="AE79" s="113">
        <f t="shared" si="86"/>
        <v>0</v>
      </c>
      <c r="AF79" s="113">
        <f t="shared" si="86"/>
        <v>0</v>
      </c>
      <c r="AG79" s="113">
        <f t="shared" si="86"/>
        <v>0</v>
      </c>
      <c r="AH79" s="113">
        <f t="shared" si="86"/>
        <v>0</v>
      </c>
      <c r="AI79" s="113">
        <f t="shared" si="86"/>
        <v>0</v>
      </c>
      <c r="AJ79" s="113">
        <f t="shared" si="87"/>
        <v>0</v>
      </c>
      <c r="AK79" s="113">
        <f t="shared" si="87"/>
        <v>0.85</v>
      </c>
      <c r="AL79" s="113">
        <f t="shared" si="87"/>
        <v>0.85</v>
      </c>
      <c r="AM79" s="113">
        <f t="shared" si="87"/>
        <v>1</v>
      </c>
      <c r="AN79" s="113">
        <f t="shared" si="87"/>
        <v>1</v>
      </c>
      <c r="AO79" s="113">
        <f t="shared" si="87"/>
        <v>1</v>
      </c>
      <c r="AP79" s="113">
        <f t="shared" si="87"/>
        <v>1</v>
      </c>
      <c r="AQ79" s="113">
        <f t="shared" si="87"/>
        <v>1</v>
      </c>
      <c r="AR79" s="113">
        <f t="shared" si="87"/>
        <v>1</v>
      </c>
      <c r="AS79" s="113">
        <f t="shared" si="87"/>
        <v>1</v>
      </c>
      <c r="AT79" s="113">
        <f t="shared" si="88"/>
        <v>1</v>
      </c>
      <c r="AU79" s="113">
        <f t="shared" si="88"/>
        <v>1</v>
      </c>
      <c r="AV79" s="113">
        <f t="shared" si="88"/>
        <v>1</v>
      </c>
      <c r="AW79" s="113">
        <f t="shared" si="88"/>
        <v>1</v>
      </c>
      <c r="AX79" s="113">
        <f t="shared" si="88"/>
        <v>1</v>
      </c>
      <c r="AY79" s="113">
        <f t="shared" si="88"/>
        <v>1</v>
      </c>
      <c r="AZ79" s="83"/>
      <c r="BA79" s="113">
        <f t="shared" si="89"/>
        <v>0</v>
      </c>
      <c r="BB79" s="113">
        <f t="shared" si="89"/>
        <v>0</v>
      </c>
      <c r="BC79" s="113">
        <f t="shared" si="89"/>
        <v>0</v>
      </c>
      <c r="BD79" s="113">
        <f t="shared" si="89"/>
        <v>0</v>
      </c>
      <c r="BE79" s="113">
        <f t="shared" si="89"/>
        <v>0</v>
      </c>
      <c r="BF79" s="113">
        <f t="shared" si="89"/>
        <v>0</v>
      </c>
      <c r="BG79" s="113">
        <f t="shared" si="89"/>
        <v>0</v>
      </c>
      <c r="BH79" s="113">
        <f t="shared" si="89"/>
        <v>0</v>
      </c>
      <c r="BI79" s="113">
        <f t="shared" si="89"/>
        <v>0</v>
      </c>
      <c r="BJ79" s="113">
        <f t="shared" si="89"/>
        <v>0</v>
      </c>
      <c r="BK79" s="113">
        <f t="shared" si="90"/>
        <v>0</v>
      </c>
      <c r="BL79" s="113">
        <f t="shared" si="90"/>
        <v>0</v>
      </c>
      <c r="BM79" s="113">
        <f t="shared" si="90"/>
        <v>0</v>
      </c>
      <c r="BN79" s="113">
        <f t="shared" si="90"/>
        <v>0</v>
      </c>
      <c r="BO79" s="113">
        <f t="shared" si="90"/>
        <v>0</v>
      </c>
      <c r="BP79" s="113">
        <f t="shared" si="90"/>
        <v>0</v>
      </c>
      <c r="BQ79" s="113">
        <f t="shared" si="90"/>
        <v>0</v>
      </c>
      <c r="BR79" s="113">
        <f t="shared" si="90"/>
        <v>0</v>
      </c>
      <c r="BS79" s="113">
        <f t="shared" si="90"/>
        <v>0</v>
      </c>
      <c r="BT79" s="113">
        <f t="shared" si="90"/>
        <v>0</v>
      </c>
      <c r="BU79" s="113">
        <f t="shared" si="91"/>
        <v>0</v>
      </c>
      <c r="BV79" s="113">
        <f t="shared" si="91"/>
        <v>0</v>
      </c>
      <c r="BW79" s="113">
        <f t="shared" si="91"/>
        <v>0</v>
      </c>
      <c r="BX79" s="113">
        <f t="shared" si="91"/>
        <v>0</v>
      </c>
      <c r="BY79" s="113">
        <f t="shared" si="91"/>
        <v>0</v>
      </c>
      <c r="BZ79" s="113">
        <f t="shared" si="91"/>
        <v>0</v>
      </c>
    </row>
    <row r="80" spans="1:78" ht="13.8">
      <c r="A80" s="457"/>
      <c r="B80" s="116"/>
      <c r="C80" s="116"/>
      <c r="D80" s="116"/>
      <c r="E80" s="117"/>
      <c r="F80" s="91" t="s">
        <v>453</v>
      </c>
      <c r="G80" s="91" t="s">
        <v>642</v>
      </c>
      <c r="H80" s="92" t="s">
        <v>239</v>
      </c>
      <c r="I80" s="93" t="s">
        <v>28</v>
      </c>
      <c r="J80" s="210" t="s">
        <v>81</v>
      </c>
      <c r="K80" s="209">
        <v>75</v>
      </c>
      <c r="L80" s="94">
        <f t="shared" si="84"/>
        <v>8.2119785393627506E-3</v>
      </c>
      <c r="M80" s="96"/>
      <c r="N80" s="97" t="str">
        <f t="shared" si="82"/>
        <v>No ISSUED</v>
      </c>
      <c r="O80" s="98">
        <f t="shared" ca="1" si="80"/>
        <v>0</v>
      </c>
      <c r="P80" s="99">
        <f t="shared" ca="1" si="81"/>
        <v>0</v>
      </c>
      <c r="Q80" s="431">
        <v>46010</v>
      </c>
      <c r="R80" s="432" t="s">
        <v>53</v>
      </c>
      <c r="S80" s="431">
        <f t="shared" si="85"/>
        <v>46017</v>
      </c>
      <c r="T80" s="434" t="s">
        <v>53</v>
      </c>
      <c r="U80" s="431">
        <f t="shared" si="83"/>
        <v>46024</v>
      </c>
      <c r="V80" s="432" t="s">
        <v>53</v>
      </c>
      <c r="W80" s="431" t="s">
        <v>53</v>
      </c>
      <c r="X80" s="432" t="s">
        <v>53</v>
      </c>
      <c r="Y80" s="82"/>
      <c r="Z80" s="113">
        <f t="shared" si="86"/>
        <v>0</v>
      </c>
      <c r="AA80" s="113">
        <f t="shared" si="86"/>
        <v>0</v>
      </c>
      <c r="AB80" s="113">
        <f t="shared" si="86"/>
        <v>0</v>
      </c>
      <c r="AC80" s="113">
        <f t="shared" si="86"/>
        <v>0</v>
      </c>
      <c r="AD80" s="113">
        <f t="shared" si="86"/>
        <v>0</v>
      </c>
      <c r="AE80" s="113">
        <f t="shared" si="86"/>
        <v>0</v>
      </c>
      <c r="AF80" s="113">
        <f t="shared" si="86"/>
        <v>0</v>
      </c>
      <c r="AG80" s="113">
        <f t="shared" si="86"/>
        <v>0</v>
      </c>
      <c r="AH80" s="113">
        <f t="shared" si="86"/>
        <v>0</v>
      </c>
      <c r="AI80" s="113">
        <f t="shared" si="86"/>
        <v>0</v>
      </c>
      <c r="AJ80" s="113">
        <f t="shared" si="87"/>
        <v>0</v>
      </c>
      <c r="AK80" s="113">
        <f t="shared" si="87"/>
        <v>0.85</v>
      </c>
      <c r="AL80" s="113">
        <f t="shared" si="87"/>
        <v>0.85</v>
      </c>
      <c r="AM80" s="113">
        <f t="shared" si="87"/>
        <v>1</v>
      </c>
      <c r="AN80" s="113">
        <f t="shared" si="87"/>
        <v>1</v>
      </c>
      <c r="AO80" s="113">
        <f t="shared" si="87"/>
        <v>1</v>
      </c>
      <c r="AP80" s="113">
        <f t="shared" si="87"/>
        <v>1</v>
      </c>
      <c r="AQ80" s="113">
        <f t="shared" si="87"/>
        <v>1</v>
      </c>
      <c r="AR80" s="113">
        <f t="shared" si="87"/>
        <v>1</v>
      </c>
      <c r="AS80" s="113">
        <f t="shared" si="87"/>
        <v>1</v>
      </c>
      <c r="AT80" s="113">
        <f t="shared" si="88"/>
        <v>1</v>
      </c>
      <c r="AU80" s="113">
        <f t="shared" si="88"/>
        <v>1</v>
      </c>
      <c r="AV80" s="113">
        <f t="shared" si="88"/>
        <v>1</v>
      </c>
      <c r="AW80" s="113">
        <f t="shared" si="88"/>
        <v>1</v>
      </c>
      <c r="AX80" s="113">
        <f t="shared" si="88"/>
        <v>1</v>
      </c>
      <c r="AY80" s="113">
        <f t="shared" si="88"/>
        <v>1</v>
      </c>
      <c r="AZ80" s="83"/>
      <c r="BA80" s="113">
        <f t="shared" si="89"/>
        <v>0</v>
      </c>
      <c r="BB80" s="113">
        <f t="shared" si="89"/>
        <v>0</v>
      </c>
      <c r="BC80" s="113">
        <f t="shared" si="89"/>
        <v>0</v>
      </c>
      <c r="BD80" s="113">
        <f t="shared" si="89"/>
        <v>0</v>
      </c>
      <c r="BE80" s="113">
        <f t="shared" si="89"/>
        <v>0</v>
      </c>
      <c r="BF80" s="113">
        <f t="shared" si="89"/>
        <v>0</v>
      </c>
      <c r="BG80" s="113">
        <f t="shared" si="89"/>
        <v>0</v>
      </c>
      <c r="BH80" s="113">
        <f t="shared" si="89"/>
        <v>0</v>
      </c>
      <c r="BI80" s="113">
        <f t="shared" si="89"/>
        <v>0</v>
      </c>
      <c r="BJ80" s="113">
        <f t="shared" si="89"/>
        <v>0</v>
      </c>
      <c r="BK80" s="113">
        <f t="shared" si="90"/>
        <v>0</v>
      </c>
      <c r="BL80" s="113">
        <f t="shared" si="90"/>
        <v>0</v>
      </c>
      <c r="BM80" s="113">
        <f t="shared" si="90"/>
        <v>0</v>
      </c>
      <c r="BN80" s="113">
        <f t="shared" si="90"/>
        <v>0</v>
      </c>
      <c r="BO80" s="113">
        <f t="shared" si="90"/>
        <v>0</v>
      </c>
      <c r="BP80" s="113">
        <f t="shared" si="90"/>
        <v>0</v>
      </c>
      <c r="BQ80" s="113">
        <f t="shared" si="90"/>
        <v>0</v>
      </c>
      <c r="BR80" s="113">
        <f t="shared" si="90"/>
        <v>0</v>
      </c>
      <c r="BS80" s="113">
        <f t="shared" si="90"/>
        <v>0</v>
      </c>
      <c r="BT80" s="113">
        <f t="shared" si="90"/>
        <v>0</v>
      </c>
      <c r="BU80" s="113">
        <f t="shared" si="91"/>
        <v>0</v>
      </c>
      <c r="BV80" s="113">
        <f t="shared" si="91"/>
        <v>0</v>
      </c>
      <c r="BW80" s="113">
        <f t="shared" si="91"/>
        <v>0</v>
      </c>
      <c r="BX80" s="113">
        <f t="shared" si="91"/>
        <v>0</v>
      </c>
      <c r="BY80" s="113">
        <f t="shared" si="91"/>
        <v>0</v>
      </c>
      <c r="BZ80" s="113">
        <f t="shared" si="91"/>
        <v>0</v>
      </c>
    </row>
    <row r="81" spans="1:78" ht="13.8">
      <c r="A81" s="457"/>
      <c r="B81" s="116"/>
      <c r="C81" s="116"/>
      <c r="D81" s="116"/>
      <c r="E81" s="117"/>
      <c r="F81" s="91" t="s">
        <v>454</v>
      </c>
      <c r="G81" s="91" t="s">
        <v>672</v>
      </c>
      <c r="H81" s="92" t="s">
        <v>240</v>
      </c>
      <c r="I81" s="93" t="s">
        <v>28</v>
      </c>
      <c r="J81" s="210" t="s">
        <v>81</v>
      </c>
      <c r="K81" s="209">
        <v>60</v>
      </c>
      <c r="L81" s="94">
        <f t="shared" si="84"/>
        <v>6.5695828314902005E-3</v>
      </c>
      <c r="M81" s="96"/>
      <c r="N81" s="97" t="str">
        <f t="shared" si="82"/>
        <v>No ISSUED</v>
      </c>
      <c r="O81" s="98">
        <f t="shared" ca="1" si="80"/>
        <v>0</v>
      </c>
      <c r="P81" s="99">
        <f t="shared" ca="1" si="81"/>
        <v>0</v>
      </c>
      <c r="Q81" s="431">
        <v>46010</v>
      </c>
      <c r="R81" s="432" t="s">
        <v>53</v>
      </c>
      <c r="S81" s="431">
        <f t="shared" si="85"/>
        <v>46017</v>
      </c>
      <c r="T81" s="434" t="s">
        <v>53</v>
      </c>
      <c r="U81" s="431">
        <f t="shared" si="83"/>
        <v>46024</v>
      </c>
      <c r="V81" s="432" t="s">
        <v>53</v>
      </c>
      <c r="W81" s="431" t="s">
        <v>53</v>
      </c>
      <c r="X81" s="432" t="s">
        <v>53</v>
      </c>
      <c r="Y81" s="82"/>
      <c r="Z81" s="113">
        <f t="shared" si="86"/>
        <v>0</v>
      </c>
      <c r="AA81" s="113">
        <f t="shared" si="86"/>
        <v>0</v>
      </c>
      <c r="AB81" s="113">
        <f t="shared" si="86"/>
        <v>0</v>
      </c>
      <c r="AC81" s="113">
        <f t="shared" si="86"/>
        <v>0</v>
      </c>
      <c r="AD81" s="113">
        <f t="shared" si="86"/>
        <v>0</v>
      </c>
      <c r="AE81" s="113">
        <f t="shared" si="86"/>
        <v>0</v>
      </c>
      <c r="AF81" s="113">
        <f t="shared" si="86"/>
        <v>0</v>
      </c>
      <c r="AG81" s="113">
        <f t="shared" si="86"/>
        <v>0</v>
      </c>
      <c r="AH81" s="113">
        <f t="shared" si="86"/>
        <v>0</v>
      </c>
      <c r="AI81" s="113">
        <f t="shared" si="86"/>
        <v>0</v>
      </c>
      <c r="AJ81" s="113">
        <f t="shared" si="87"/>
        <v>0</v>
      </c>
      <c r="AK81" s="113">
        <f t="shared" si="87"/>
        <v>0.85</v>
      </c>
      <c r="AL81" s="113">
        <f t="shared" si="87"/>
        <v>0.85</v>
      </c>
      <c r="AM81" s="113">
        <f t="shared" si="87"/>
        <v>1</v>
      </c>
      <c r="AN81" s="113">
        <f t="shared" si="87"/>
        <v>1</v>
      </c>
      <c r="AO81" s="113">
        <f t="shared" si="87"/>
        <v>1</v>
      </c>
      <c r="AP81" s="113">
        <f t="shared" si="87"/>
        <v>1</v>
      </c>
      <c r="AQ81" s="113">
        <f t="shared" si="87"/>
        <v>1</v>
      </c>
      <c r="AR81" s="113">
        <f t="shared" si="87"/>
        <v>1</v>
      </c>
      <c r="AS81" s="113">
        <f t="shared" si="87"/>
        <v>1</v>
      </c>
      <c r="AT81" s="113">
        <f t="shared" si="88"/>
        <v>1</v>
      </c>
      <c r="AU81" s="113">
        <f t="shared" si="88"/>
        <v>1</v>
      </c>
      <c r="AV81" s="113">
        <f t="shared" si="88"/>
        <v>1</v>
      </c>
      <c r="AW81" s="113">
        <f t="shared" si="88"/>
        <v>1</v>
      </c>
      <c r="AX81" s="113">
        <f t="shared" si="88"/>
        <v>1</v>
      </c>
      <c r="AY81" s="113">
        <f t="shared" si="88"/>
        <v>1</v>
      </c>
      <c r="AZ81" s="83"/>
      <c r="BA81" s="113">
        <f t="shared" si="89"/>
        <v>0</v>
      </c>
      <c r="BB81" s="113">
        <f t="shared" si="89"/>
        <v>0</v>
      </c>
      <c r="BC81" s="113">
        <f t="shared" si="89"/>
        <v>0</v>
      </c>
      <c r="BD81" s="113">
        <f t="shared" si="89"/>
        <v>0</v>
      </c>
      <c r="BE81" s="113">
        <f t="shared" si="89"/>
        <v>0</v>
      </c>
      <c r="BF81" s="113">
        <f t="shared" si="89"/>
        <v>0</v>
      </c>
      <c r="BG81" s="113">
        <f t="shared" si="89"/>
        <v>0</v>
      </c>
      <c r="BH81" s="113">
        <f t="shared" si="89"/>
        <v>0</v>
      </c>
      <c r="BI81" s="113">
        <f t="shared" si="89"/>
        <v>0</v>
      </c>
      <c r="BJ81" s="113">
        <f t="shared" si="89"/>
        <v>0</v>
      </c>
      <c r="BK81" s="113">
        <f t="shared" si="90"/>
        <v>0</v>
      </c>
      <c r="BL81" s="113">
        <f t="shared" si="90"/>
        <v>0</v>
      </c>
      <c r="BM81" s="113">
        <f t="shared" si="90"/>
        <v>0</v>
      </c>
      <c r="BN81" s="113">
        <f t="shared" si="90"/>
        <v>0</v>
      </c>
      <c r="BO81" s="113">
        <f t="shared" si="90"/>
        <v>0</v>
      </c>
      <c r="BP81" s="113">
        <f t="shared" si="90"/>
        <v>0</v>
      </c>
      <c r="BQ81" s="113">
        <f t="shared" si="90"/>
        <v>0</v>
      </c>
      <c r="BR81" s="113">
        <f t="shared" si="90"/>
        <v>0</v>
      </c>
      <c r="BS81" s="113">
        <f t="shared" si="90"/>
        <v>0</v>
      </c>
      <c r="BT81" s="113">
        <f t="shared" si="90"/>
        <v>0</v>
      </c>
      <c r="BU81" s="113">
        <f t="shared" si="91"/>
        <v>0</v>
      </c>
      <c r="BV81" s="113">
        <f t="shared" si="91"/>
        <v>0</v>
      </c>
      <c r="BW81" s="113">
        <f t="shared" si="91"/>
        <v>0</v>
      </c>
      <c r="BX81" s="113">
        <f t="shared" si="91"/>
        <v>0</v>
      </c>
      <c r="BY81" s="113">
        <f t="shared" si="91"/>
        <v>0</v>
      </c>
      <c r="BZ81" s="113">
        <f t="shared" si="91"/>
        <v>0</v>
      </c>
    </row>
    <row r="82" spans="1:78" ht="13.8">
      <c r="A82" s="457"/>
      <c r="B82" s="116"/>
      <c r="C82" s="116"/>
      <c r="D82" s="116"/>
      <c r="E82" s="117"/>
      <c r="F82" s="91" t="s">
        <v>455</v>
      </c>
      <c r="G82" s="91" t="s">
        <v>673</v>
      </c>
      <c r="H82" s="92" t="s">
        <v>241</v>
      </c>
      <c r="I82" s="93" t="s">
        <v>612</v>
      </c>
      <c r="J82" s="210" t="s">
        <v>80</v>
      </c>
      <c r="K82" s="209">
        <v>48</v>
      </c>
      <c r="L82" s="94">
        <f t="shared" si="84"/>
        <v>5.2556662651921599E-3</v>
      </c>
      <c r="M82" s="96"/>
      <c r="N82" s="97" t="str">
        <f t="shared" si="82"/>
        <v>No ISSUED</v>
      </c>
      <c r="O82" s="98">
        <f t="shared" ca="1" si="80"/>
        <v>0</v>
      </c>
      <c r="P82" s="99">
        <f t="shared" ca="1" si="81"/>
        <v>0</v>
      </c>
      <c r="Q82" s="431">
        <v>45975</v>
      </c>
      <c r="R82" s="432" t="s">
        <v>53</v>
      </c>
      <c r="S82" s="431">
        <f t="shared" si="85"/>
        <v>45982</v>
      </c>
      <c r="T82" s="434" t="s">
        <v>53</v>
      </c>
      <c r="U82" s="431">
        <f t="shared" si="83"/>
        <v>45989</v>
      </c>
      <c r="V82" s="432" t="s">
        <v>53</v>
      </c>
      <c r="W82" s="431">
        <f>+U82+7</f>
        <v>45996</v>
      </c>
      <c r="X82" s="432" t="s">
        <v>53</v>
      </c>
      <c r="Y82" s="82"/>
      <c r="Z82" s="113">
        <f t="shared" si="86"/>
        <v>0</v>
      </c>
      <c r="AA82" s="113">
        <f t="shared" si="86"/>
        <v>0</v>
      </c>
      <c r="AB82" s="113">
        <f t="shared" si="86"/>
        <v>0</v>
      </c>
      <c r="AC82" s="113">
        <f t="shared" si="86"/>
        <v>0</v>
      </c>
      <c r="AD82" s="113">
        <f t="shared" si="86"/>
        <v>0</v>
      </c>
      <c r="AE82" s="113">
        <f t="shared" si="86"/>
        <v>0</v>
      </c>
      <c r="AF82" s="113">
        <f t="shared" si="86"/>
        <v>0.3</v>
      </c>
      <c r="AG82" s="113">
        <f t="shared" si="86"/>
        <v>0.6</v>
      </c>
      <c r="AH82" s="113">
        <f t="shared" si="86"/>
        <v>0.85</v>
      </c>
      <c r="AI82" s="113">
        <f t="shared" si="86"/>
        <v>1</v>
      </c>
      <c r="AJ82" s="113">
        <f t="shared" si="87"/>
        <v>1</v>
      </c>
      <c r="AK82" s="113">
        <f t="shared" si="87"/>
        <v>1</v>
      </c>
      <c r="AL82" s="113">
        <f t="shared" si="87"/>
        <v>1</v>
      </c>
      <c r="AM82" s="113">
        <f t="shared" si="87"/>
        <v>1</v>
      </c>
      <c r="AN82" s="113">
        <f t="shared" si="87"/>
        <v>1</v>
      </c>
      <c r="AO82" s="113">
        <f t="shared" si="87"/>
        <v>1</v>
      </c>
      <c r="AP82" s="113">
        <f t="shared" si="87"/>
        <v>1</v>
      </c>
      <c r="AQ82" s="113">
        <f t="shared" si="87"/>
        <v>1</v>
      </c>
      <c r="AR82" s="113">
        <f t="shared" si="87"/>
        <v>1</v>
      </c>
      <c r="AS82" s="113">
        <f t="shared" si="87"/>
        <v>1</v>
      </c>
      <c r="AT82" s="113">
        <f t="shared" si="88"/>
        <v>1</v>
      </c>
      <c r="AU82" s="113">
        <f t="shared" si="88"/>
        <v>1</v>
      </c>
      <c r="AV82" s="113">
        <f t="shared" si="88"/>
        <v>1</v>
      </c>
      <c r="AW82" s="113">
        <f t="shared" si="88"/>
        <v>1</v>
      </c>
      <c r="AX82" s="113">
        <f t="shared" si="88"/>
        <v>1</v>
      </c>
      <c r="AY82" s="113">
        <f t="shared" si="88"/>
        <v>1</v>
      </c>
      <c r="AZ82" s="83"/>
      <c r="BA82" s="113">
        <f t="shared" si="89"/>
        <v>0</v>
      </c>
      <c r="BB82" s="113">
        <f t="shared" si="89"/>
        <v>0</v>
      </c>
      <c r="BC82" s="113">
        <f t="shared" si="89"/>
        <v>0</v>
      </c>
      <c r="BD82" s="113">
        <f t="shared" si="89"/>
        <v>0</v>
      </c>
      <c r="BE82" s="113">
        <f t="shared" si="89"/>
        <v>0</v>
      </c>
      <c r="BF82" s="113">
        <f t="shared" si="89"/>
        <v>0</v>
      </c>
      <c r="BG82" s="113">
        <f t="shared" si="89"/>
        <v>0</v>
      </c>
      <c r="BH82" s="113">
        <f t="shared" si="89"/>
        <v>0</v>
      </c>
      <c r="BI82" s="113">
        <f t="shared" si="89"/>
        <v>0</v>
      </c>
      <c r="BJ82" s="113">
        <f t="shared" si="89"/>
        <v>0</v>
      </c>
      <c r="BK82" s="113">
        <f t="shared" si="90"/>
        <v>0</v>
      </c>
      <c r="BL82" s="113">
        <f t="shared" si="90"/>
        <v>0</v>
      </c>
      <c r="BM82" s="113">
        <f t="shared" si="90"/>
        <v>0</v>
      </c>
      <c r="BN82" s="113">
        <f t="shared" si="90"/>
        <v>0</v>
      </c>
      <c r="BO82" s="113">
        <f t="shared" si="90"/>
        <v>0</v>
      </c>
      <c r="BP82" s="113">
        <f t="shared" si="90"/>
        <v>0</v>
      </c>
      <c r="BQ82" s="113">
        <f t="shared" si="90"/>
        <v>0</v>
      </c>
      <c r="BR82" s="113">
        <f t="shared" si="90"/>
        <v>0</v>
      </c>
      <c r="BS82" s="113">
        <f t="shared" si="90"/>
        <v>0</v>
      </c>
      <c r="BT82" s="113">
        <f t="shared" si="90"/>
        <v>0</v>
      </c>
      <c r="BU82" s="113">
        <f t="shared" si="91"/>
        <v>0</v>
      </c>
      <c r="BV82" s="113">
        <f t="shared" si="91"/>
        <v>0</v>
      </c>
      <c r="BW82" s="113">
        <f t="shared" si="91"/>
        <v>0</v>
      </c>
      <c r="BX82" s="113">
        <f t="shared" si="91"/>
        <v>0</v>
      </c>
      <c r="BY82" s="113">
        <f t="shared" si="91"/>
        <v>0</v>
      </c>
      <c r="BZ82" s="113">
        <f t="shared" si="91"/>
        <v>0</v>
      </c>
    </row>
    <row r="83" spans="1:78" ht="13.8">
      <c r="A83" s="457"/>
      <c r="B83" s="116"/>
      <c r="C83" s="116"/>
      <c r="D83" s="116"/>
      <c r="E83" s="117"/>
      <c r="F83" s="91" t="s">
        <v>456</v>
      </c>
      <c r="G83" s="91" t="s">
        <v>674</v>
      </c>
      <c r="H83" s="92" t="s">
        <v>242</v>
      </c>
      <c r="I83" s="93" t="s">
        <v>612</v>
      </c>
      <c r="J83" s="210" t="s">
        <v>80</v>
      </c>
      <c r="K83" s="209">
        <v>80</v>
      </c>
      <c r="L83" s="94">
        <f t="shared" si="84"/>
        <v>8.7594437753202668E-3</v>
      </c>
      <c r="M83" s="96"/>
      <c r="N83" s="97" t="str">
        <f t="shared" si="82"/>
        <v>No ISSUED</v>
      </c>
      <c r="O83" s="98">
        <f t="shared" ca="1" si="80"/>
        <v>0</v>
      </c>
      <c r="P83" s="99">
        <f t="shared" ca="1" si="81"/>
        <v>0</v>
      </c>
      <c r="Q83" s="431">
        <v>45975</v>
      </c>
      <c r="R83" s="432" t="s">
        <v>53</v>
      </c>
      <c r="S83" s="431">
        <f t="shared" si="85"/>
        <v>45982</v>
      </c>
      <c r="T83" s="434" t="s">
        <v>53</v>
      </c>
      <c r="U83" s="431">
        <f t="shared" si="83"/>
        <v>45989</v>
      </c>
      <c r="V83" s="432" t="s">
        <v>53</v>
      </c>
      <c r="W83" s="431">
        <f>+U83+7</f>
        <v>45996</v>
      </c>
      <c r="X83" s="432" t="s">
        <v>53</v>
      </c>
      <c r="Y83" s="82"/>
      <c r="Z83" s="113">
        <f t="shared" si="86"/>
        <v>0</v>
      </c>
      <c r="AA83" s="113">
        <f t="shared" si="86"/>
        <v>0</v>
      </c>
      <c r="AB83" s="113">
        <f t="shared" si="86"/>
        <v>0</v>
      </c>
      <c r="AC83" s="113">
        <f t="shared" si="86"/>
        <v>0</v>
      </c>
      <c r="AD83" s="113">
        <f t="shared" si="86"/>
        <v>0</v>
      </c>
      <c r="AE83" s="113">
        <f t="shared" si="86"/>
        <v>0</v>
      </c>
      <c r="AF83" s="113">
        <f t="shared" si="86"/>
        <v>0.3</v>
      </c>
      <c r="AG83" s="113">
        <f t="shared" si="86"/>
        <v>0.6</v>
      </c>
      <c r="AH83" s="113">
        <f t="shared" si="86"/>
        <v>0.85</v>
      </c>
      <c r="AI83" s="113">
        <f t="shared" si="86"/>
        <v>1</v>
      </c>
      <c r="AJ83" s="113">
        <f t="shared" si="87"/>
        <v>1</v>
      </c>
      <c r="AK83" s="113">
        <f t="shared" si="87"/>
        <v>1</v>
      </c>
      <c r="AL83" s="113">
        <f t="shared" si="87"/>
        <v>1</v>
      </c>
      <c r="AM83" s="113">
        <f t="shared" si="87"/>
        <v>1</v>
      </c>
      <c r="AN83" s="113">
        <f t="shared" si="87"/>
        <v>1</v>
      </c>
      <c r="AO83" s="113">
        <f t="shared" si="87"/>
        <v>1</v>
      </c>
      <c r="AP83" s="113">
        <f t="shared" si="87"/>
        <v>1</v>
      </c>
      <c r="AQ83" s="113">
        <f t="shared" si="87"/>
        <v>1</v>
      </c>
      <c r="AR83" s="113">
        <f t="shared" si="87"/>
        <v>1</v>
      </c>
      <c r="AS83" s="113">
        <f t="shared" si="87"/>
        <v>1</v>
      </c>
      <c r="AT83" s="113">
        <f t="shared" si="88"/>
        <v>1</v>
      </c>
      <c r="AU83" s="113">
        <f t="shared" si="88"/>
        <v>1</v>
      </c>
      <c r="AV83" s="113">
        <f t="shared" si="88"/>
        <v>1</v>
      </c>
      <c r="AW83" s="113">
        <f t="shared" si="88"/>
        <v>1</v>
      </c>
      <c r="AX83" s="113">
        <f t="shared" si="88"/>
        <v>1</v>
      </c>
      <c r="AY83" s="113">
        <f t="shared" si="88"/>
        <v>1</v>
      </c>
      <c r="AZ83" s="83"/>
      <c r="BA83" s="113">
        <f t="shared" si="89"/>
        <v>0</v>
      </c>
      <c r="BB83" s="113">
        <f t="shared" si="89"/>
        <v>0</v>
      </c>
      <c r="BC83" s="113">
        <f t="shared" si="89"/>
        <v>0</v>
      </c>
      <c r="BD83" s="113">
        <f t="shared" si="89"/>
        <v>0</v>
      </c>
      <c r="BE83" s="113">
        <f t="shared" si="89"/>
        <v>0</v>
      </c>
      <c r="BF83" s="113">
        <f t="shared" si="89"/>
        <v>0</v>
      </c>
      <c r="BG83" s="113">
        <f t="shared" si="89"/>
        <v>0</v>
      </c>
      <c r="BH83" s="113">
        <f t="shared" si="89"/>
        <v>0</v>
      </c>
      <c r="BI83" s="113">
        <f t="shared" si="89"/>
        <v>0</v>
      </c>
      <c r="BJ83" s="113">
        <f t="shared" si="89"/>
        <v>0</v>
      </c>
      <c r="BK83" s="113">
        <f t="shared" si="90"/>
        <v>0</v>
      </c>
      <c r="BL83" s="113">
        <f t="shared" si="90"/>
        <v>0</v>
      </c>
      <c r="BM83" s="113">
        <f t="shared" si="90"/>
        <v>0</v>
      </c>
      <c r="BN83" s="113">
        <f t="shared" si="90"/>
        <v>0</v>
      </c>
      <c r="BO83" s="113">
        <f t="shared" si="90"/>
        <v>0</v>
      </c>
      <c r="BP83" s="113">
        <f t="shared" si="90"/>
        <v>0</v>
      </c>
      <c r="BQ83" s="113">
        <f t="shared" si="90"/>
        <v>0</v>
      </c>
      <c r="BR83" s="113">
        <f t="shared" si="90"/>
        <v>0</v>
      </c>
      <c r="BS83" s="113">
        <f t="shared" si="90"/>
        <v>0</v>
      </c>
      <c r="BT83" s="113">
        <f t="shared" si="90"/>
        <v>0</v>
      </c>
      <c r="BU83" s="113">
        <f t="shared" si="91"/>
        <v>0</v>
      </c>
      <c r="BV83" s="113">
        <f t="shared" si="91"/>
        <v>0</v>
      </c>
      <c r="BW83" s="113">
        <f t="shared" si="91"/>
        <v>0</v>
      </c>
      <c r="BX83" s="113">
        <f t="shared" si="91"/>
        <v>0</v>
      </c>
      <c r="BY83" s="113">
        <f t="shared" si="91"/>
        <v>0</v>
      </c>
      <c r="BZ83" s="113">
        <f t="shared" si="91"/>
        <v>0</v>
      </c>
    </row>
    <row r="84" spans="1:78" ht="13.8">
      <c r="A84" s="457"/>
      <c r="B84" s="116"/>
      <c r="C84" s="116"/>
      <c r="D84" s="116"/>
      <c r="E84" s="117"/>
      <c r="F84" s="91" t="s">
        <v>457</v>
      </c>
      <c r="G84" s="91" t="s">
        <v>675</v>
      </c>
      <c r="H84" s="92" t="s">
        <v>243</v>
      </c>
      <c r="I84" s="93" t="s">
        <v>612</v>
      </c>
      <c r="J84" s="210" t="s">
        <v>80</v>
      </c>
      <c r="K84" s="209">
        <v>80</v>
      </c>
      <c r="L84" s="94">
        <f t="shared" si="84"/>
        <v>8.7594437753202668E-3</v>
      </c>
      <c r="M84" s="96"/>
      <c r="N84" s="97" t="str">
        <f t="shared" si="82"/>
        <v>No ISSUED</v>
      </c>
      <c r="O84" s="98">
        <f t="shared" ca="1" si="80"/>
        <v>0</v>
      </c>
      <c r="P84" s="99">
        <f t="shared" ca="1" si="81"/>
        <v>0</v>
      </c>
      <c r="Q84" s="431">
        <v>45975</v>
      </c>
      <c r="R84" s="432" t="s">
        <v>53</v>
      </c>
      <c r="S84" s="431">
        <f t="shared" si="85"/>
        <v>45982</v>
      </c>
      <c r="T84" s="434" t="s">
        <v>53</v>
      </c>
      <c r="U84" s="431">
        <f t="shared" si="83"/>
        <v>45989</v>
      </c>
      <c r="V84" s="432" t="s">
        <v>53</v>
      </c>
      <c r="W84" s="431">
        <f>+U84+7</f>
        <v>45996</v>
      </c>
      <c r="X84" s="432" t="s">
        <v>53</v>
      </c>
      <c r="Y84" s="82"/>
      <c r="Z84" s="113">
        <f t="shared" si="86"/>
        <v>0</v>
      </c>
      <c r="AA84" s="113">
        <f t="shared" si="86"/>
        <v>0</v>
      </c>
      <c r="AB84" s="113">
        <f t="shared" si="86"/>
        <v>0</v>
      </c>
      <c r="AC84" s="113">
        <f t="shared" si="86"/>
        <v>0</v>
      </c>
      <c r="AD84" s="113">
        <f t="shared" si="86"/>
        <v>0</v>
      </c>
      <c r="AE84" s="113">
        <f t="shared" si="86"/>
        <v>0</v>
      </c>
      <c r="AF84" s="113">
        <f t="shared" si="86"/>
        <v>0.3</v>
      </c>
      <c r="AG84" s="113">
        <f t="shared" si="86"/>
        <v>0.6</v>
      </c>
      <c r="AH84" s="113">
        <f t="shared" si="86"/>
        <v>0.85</v>
      </c>
      <c r="AI84" s="113">
        <f t="shared" si="86"/>
        <v>1</v>
      </c>
      <c r="AJ84" s="113">
        <f t="shared" si="87"/>
        <v>1</v>
      </c>
      <c r="AK84" s="113">
        <f t="shared" si="87"/>
        <v>1</v>
      </c>
      <c r="AL84" s="113">
        <f t="shared" si="87"/>
        <v>1</v>
      </c>
      <c r="AM84" s="113">
        <f t="shared" si="87"/>
        <v>1</v>
      </c>
      <c r="AN84" s="113">
        <f t="shared" si="87"/>
        <v>1</v>
      </c>
      <c r="AO84" s="113">
        <f t="shared" si="87"/>
        <v>1</v>
      </c>
      <c r="AP84" s="113">
        <f t="shared" si="87"/>
        <v>1</v>
      </c>
      <c r="AQ84" s="113">
        <f t="shared" si="87"/>
        <v>1</v>
      </c>
      <c r="AR84" s="113">
        <f t="shared" si="87"/>
        <v>1</v>
      </c>
      <c r="AS84" s="113">
        <f t="shared" si="87"/>
        <v>1</v>
      </c>
      <c r="AT84" s="113">
        <f t="shared" si="88"/>
        <v>1</v>
      </c>
      <c r="AU84" s="113">
        <f t="shared" si="88"/>
        <v>1</v>
      </c>
      <c r="AV84" s="113">
        <f t="shared" si="88"/>
        <v>1</v>
      </c>
      <c r="AW84" s="113">
        <f t="shared" si="88"/>
        <v>1</v>
      </c>
      <c r="AX84" s="113">
        <f t="shared" si="88"/>
        <v>1</v>
      </c>
      <c r="AY84" s="113">
        <f t="shared" si="88"/>
        <v>1</v>
      </c>
      <c r="AZ84" s="83"/>
      <c r="BA84" s="113">
        <f t="shared" si="89"/>
        <v>0</v>
      </c>
      <c r="BB84" s="113">
        <f t="shared" si="89"/>
        <v>0</v>
      </c>
      <c r="BC84" s="113">
        <f t="shared" si="89"/>
        <v>0</v>
      </c>
      <c r="BD84" s="113">
        <f t="shared" si="89"/>
        <v>0</v>
      </c>
      <c r="BE84" s="113">
        <f t="shared" si="89"/>
        <v>0</v>
      </c>
      <c r="BF84" s="113">
        <f t="shared" si="89"/>
        <v>0</v>
      </c>
      <c r="BG84" s="113">
        <f t="shared" si="89"/>
        <v>0</v>
      </c>
      <c r="BH84" s="113">
        <f t="shared" si="89"/>
        <v>0</v>
      </c>
      <c r="BI84" s="113">
        <f t="shared" si="89"/>
        <v>0</v>
      </c>
      <c r="BJ84" s="113">
        <f t="shared" si="89"/>
        <v>0</v>
      </c>
      <c r="BK84" s="113">
        <f t="shared" si="90"/>
        <v>0</v>
      </c>
      <c r="BL84" s="113">
        <f t="shared" si="90"/>
        <v>0</v>
      </c>
      <c r="BM84" s="113">
        <f t="shared" si="90"/>
        <v>0</v>
      </c>
      <c r="BN84" s="113">
        <f t="shared" si="90"/>
        <v>0</v>
      </c>
      <c r="BO84" s="113">
        <f t="shared" si="90"/>
        <v>0</v>
      </c>
      <c r="BP84" s="113">
        <f t="shared" si="90"/>
        <v>0</v>
      </c>
      <c r="BQ84" s="113">
        <f t="shared" si="90"/>
        <v>0</v>
      </c>
      <c r="BR84" s="113">
        <f t="shared" si="90"/>
        <v>0</v>
      </c>
      <c r="BS84" s="113">
        <f t="shared" si="90"/>
        <v>0</v>
      </c>
      <c r="BT84" s="113">
        <f t="shared" si="90"/>
        <v>0</v>
      </c>
      <c r="BU84" s="113">
        <f t="shared" si="91"/>
        <v>0</v>
      </c>
      <c r="BV84" s="113">
        <f t="shared" si="91"/>
        <v>0</v>
      </c>
      <c r="BW84" s="113">
        <f t="shared" si="91"/>
        <v>0</v>
      </c>
      <c r="BX84" s="113">
        <f t="shared" si="91"/>
        <v>0</v>
      </c>
      <c r="BY84" s="113">
        <f t="shared" si="91"/>
        <v>0</v>
      </c>
      <c r="BZ84" s="113">
        <f t="shared" si="91"/>
        <v>0</v>
      </c>
    </row>
    <row r="85" spans="1:78" ht="13.8">
      <c r="A85" s="457"/>
      <c r="B85" s="116"/>
      <c r="C85" s="116"/>
      <c r="D85" s="116"/>
      <c r="E85" s="117"/>
      <c r="F85" s="91" t="s">
        <v>458</v>
      </c>
      <c r="G85" s="91" t="s">
        <v>676</v>
      </c>
      <c r="H85" s="92" t="s">
        <v>244</v>
      </c>
      <c r="I85" s="93" t="s">
        <v>615</v>
      </c>
      <c r="J85" s="210" t="s">
        <v>81</v>
      </c>
      <c r="K85" s="209">
        <v>60</v>
      </c>
      <c r="L85" s="94">
        <f t="shared" si="84"/>
        <v>6.5695828314902005E-3</v>
      </c>
      <c r="M85" s="96"/>
      <c r="N85" s="97" t="str">
        <f t="shared" si="82"/>
        <v>No ISSUED</v>
      </c>
      <c r="O85" s="98">
        <f t="shared" ca="1" si="80"/>
        <v>0</v>
      </c>
      <c r="P85" s="99">
        <f t="shared" ca="1" si="81"/>
        <v>0</v>
      </c>
      <c r="Q85" s="431">
        <v>46010</v>
      </c>
      <c r="R85" s="432" t="s">
        <v>53</v>
      </c>
      <c r="S85" s="431">
        <f t="shared" si="85"/>
        <v>46017</v>
      </c>
      <c r="T85" s="434" t="s">
        <v>53</v>
      </c>
      <c r="U85" s="431">
        <f t="shared" si="83"/>
        <v>46024</v>
      </c>
      <c r="V85" s="432" t="s">
        <v>53</v>
      </c>
      <c r="W85" s="431" t="s">
        <v>53</v>
      </c>
      <c r="X85" s="432" t="s">
        <v>53</v>
      </c>
      <c r="Y85" s="82"/>
      <c r="Z85" s="113">
        <f t="shared" si="86"/>
        <v>0</v>
      </c>
      <c r="AA85" s="113">
        <f t="shared" si="86"/>
        <v>0</v>
      </c>
      <c r="AB85" s="113">
        <f t="shared" si="86"/>
        <v>0</v>
      </c>
      <c r="AC85" s="113">
        <f t="shared" si="86"/>
        <v>0</v>
      </c>
      <c r="AD85" s="113">
        <f t="shared" si="86"/>
        <v>0</v>
      </c>
      <c r="AE85" s="113">
        <f t="shared" si="86"/>
        <v>0</v>
      </c>
      <c r="AF85" s="113">
        <f t="shared" si="86"/>
        <v>0</v>
      </c>
      <c r="AG85" s="113">
        <f t="shared" si="86"/>
        <v>0</v>
      </c>
      <c r="AH85" s="113">
        <f t="shared" si="86"/>
        <v>0</v>
      </c>
      <c r="AI85" s="113">
        <f t="shared" si="86"/>
        <v>0</v>
      </c>
      <c r="AJ85" s="113">
        <f t="shared" si="87"/>
        <v>0</v>
      </c>
      <c r="AK85" s="113">
        <f t="shared" si="87"/>
        <v>0.85</v>
      </c>
      <c r="AL85" s="113">
        <f t="shared" si="87"/>
        <v>0.85</v>
      </c>
      <c r="AM85" s="113">
        <f t="shared" si="87"/>
        <v>1</v>
      </c>
      <c r="AN85" s="113">
        <f t="shared" si="87"/>
        <v>1</v>
      </c>
      <c r="AO85" s="113">
        <f t="shared" si="87"/>
        <v>1</v>
      </c>
      <c r="AP85" s="113">
        <f t="shared" si="87"/>
        <v>1</v>
      </c>
      <c r="AQ85" s="113">
        <f t="shared" si="87"/>
        <v>1</v>
      </c>
      <c r="AR85" s="113">
        <f t="shared" si="87"/>
        <v>1</v>
      </c>
      <c r="AS85" s="113">
        <f t="shared" si="87"/>
        <v>1</v>
      </c>
      <c r="AT85" s="113">
        <f t="shared" si="88"/>
        <v>1</v>
      </c>
      <c r="AU85" s="113">
        <f t="shared" si="88"/>
        <v>1</v>
      </c>
      <c r="AV85" s="113">
        <f t="shared" si="88"/>
        <v>1</v>
      </c>
      <c r="AW85" s="113">
        <f t="shared" si="88"/>
        <v>1</v>
      </c>
      <c r="AX85" s="113">
        <f t="shared" si="88"/>
        <v>1</v>
      </c>
      <c r="AY85" s="113">
        <f t="shared" si="88"/>
        <v>1</v>
      </c>
      <c r="AZ85" s="83"/>
      <c r="BA85" s="113">
        <f t="shared" si="89"/>
        <v>0</v>
      </c>
      <c r="BB85" s="113">
        <f t="shared" si="89"/>
        <v>0</v>
      </c>
      <c r="BC85" s="113">
        <f t="shared" si="89"/>
        <v>0</v>
      </c>
      <c r="BD85" s="113">
        <f t="shared" si="89"/>
        <v>0</v>
      </c>
      <c r="BE85" s="113">
        <f t="shared" si="89"/>
        <v>0</v>
      </c>
      <c r="BF85" s="113">
        <f t="shared" si="89"/>
        <v>0</v>
      </c>
      <c r="BG85" s="113">
        <f t="shared" si="89"/>
        <v>0</v>
      </c>
      <c r="BH85" s="113">
        <f t="shared" si="89"/>
        <v>0</v>
      </c>
      <c r="BI85" s="113">
        <f t="shared" si="89"/>
        <v>0</v>
      </c>
      <c r="BJ85" s="113">
        <f t="shared" si="89"/>
        <v>0</v>
      </c>
      <c r="BK85" s="113">
        <f t="shared" si="90"/>
        <v>0</v>
      </c>
      <c r="BL85" s="113">
        <f t="shared" si="90"/>
        <v>0</v>
      </c>
      <c r="BM85" s="113">
        <f t="shared" si="90"/>
        <v>0</v>
      </c>
      <c r="BN85" s="113">
        <f t="shared" si="90"/>
        <v>0</v>
      </c>
      <c r="BO85" s="113">
        <f t="shared" si="90"/>
        <v>0</v>
      </c>
      <c r="BP85" s="113">
        <f t="shared" si="90"/>
        <v>0</v>
      </c>
      <c r="BQ85" s="113">
        <f t="shared" si="90"/>
        <v>0</v>
      </c>
      <c r="BR85" s="113">
        <f t="shared" si="90"/>
        <v>0</v>
      </c>
      <c r="BS85" s="113">
        <f t="shared" si="90"/>
        <v>0</v>
      </c>
      <c r="BT85" s="113">
        <f t="shared" si="90"/>
        <v>0</v>
      </c>
      <c r="BU85" s="113">
        <f t="shared" si="91"/>
        <v>0</v>
      </c>
      <c r="BV85" s="113">
        <f t="shared" si="91"/>
        <v>0</v>
      </c>
      <c r="BW85" s="113">
        <f t="shared" si="91"/>
        <v>0</v>
      </c>
      <c r="BX85" s="113">
        <f t="shared" si="91"/>
        <v>0</v>
      </c>
      <c r="BY85" s="113">
        <f t="shared" si="91"/>
        <v>0</v>
      </c>
      <c r="BZ85" s="113">
        <f t="shared" si="91"/>
        <v>0</v>
      </c>
    </row>
    <row r="86" spans="1:78" ht="13.8">
      <c r="A86" s="457"/>
      <c r="B86" s="116"/>
      <c r="C86" s="116"/>
      <c r="D86" s="116"/>
      <c r="E86" s="117"/>
      <c r="F86" s="91" t="s">
        <v>459</v>
      </c>
      <c r="G86" s="91" t="s">
        <v>677</v>
      </c>
      <c r="H86" s="92" t="s">
        <v>245</v>
      </c>
      <c r="I86" s="93" t="s">
        <v>21</v>
      </c>
      <c r="J86" s="210" t="s">
        <v>81</v>
      </c>
      <c r="K86" s="209">
        <v>40</v>
      </c>
      <c r="L86" s="94">
        <f t="shared" si="84"/>
        <v>4.3797218876601334E-3</v>
      </c>
      <c r="M86" s="96"/>
      <c r="N86" s="97" t="str">
        <f t="shared" si="82"/>
        <v>No ISSUED</v>
      </c>
      <c r="O86" s="98">
        <f t="shared" ca="1" si="80"/>
        <v>0</v>
      </c>
      <c r="P86" s="99">
        <f t="shared" ca="1" si="81"/>
        <v>0</v>
      </c>
      <c r="Q86" s="431">
        <v>46010</v>
      </c>
      <c r="R86" s="432" t="s">
        <v>53</v>
      </c>
      <c r="S86" s="431">
        <f t="shared" si="85"/>
        <v>46017</v>
      </c>
      <c r="T86" s="434" t="s">
        <v>53</v>
      </c>
      <c r="U86" s="431">
        <f t="shared" si="83"/>
        <v>46024</v>
      </c>
      <c r="V86" s="432" t="s">
        <v>53</v>
      </c>
      <c r="W86" s="431" t="s">
        <v>53</v>
      </c>
      <c r="X86" s="432" t="s">
        <v>53</v>
      </c>
      <c r="Y86" s="82"/>
      <c r="Z86" s="113">
        <f t="shared" si="86"/>
        <v>0</v>
      </c>
      <c r="AA86" s="113">
        <f t="shared" si="86"/>
        <v>0</v>
      </c>
      <c r="AB86" s="113">
        <f t="shared" si="86"/>
        <v>0</v>
      </c>
      <c r="AC86" s="113">
        <f t="shared" si="86"/>
        <v>0</v>
      </c>
      <c r="AD86" s="113">
        <f t="shared" si="86"/>
        <v>0</v>
      </c>
      <c r="AE86" s="113">
        <f t="shared" si="86"/>
        <v>0</v>
      </c>
      <c r="AF86" s="113">
        <f t="shared" si="86"/>
        <v>0</v>
      </c>
      <c r="AG86" s="113">
        <f t="shared" si="86"/>
        <v>0</v>
      </c>
      <c r="AH86" s="113">
        <f t="shared" si="86"/>
        <v>0</v>
      </c>
      <c r="AI86" s="113">
        <f t="shared" si="86"/>
        <v>0</v>
      </c>
      <c r="AJ86" s="113">
        <f t="shared" si="87"/>
        <v>0</v>
      </c>
      <c r="AK86" s="113">
        <f t="shared" si="87"/>
        <v>0.85</v>
      </c>
      <c r="AL86" s="113">
        <f t="shared" si="87"/>
        <v>0.85</v>
      </c>
      <c r="AM86" s="113">
        <f t="shared" si="87"/>
        <v>1</v>
      </c>
      <c r="AN86" s="113">
        <f t="shared" si="87"/>
        <v>1</v>
      </c>
      <c r="AO86" s="113">
        <f t="shared" si="87"/>
        <v>1</v>
      </c>
      <c r="AP86" s="113">
        <f t="shared" si="87"/>
        <v>1</v>
      </c>
      <c r="AQ86" s="113">
        <f t="shared" si="87"/>
        <v>1</v>
      </c>
      <c r="AR86" s="113">
        <f t="shared" si="87"/>
        <v>1</v>
      </c>
      <c r="AS86" s="113">
        <f t="shared" si="87"/>
        <v>1</v>
      </c>
      <c r="AT86" s="113">
        <f t="shared" si="88"/>
        <v>1</v>
      </c>
      <c r="AU86" s="113">
        <f t="shared" si="88"/>
        <v>1</v>
      </c>
      <c r="AV86" s="113">
        <f t="shared" si="88"/>
        <v>1</v>
      </c>
      <c r="AW86" s="113">
        <f t="shared" si="88"/>
        <v>1</v>
      </c>
      <c r="AX86" s="113">
        <f t="shared" si="88"/>
        <v>1</v>
      </c>
      <c r="AY86" s="113">
        <f t="shared" si="88"/>
        <v>1</v>
      </c>
      <c r="AZ86" s="83"/>
      <c r="BA86" s="113">
        <f t="shared" si="89"/>
        <v>0</v>
      </c>
      <c r="BB86" s="113">
        <f t="shared" si="89"/>
        <v>0</v>
      </c>
      <c r="BC86" s="113">
        <f t="shared" si="89"/>
        <v>0</v>
      </c>
      <c r="BD86" s="113">
        <f t="shared" si="89"/>
        <v>0</v>
      </c>
      <c r="BE86" s="113">
        <f t="shared" si="89"/>
        <v>0</v>
      </c>
      <c r="BF86" s="113">
        <f t="shared" si="89"/>
        <v>0</v>
      </c>
      <c r="BG86" s="113">
        <f t="shared" si="89"/>
        <v>0</v>
      </c>
      <c r="BH86" s="113">
        <f t="shared" si="89"/>
        <v>0</v>
      </c>
      <c r="BI86" s="113">
        <f t="shared" si="89"/>
        <v>0</v>
      </c>
      <c r="BJ86" s="113">
        <f t="shared" si="89"/>
        <v>0</v>
      </c>
      <c r="BK86" s="113">
        <f t="shared" si="90"/>
        <v>0</v>
      </c>
      <c r="BL86" s="113">
        <f t="shared" si="90"/>
        <v>0</v>
      </c>
      <c r="BM86" s="113">
        <f t="shared" si="90"/>
        <v>0</v>
      </c>
      <c r="BN86" s="113">
        <f t="shared" si="90"/>
        <v>0</v>
      </c>
      <c r="BO86" s="113">
        <f t="shared" si="90"/>
        <v>0</v>
      </c>
      <c r="BP86" s="113">
        <f t="shared" si="90"/>
        <v>0</v>
      </c>
      <c r="BQ86" s="113">
        <f t="shared" si="90"/>
        <v>0</v>
      </c>
      <c r="BR86" s="113">
        <f t="shared" si="90"/>
        <v>0</v>
      </c>
      <c r="BS86" s="113">
        <f t="shared" si="90"/>
        <v>0</v>
      </c>
      <c r="BT86" s="113">
        <f t="shared" si="90"/>
        <v>0</v>
      </c>
      <c r="BU86" s="113">
        <f t="shared" si="91"/>
        <v>0</v>
      </c>
      <c r="BV86" s="113">
        <f t="shared" si="91"/>
        <v>0</v>
      </c>
      <c r="BW86" s="113">
        <f t="shared" si="91"/>
        <v>0</v>
      </c>
      <c r="BX86" s="113">
        <f t="shared" si="91"/>
        <v>0</v>
      </c>
      <c r="BY86" s="113">
        <f t="shared" si="91"/>
        <v>0</v>
      </c>
      <c r="BZ86" s="113">
        <f t="shared" si="91"/>
        <v>0</v>
      </c>
    </row>
    <row r="87" spans="1:78" ht="13.8">
      <c r="A87" s="457"/>
      <c r="B87" s="116"/>
      <c r="C87" s="116"/>
      <c r="D87" s="116"/>
      <c r="E87" s="117"/>
      <c r="F87" s="91" t="s">
        <v>460</v>
      </c>
      <c r="G87" s="91" t="s">
        <v>678</v>
      </c>
      <c r="H87" s="92" t="s">
        <v>246</v>
      </c>
      <c r="I87" s="93" t="s">
        <v>21</v>
      </c>
      <c r="J87" s="210" t="s">
        <v>81</v>
      </c>
      <c r="K87" s="209">
        <v>80</v>
      </c>
      <c r="L87" s="94">
        <f t="shared" si="84"/>
        <v>8.7594437753202668E-3</v>
      </c>
      <c r="M87" s="96"/>
      <c r="N87" s="97" t="str">
        <f t="shared" si="82"/>
        <v>No ISSUED</v>
      </c>
      <c r="O87" s="98">
        <f t="shared" ca="1" si="80"/>
        <v>0</v>
      </c>
      <c r="P87" s="99">
        <f t="shared" ca="1" si="81"/>
        <v>0</v>
      </c>
      <c r="Q87" s="431">
        <v>45975</v>
      </c>
      <c r="R87" s="432" t="s">
        <v>53</v>
      </c>
      <c r="S87" s="431">
        <f t="shared" si="85"/>
        <v>45982</v>
      </c>
      <c r="T87" s="434" t="s">
        <v>53</v>
      </c>
      <c r="U87" s="431">
        <f t="shared" si="83"/>
        <v>45989</v>
      </c>
      <c r="V87" s="432" t="s">
        <v>53</v>
      </c>
      <c r="W87" s="431" t="s">
        <v>53</v>
      </c>
      <c r="X87" s="432" t="s">
        <v>53</v>
      </c>
      <c r="Y87" s="82"/>
      <c r="Z87" s="113">
        <f t="shared" ref="Z87:AI96" si="92">IF(OR($J87="Z",$J87="X"),IF(Z$4&gt;=$W87,$X$3,IF(Z$4&gt;=$U87,$V$3,IF(Z$4&gt;=$S87,$T$3,IF(Z$4&gt;=$Q87,$R$3,0)))),IF($J87="O",IF(Z$4&gt;=$U87,$V$2,IF(Z$4&gt;=$Q87,$R$2,0))))</f>
        <v>0</v>
      </c>
      <c r="AA87" s="113">
        <f t="shared" si="92"/>
        <v>0</v>
      </c>
      <c r="AB87" s="113">
        <f t="shared" si="92"/>
        <v>0</v>
      </c>
      <c r="AC87" s="113">
        <f t="shared" si="92"/>
        <v>0</v>
      </c>
      <c r="AD87" s="113">
        <f t="shared" si="92"/>
        <v>0</v>
      </c>
      <c r="AE87" s="113">
        <f t="shared" si="92"/>
        <v>0</v>
      </c>
      <c r="AF87" s="113">
        <f t="shared" si="92"/>
        <v>0.85</v>
      </c>
      <c r="AG87" s="113">
        <f t="shared" si="92"/>
        <v>0.85</v>
      </c>
      <c r="AH87" s="113">
        <f t="shared" si="92"/>
        <v>1</v>
      </c>
      <c r="AI87" s="113">
        <f t="shared" si="92"/>
        <v>1</v>
      </c>
      <c r="AJ87" s="113">
        <f t="shared" ref="AJ87:AS96" si="93">IF(OR($J87="Z",$J87="X"),IF(AJ$4&gt;=$W87,$X$3,IF(AJ$4&gt;=$U87,$V$3,IF(AJ$4&gt;=$S87,$T$3,IF(AJ$4&gt;=$Q87,$R$3,0)))),IF($J87="O",IF(AJ$4&gt;=$U87,$V$2,IF(AJ$4&gt;=$Q87,$R$2,0))))</f>
        <v>1</v>
      </c>
      <c r="AK87" s="113">
        <f t="shared" si="93"/>
        <v>1</v>
      </c>
      <c r="AL87" s="113">
        <f t="shared" si="93"/>
        <v>1</v>
      </c>
      <c r="AM87" s="113">
        <f t="shared" si="93"/>
        <v>1</v>
      </c>
      <c r="AN87" s="113">
        <f t="shared" si="93"/>
        <v>1</v>
      </c>
      <c r="AO87" s="113">
        <f t="shared" si="93"/>
        <v>1</v>
      </c>
      <c r="AP87" s="113">
        <f t="shared" si="93"/>
        <v>1</v>
      </c>
      <c r="AQ87" s="113">
        <f t="shared" si="93"/>
        <v>1</v>
      </c>
      <c r="AR87" s="113">
        <f t="shared" si="93"/>
        <v>1</v>
      </c>
      <c r="AS87" s="113">
        <f t="shared" si="93"/>
        <v>1</v>
      </c>
      <c r="AT87" s="113">
        <f t="shared" ref="AT87:AY96" si="94">IF(OR($J87="Z",$J87="X"),IF(AT$4&gt;=$W87,$X$3,IF(AT$4&gt;=$U87,$V$3,IF(AT$4&gt;=$S87,$T$3,IF(AT$4&gt;=$Q87,$R$3,0)))),IF($J87="O",IF(AT$4&gt;=$U87,$V$2,IF(AT$4&gt;=$Q87,$R$2,0))))</f>
        <v>1</v>
      </c>
      <c r="AU87" s="113">
        <f t="shared" si="94"/>
        <v>1</v>
      </c>
      <c r="AV87" s="113">
        <f t="shared" si="94"/>
        <v>1</v>
      </c>
      <c r="AW87" s="113">
        <f t="shared" si="94"/>
        <v>1</v>
      </c>
      <c r="AX87" s="113">
        <f t="shared" si="94"/>
        <v>1</v>
      </c>
      <c r="AY87" s="113">
        <f t="shared" si="94"/>
        <v>1</v>
      </c>
      <c r="AZ87" s="83"/>
      <c r="BA87" s="113">
        <f t="shared" ref="BA87:BJ96" si="95">IF(OR($J87="Z",$J87="X"),IF(OR(AND($X87&lt;&gt;0,BA$4&gt;=$X87),AND($X87=0,BA$4&gt;=$W87)),$X$3,IF(OR(AND($V87&lt;&gt;0,BA$4&gt;=$V87),AND($V87=0,BA$4&gt;=$U87)),$V$3,IF(OR(AND($T87&lt;&gt;0,BA$4&gt;=$T87),AND($T87=0,BA$4&gt;=$S87)),$T$3,IF(OR(AND($R87&lt;&gt;0,BA$4&gt;=$R87),AND($R87=0,BA$4&gt;=$Q87)),$R$3,0)))),IF($J87="O",IF(OR(AND($V87&lt;&gt;0,BA$4&gt;=$V87),AND($V87=0,BA$4&gt;=$U87)),$V$2,IF(OR(AND($R87&lt;&gt;0,BA$4&gt;=$R87),AND($R87=0,BA$4&gt;=$Q87)),$R$2,0))))</f>
        <v>0</v>
      </c>
      <c r="BB87" s="113">
        <f t="shared" si="95"/>
        <v>0</v>
      </c>
      <c r="BC87" s="113">
        <f t="shared" si="95"/>
        <v>0</v>
      </c>
      <c r="BD87" s="113">
        <f t="shared" si="95"/>
        <v>0</v>
      </c>
      <c r="BE87" s="113">
        <f t="shared" si="95"/>
        <v>0</v>
      </c>
      <c r="BF87" s="113">
        <f t="shared" si="95"/>
        <v>0</v>
      </c>
      <c r="BG87" s="113">
        <f t="shared" si="95"/>
        <v>0</v>
      </c>
      <c r="BH87" s="113">
        <f t="shared" si="95"/>
        <v>0</v>
      </c>
      <c r="BI87" s="113">
        <f t="shared" si="95"/>
        <v>0</v>
      </c>
      <c r="BJ87" s="113">
        <f t="shared" si="95"/>
        <v>0</v>
      </c>
      <c r="BK87" s="113">
        <f t="shared" ref="BK87:BT96" si="96">IF(OR($J87="Z",$J87="X"),IF(OR(AND($X87&lt;&gt;0,BK$4&gt;=$X87),AND($X87=0,BK$4&gt;=$W87)),$X$3,IF(OR(AND($V87&lt;&gt;0,BK$4&gt;=$V87),AND($V87=0,BK$4&gt;=$U87)),$V$3,IF(OR(AND($T87&lt;&gt;0,BK$4&gt;=$T87),AND($T87=0,BK$4&gt;=$S87)),$T$3,IF(OR(AND($R87&lt;&gt;0,BK$4&gt;=$R87),AND($R87=0,BK$4&gt;=$Q87)),$R$3,0)))),IF($J87="O",IF(OR(AND($V87&lt;&gt;0,BK$4&gt;=$V87),AND($V87=0,BK$4&gt;=$U87)),$V$2,IF(OR(AND($R87&lt;&gt;0,BK$4&gt;=$R87),AND($R87=0,BK$4&gt;=$Q87)),$R$2,0))))</f>
        <v>0</v>
      </c>
      <c r="BL87" s="113">
        <f t="shared" si="96"/>
        <v>0</v>
      </c>
      <c r="BM87" s="113">
        <f t="shared" si="96"/>
        <v>0</v>
      </c>
      <c r="BN87" s="113">
        <f t="shared" si="96"/>
        <v>0</v>
      </c>
      <c r="BO87" s="113">
        <f t="shared" si="96"/>
        <v>0</v>
      </c>
      <c r="BP87" s="113">
        <f t="shared" si="96"/>
        <v>0</v>
      </c>
      <c r="BQ87" s="113">
        <f t="shared" si="96"/>
        <v>0</v>
      </c>
      <c r="BR87" s="113">
        <f t="shared" si="96"/>
        <v>0</v>
      </c>
      <c r="BS87" s="113">
        <f t="shared" si="96"/>
        <v>0</v>
      </c>
      <c r="BT87" s="113">
        <f t="shared" si="96"/>
        <v>0</v>
      </c>
      <c r="BU87" s="113">
        <f t="shared" ref="BU87:BZ96" si="97">IF(OR($J87="Z",$J87="X"),IF(OR(AND($X87&lt;&gt;0,BU$4&gt;=$X87),AND($X87=0,BU$4&gt;=$W87)),$X$3,IF(OR(AND($V87&lt;&gt;0,BU$4&gt;=$V87),AND($V87=0,BU$4&gt;=$U87)),$V$3,IF(OR(AND($T87&lt;&gt;0,BU$4&gt;=$T87),AND($T87=0,BU$4&gt;=$S87)),$T$3,IF(OR(AND($R87&lt;&gt;0,BU$4&gt;=$R87),AND($R87=0,BU$4&gt;=$Q87)),$R$3,0)))),IF($J87="O",IF(OR(AND($V87&lt;&gt;0,BU$4&gt;=$V87),AND($V87=0,BU$4&gt;=$U87)),$V$2,IF(OR(AND($R87&lt;&gt;0,BU$4&gt;=$R87),AND($R87=0,BU$4&gt;=$Q87)),$R$2,0))))</f>
        <v>0</v>
      </c>
      <c r="BV87" s="113">
        <f t="shared" si="97"/>
        <v>0</v>
      </c>
      <c r="BW87" s="113">
        <f t="shared" si="97"/>
        <v>0</v>
      </c>
      <c r="BX87" s="113">
        <f t="shared" si="97"/>
        <v>0</v>
      </c>
      <c r="BY87" s="113">
        <f t="shared" si="97"/>
        <v>0</v>
      </c>
      <c r="BZ87" s="113">
        <f t="shared" si="97"/>
        <v>0</v>
      </c>
    </row>
    <row r="88" spans="1:78" ht="13.8">
      <c r="A88" s="457"/>
      <c r="B88" s="116"/>
      <c r="C88" s="116"/>
      <c r="D88" s="116"/>
      <c r="E88" s="117"/>
      <c r="F88" s="91" t="s">
        <v>461</v>
      </c>
      <c r="G88" s="91" t="s">
        <v>679</v>
      </c>
      <c r="H88" s="92" t="s">
        <v>247</v>
      </c>
      <c r="I88" s="93" t="s">
        <v>21</v>
      </c>
      <c r="J88" s="210" t="s">
        <v>81</v>
      </c>
      <c r="K88" s="209">
        <v>40</v>
      </c>
      <c r="L88" s="94">
        <f t="shared" si="84"/>
        <v>4.3797218876601334E-3</v>
      </c>
      <c r="M88" s="96"/>
      <c r="N88" s="97" t="str">
        <f t="shared" si="82"/>
        <v>No ISSUED</v>
      </c>
      <c r="O88" s="98">
        <f t="shared" ca="1" si="80"/>
        <v>0</v>
      </c>
      <c r="P88" s="99">
        <f t="shared" ca="1" si="81"/>
        <v>0</v>
      </c>
      <c r="Q88" s="431">
        <v>45975</v>
      </c>
      <c r="R88" s="432" t="s">
        <v>53</v>
      </c>
      <c r="S88" s="431">
        <f t="shared" si="85"/>
        <v>45982</v>
      </c>
      <c r="T88" s="434" t="s">
        <v>53</v>
      </c>
      <c r="U88" s="431">
        <f t="shared" si="83"/>
        <v>45989</v>
      </c>
      <c r="V88" s="432" t="s">
        <v>53</v>
      </c>
      <c r="W88" s="431" t="s">
        <v>53</v>
      </c>
      <c r="X88" s="432" t="s">
        <v>53</v>
      </c>
      <c r="Y88" s="82"/>
      <c r="Z88" s="113">
        <f t="shared" si="92"/>
        <v>0</v>
      </c>
      <c r="AA88" s="113">
        <f t="shared" si="92"/>
        <v>0</v>
      </c>
      <c r="AB88" s="113">
        <f t="shared" si="92"/>
        <v>0</v>
      </c>
      <c r="AC88" s="113">
        <f t="shared" si="92"/>
        <v>0</v>
      </c>
      <c r="AD88" s="113">
        <f t="shared" si="92"/>
        <v>0</v>
      </c>
      <c r="AE88" s="113">
        <f t="shared" si="92"/>
        <v>0</v>
      </c>
      <c r="AF88" s="113">
        <f t="shared" si="92"/>
        <v>0.85</v>
      </c>
      <c r="AG88" s="113">
        <f t="shared" si="92"/>
        <v>0.85</v>
      </c>
      <c r="AH88" s="113">
        <f t="shared" si="92"/>
        <v>1</v>
      </c>
      <c r="AI88" s="113">
        <f t="shared" si="92"/>
        <v>1</v>
      </c>
      <c r="AJ88" s="113">
        <f t="shared" si="93"/>
        <v>1</v>
      </c>
      <c r="AK88" s="113">
        <f t="shared" si="93"/>
        <v>1</v>
      </c>
      <c r="AL88" s="113">
        <f t="shared" si="93"/>
        <v>1</v>
      </c>
      <c r="AM88" s="113">
        <f t="shared" si="93"/>
        <v>1</v>
      </c>
      <c r="AN88" s="113">
        <f t="shared" si="93"/>
        <v>1</v>
      </c>
      <c r="AO88" s="113">
        <f t="shared" si="93"/>
        <v>1</v>
      </c>
      <c r="AP88" s="113">
        <f t="shared" si="93"/>
        <v>1</v>
      </c>
      <c r="AQ88" s="113">
        <f t="shared" si="93"/>
        <v>1</v>
      </c>
      <c r="AR88" s="113">
        <f t="shared" si="93"/>
        <v>1</v>
      </c>
      <c r="AS88" s="113">
        <f t="shared" si="93"/>
        <v>1</v>
      </c>
      <c r="AT88" s="113">
        <f t="shared" si="94"/>
        <v>1</v>
      </c>
      <c r="AU88" s="113">
        <f t="shared" si="94"/>
        <v>1</v>
      </c>
      <c r="AV88" s="113">
        <f t="shared" si="94"/>
        <v>1</v>
      </c>
      <c r="AW88" s="113">
        <f t="shared" si="94"/>
        <v>1</v>
      </c>
      <c r="AX88" s="113">
        <f t="shared" si="94"/>
        <v>1</v>
      </c>
      <c r="AY88" s="113">
        <f t="shared" si="94"/>
        <v>1</v>
      </c>
      <c r="AZ88" s="83"/>
      <c r="BA88" s="113">
        <f t="shared" si="95"/>
        <v>0</v>
      </c>
      <c r="BB88" s="113">
        <f t="shared" si="95"/>
        <v>0</v>
      </c>
      <c r="BC88" s="113">
        <f t="shared" si="95"/>
        <v>0</v>
      </c>
      <c r="BD88" s="113">
        <f t="shared" si="95"/>
        <v>0</v>
      </c>
      <c r="BE88" s="113">
        <f t="shared" si="95"/>
        <v>0</v>
      </c>
      <c r="BF88" s="113">
        <f t="shared" si="95"/>
        <v>0</v>
      </c>
      <c r="BG88" s="113">
        <f t="shared" si="95"/>
        <v>0</v>
      </c>
      <c r="BH88" s="113">
        <f t="shared" si="95"/>
        <v>0</v>
      </c>
      <c r="BI88" s="113">
        <f t="shared" si="95"/>
        <v>0</v>
      </c>
      <c r="BJ88" s="113">
        <f t="shared" si="95"/>
        <v>0</v>
      </c>
      <c r="BK88" s="113">
        <f t="shared" si="96"/>
        <v>0</v>
      </c>
      <c r="BL88" s="113">
        <f t="shared" si="96"/>
        <v>0</v>
      </c>
      <c r="BM88" s="113">
        <f t="shared" si="96"/>
        <v>0</v>
      </c>
      <c r="BN88" s="113">
        <f t="shared" si="96"/>
        <v>0</v>
      </c>
      <c r="BO88" s="113">
        <f t="shared" si="96"/>
        <v>0</v>
      </c>
      <c r="BP88" s="113">
        <f t="shared" si="96"/>
        <v>0</v>
      </c>
      <c r="BQ88" s="113">
        <f t="shared" si="96"/>
        <v>0</v>
      </c>
      <c r="BR88" s="113">
        <f t="shared" si="96"/>
        <v>0</v>
      </c>
      <c r="BS88" s="113">
        <f t="shared" si="96"/>
        <v>0</v>
      </c>
      <c r="BT88" s="113">
        <f t="shared" si="96"/>
        <v>0</v>
      </c>
      <c r="BU88" s="113">
        <f t="shared" si="97"/>
        <v>0</v>
      </c>
      <c r="BV88" s="113">
        <f t="shared" si="97"/>
        <v>0</v>
      </c>
      <c r="BW88" s="113">
        <f t="shared" si="97"/>
        <v>0</v>
      </c>
      <c r="BX88" s="113">
        <f t="shared" si="97"/>
        <v>0</v>
      </c>
      <c r="BY88" s="113">
        <f t="shared" si="97"/>
        <v>0</v>
      </c>
      <c r="BZ88" s="113">
        <f t="shared" si="97"/>
        <v>0</v>
      </c>
    </row>
    <row r="89" spans="1:78" ht="13.8">
      <c r="A89" s="457"/>
      <c r="B89" s="116"/>
      <c r="C89" s="116"/>
      <c r="D89" s="116"/>
      <c r="E89" s="117"/>
      <c r="F89" s="91" t="s">
        <v>462</v>
      </c>
      <c r="G89" s="91" t="s">
        <v>680</v>
      </c>
      <c r="H89" s="92" t="s">
        <v>248</v>
      </c>
      <c r="I89" s="93" t="s">
        <v>612</v>
      </c>
      <c r="J89" s="210" t="s">
        <v>81</v>
      </c>
      <c r="K89" s="209">
        <v>60</v>
      </c>
      <c r="L89" s="94">
        <f t="shared" si="84"/>
        <v>6.5695828314902005E-3</v>
      </c>
      <c r="M89" s="96"/>
      <c r="N89" s="97" t="str">
        <f t="shared" si="82"/>
        <v>No ISSUED</v>
      </c>
      <c r="O89" s="98">
        <f t="shared" ca="1" si="80"/>
        <v>0</v>
      </c>
      <c r="P89" s="99">
        <f t="shared" ca="1" si="81"/>
        <v>0</v>
      </c>
      <c r="Q89" s="431">
        <v>45975</v>
      </c>
      <c r="R89" s="432" t="s">
        <v>53</v>
      </c>
      <c r="S89" s="431">
        <f t="shared" si="85"/>
        <v>45982</v>
      </c>
      <c r="T89" s="434" t="s">
        <v>53</v>
      </c>
      <c r="U89" s="431">
        <f t="shared" si="83"/>
        <v>45989</v>
      </c>
      <c r="V89" s="432" t="s">
        <v>53</v>
      </c>
      <c r="W89" s="431" t="s">
        <v>53</v>
      </c>
      <c r="X89" s="432" t="s">
        <v>53</v>
      </c>
      <c r="Y89" s="82"/>
      <c r="Z89" s="113">
        <f t="shared" si="92"/>
        <v>0</v>
      </c>
      <c r="AA89" s="113">
        <f t="shared" si="92"/>
        <v>0</v>
      </c>
      <c r="AB89" s="113">
        <f t="shared" si="92"/>
        <v>0</v>
      </c>
      <c r="AC89" s="113">
        <f t="shared" si="92"/>
        <v>0</v>
      </c>
      <c r="AD89" s="113">
        <f t="shared" si="92"/>
        <v>0</v>
      </c>
      <c r="AE89" s="113">
        <f t="shared" si="92"/>
        <v>0</v>
      </c>
      <c r="AF89" s="113">
        <f t="shared" si="92"/>
        <v>0.85</v>
      </c>
      <c r="AG89" s="113">
        <f t="shared" si="92"/>
        <v>0.85</v>
      </c>
      <c r="AH89" s="113">
        <f t="shared" si="92"/>
        <v>1</v>
      </c>
      <c r="AI89" s="113">
        <f t="shared" si="92"/>
        <v>1</v>
      </c>
      <c r="AJ89" s="113">
        <f t="shared" si="93"/>
        <v>1</v>
      </c>
      <c r="AK89" s="113">
        <f t="shared" si="93"/>
        <v>1</v>
      </c>
      <c r="AL89" s="113">
        <f t="shared" si="93"/>
        <v>1</v>
      </c>
      <c r="AM89" s="113">
        <f t="shared" si="93"/>
        <v>1</v>
      </c>
      <c r="AN89" s="113">
        <f t="shared" si="93"/>
        <v>1</v>
      </c>
      <c r="AO89" s="113">
        <f t="shared" si="93"/>
        <v>1</v>
      </c>
      <c r="AP89" s="113">
        <f t="shared" si="93"/>
        <v>1</v>
      </c>
      <c r="AQ89" s="113">
        <f t="shared" si="93"/>
        <v>1</v>
      </c>
      <c r="AR89" s="113">
        <f t="shared" si="93"/>
        <v>1</v>
      </c>
      <c r="AS89" s="113">
        <f t="shared" si="93"/>
        <v>1</v>
      </c>
      <c r="AT89" s="113">
        <f t="shared" si="94"/>
        <v>1</v>
      </c>
      <c r="AU89" s="113">
        <f t="shared" si="94"/>
        <v>1</v>
      </c>
      <c r="AV89" s="113">
        <f t="shared" si="94"/>
        <v>1</v>
      </c>
      <c r="AW89" s="113">
        <f t="shared" si="94"/>
        <v>1</v>
      </c>
      <c r="AX89" s="113">
        <f t="shared" si="94"/>
        <v>1</v>
      </c>
      <c r="AY89" s="113">
        <f t="shared" si="94"/>
        <v>1</v>
      </c>
      <c r="AZ89" s="83"/>
      <c r="BA89" s="113">
        <f t="shared" si="95"/>
        <v>0</v>
      </c>
      <c r="BB89" s="113">
        <f t="shared" si="95"/>
        <v>0</v>
      </c>
      <c r="BC89" s="113">
        <f t="shared" si="95"/>
        <v>0</v>
      </c>
      <c r="BD89" s="113">
        <f t="shared" si="95"/>
        <v>0</v>
      </c>
      <c r="BE89" s="113">
        <f t="shared" si="95"/>
        <v>0</v>
      </c>
      <c r="BF89" s="113">
        <f t="shared" si="95"/>
        <v>0</v>
      </c>
      <c r="BG89" s="113">
        <f t="shared" si="95"/>
        <v>0</v>
      </c>
      <c r="BH89" s="113">
        <f t="shared" si="95"/>
        <v>0</v>
      </c>
      <c r="BI89" s="113">
        <f t="shared" si="95"/>
        <v>0</v>
      </c>
      <c r="BJ89" s="113">
        <f t="shared" si="95"/>
        <v>0</v>
      </c>
      <c r="BK89" s="113">
        <f t="shared" si="96"/>
        <v>0</v>
      </c>
      <c r="BL89" s="113">
        <f t="shared" si="96"/>
        <v>0</v>
      </c>
      <c r="BM89" s="113">
        <f t="shared" si="96"/>
        <v>0</v>
      </c>
      <c r="BN89" s="113">
        <f t="shared" si="96"/>
        <v>0</v>
      </c>
      <c r="BO89" s="113">
        <f t="shared" si="96"/>
        <v>0</v>
      </c>
      <c r="BP89" s="113">
        <f t="shared" si="96"/>
        <v>0</v>
      </c>
      <c r="BQ89" s="113">
        <f t="shared" si="96"/>
        <v>0</v>
      </c>
      <c r="BR89" s="113">
        <f t="shared" si="96"/>
        <v>0</v>
      </c>
      <c r="BS89" s="113">
        <f t="shared" si="96"/>
        <v>0</v>
      </c>
      <c r="BT89" s="113">
        <f t="shared" si="96"/>
        <v>0</v>
      </c>
      <c r="BU89" s="113">
        <f t="shared" si="97"/>
        <v>0</v>
      </c>
      <c r="BV89" s="113">
        <f t="shared" si="97"/>
        <v>0</v>
      </c>
      <c r="BW89" s="113">
        <f t="shared" si="97"/>
        <v>0</v>
      </c>
      <c r="BX89" s="113">
        <f t="shared" si="97"/>
        <v>0</v>
      </c>
      <c r="BY89" s="113">
        <f t="shared" si="97"/>
        <v>0</v>
      </c>
      <c r="BZ89" s="113">
        <f t="shared" si="97"/>
        <v>0</v>
      </c>
    </row>
    <row r="90" spans="1:78" ht="13.8">
      <c r="A90" s="457"/>
      <c r="B90" s="116"/>
      <c r="C90" s="116"/>
      <c r="D90" s="116"/>
      <c r="E90" s="117"/>
      <c r="F90" s="91" t="s">
        <v>463</v>
      </c>
      <c r="G90" s="91" t="s">
        <v>681</v>
      </c>
      <c r="H90" s="92" t="s">
        <v>384</v>
      </c>
      <c r="I90" s="93" t="s">
        <v>612</v>
      </c>
      <c r="J90" s="210" t="s">
        <v>81</v>
      </c>
      <c r="K90" s="209">
        <v>60</v>
      </c>
      <c r="L90" s="94">
        <f t="shared" si="84"/>
        <v>6.5695828314902005E-3</v>
      </c>
      <c r="M90" s="96"/>
      <c r="N90" s="97" t="str">
        <f t="shared" si="82"/>
        <v>No ISSUED</v>
      </c>
      <c r="O90" s="98">
        <f t="shared" ca="1" si="80"/>
        <v>0</v>
      </c>
      <c r="P90" s="99">
        <f t="shared" ca="1" si="81"/>
        <v>0</v>
      </c>
      <c r="Q90" s="431">
        <v>45975</v>
      </c>
      <c r="R90" s="432" t="s">
        <v>53</v>
      </c>
      <c r="S90" s="431">
        <f t="shared" si="85"/>
        <v>45982</v>
      </c>
      <c r="T90" s="434" t="s">
        <v>53</v>
      </c>
      <c r="U90" s="431">
        <f t="shared" si="83"/>
        <v>45989</v>
      </c>
      <c r="V90" s="432" t="s">
        <v>53</v>
      </c>
      <c r="W90" s="431" t="s">
        <v>53</v>
      </c>
      <c r="X90" s="432" t="s">
        <v>53</v>
      </c>
      <c r="Y90" s="82"/>
      <c r="Z90" s="113">
        <f t="shared" si="92"/>
        <v>0</v>
      </c>
      <c r="AA90" s="113">
        <f t="shared" si="92"/>
        <v>0</v>
      </c>
      <c r="AB90" s="113">
        <f t="shared" si="92"/>
        <v>0</v>
      </c>
      <c r="AC90" s="113">
        <f t="shared" si="92"/>
        <v>0</v>
      </c>
      <c r="AD90" s="113">
        <f t="shared" si="92"/>
        <v>0</v>
      </c>
      <c r="AE90" s="113">
        <f t="shared" si="92"/>
        <v>0</v>
      </c>
      <c r="AF90" s="113">
        <f t="shared" si="92"/>
        <v>0.85</v>
      </c>
      <c r="AG90" s="113">
        <f t="shared" si="92"/>
        <v>0.85</v>
      </c>
      <c r="AH90" s="113">
        <f t="shared" si="92"/>
        <v>1</v>
      </c>
      <c r="AI90" s="113">
        <f t="shared" si="92"/>
        <v>1</v>
      </c>
      <c r="AJ90" s="113">
        <f t="shared" si="93"/>
        <v>1</v>
      </c>
      <c r="AK90" s="113">
        <f t="shared" si="93"/>
        <v>1</v>
      </c>
      <c r="AL90" s="113">
        <f t="shared" si="93"/>
        <v>1</v>
      </c>
      <c r="AM90" s="113">
        <f t="shared" si="93"/>
        <v>1</v>
      </c>
      <c r="AN90" s="113">
        <f t="shared" si="93"/>
        <v>1</v>
      </c>
      <c r="AO90" s="113">
        <f t="shared" si="93"/>
        <v>1</v>
      </c>
      <c r="AP90" s="113">
        <f t="shared" si="93"/>
        <v>1</v>
      </c>
      <c r="AQ90" s="113">
        <f t="shared" si="93"/>
        <v>1</v>
      </c>
      <c r="AR90" s="113">
        <f t="shared" si="93"/>
        <v>1</v>
      </c>
      <c r="AS90" s="113">
        <f t="shared" si="93"/>
        <v>1</v>
      </c>
      <c r="AT90" s="113">
        <f t="shared" si="94"/>
        <v>1</v>
      </c>
      <c r="AU90" s="113">
        <f t="shared" si="94"/>
        <v>1</v>
      </c>
      <c r="AV90" s="113">
        <f t="shared" si="94"/>
        <v>1</v>
      </c>
      <c r="AW90" s="113">
        <f t="shared" si="94"/>
        <v>1</v>
      </c>
      <c r="AX90" s="113">
        <f t="shared" si="94"/>
        <v>1</v>
      </c>
      <c r="AY90" s="113">
        <f t="shared" si="94"/>
        <v>1</v>
      </c>
      <c r="AZ90" s="83"/>
      <c r="BA90" s="113">
        <f t="shared" si="95"/>
        <v>0</v>
      </c>
      <c r="BB90" s="113">
        <f t="shared" si="95"/>
        <v>0</v>
      </c>
      <c r="BC90" s="113">
        <f t="shared" si="95"/>
        <v>0</v>
      </c>
      <c r="BD90" s="113">
        <f t="shared" si="95"/>
        <v>0</v>
      </c>
      <c r="BE90" s="113">
        <f t="shared" si="95"/>
        <v>0</v>
      </c>
      <c r="BF90" s="113">
        <f t="shared" si="95"/>
        <v>0</v>
      </c>
      <c r="BG90" s="113">
        <f t="shared" si="95"/>
        <v>0</v>
      </c>
      <c r="BH90" s="113">
        <f t="shared" si="95"/>
        <v>0</v>
      </c>
      <c r="BI90" s="113">
        <f t="shared" si="95"/>
        <v>0</v>
      </c>
      <c r="BJ90" s="113">
        <f t="shared" si="95"/>
        <v>0</v>
      </c>
      <c r="BK90" s="113">
        <f t="shared" si="96"/>
        <v>0</v>
      </c>
      <c r="BL90" s="113">
        <f t="shared" si="96"/>
        <v>0</v>
      </c>
      <c r="BM90" s="113">
        <f t="shared" si="96"/>
        <v>0</v>
      </c>
      <c r="BN90" s="113">
        <f t="shared" si="96"/>
        <v>0</v>
      </c>
      <c r="BO90" s="113">
        <f t="shared" si="96"/>
        <v>0</v>
      </c>
      <c r="BP90" s="113">
        <f t="shared" si="96"/>
        <v>0</v>
      </c>
      <c r="BQ90" s="113">
        <f t="shared" si="96"/>
        <v>0</v>
      </c>
      <c r="BR90" s="113">
        <f t="shared" si="96"/>
        <v>0</v>
      </c>
      <c r="BS90" s="113">
        <f t="shared" si="96"/>
        <v>0</v>
      </c>
      <c r="BT90" s="113">
        <f t="shared" si="96"/>
        <v>0</v>
      </c>
      <c r="BU90" s="113">
        <f t="shared" si="97"/>
        <v>0</v>
      </c>
      <c r="BV90" s="113">
        <f t="shared" si="97"/>
        <v>0</v>
      </c>
      <c r="BW90" s="113">
        <f t="shared" si="97"/>
        <v>0</v>
      </c>
      <c r="BX90" s="113">
        <f t="shared" si="97"/>
        <v>0</v>
      </c>
      <c r="BY90" s="113">
        <f t="shared" si="97"/>
        <v>0</v>
      </c>
      <c r="BZ90" s="113">
        <f t="shared" si="97"/>
        <v>0</v>
      </c>
    </row>
    <row r="91" spans="1:78" ht="13.8">
      <c r="A91" s="457"/>
      <c r="B91" s="116"/>
      <c r="C91" s="116"/>
      <c r="D91" s="116"/>
      <c r="E91" s="117"/>
      <c r="F91" s="91" t="s">
        <v>464</v>
      </c>
      <c r="G91" s="91" t="s">
        <v>682</v>
      </c>
      <c r="H91" s="92" t="s">
        <v>249</v>
      </c>
      <c r="I91" s="93" t="s">
        <v>612</v>
      </c>
      <c r="J91" s="210" t="s">
        <v>80</v>
      </c>
      <c r="K91" s="209">
        <v>60</v>
      </c>
      <c r="L91" s="94">
        <f t="shared" si="84"/>
        <v>6.5695828314902005E-3</v>
      </c>
      <c r="M91" s="96"/>
      <c r="N91" s="97" t="str">
        <f t="shared" si="82"/>
        <v>No ISSUED</v>
      </c>
      <c r="O91" s="98">
        <f t="shared" ca="1" si="80"/>
        <v>0</v>
      </c>
      <c r="P91" s="99">
        <f t="shared" ca="1" si="81"/>
        <v>0</v>
      </c>
      <c r="Q91" s="431">
        <v>45975</v>
      </c>
      <c r="R91" s="432" t="s">
        <v>53</v>
      </c>
      <c r="S91" s="431">
        <f t="shared" si="85"/>
        <v>45982</v>
      </c>
      <c r="T91" s="434" t="s">
        <v>53</v>
      </c>
      <c r="U91" s="431">
        <f t="shared" si="83"/>
        <v>45989</v>
      </c>
      <c r="V91" s="432" t="s">
        <v>53</v>
      </c>
      <c r="W91" s="431">
        <f>+U91+7</f>
        <v>45996</v>
      </c>
      <c r="X91" s="432" t="s">
        <v>53</v>
      </c>
      <c r="Y91" s="82"/>
      <c r="Z91" s="113">
        <f t="shared" si="92"/>
        <v>0</v>
      </c>
      <c r="AA91" s="113">
        <f t="shared" si="92"/>
        <v>0</v>
      </c>
      <c r="AB91" s="113">
        <f t="shared" si="92"/>
        <v>0</v>
      </c>
      <c r="AC91" s="113">
        <f t="shared" si="92"/>
        <v>0</v>
      </c>
      <c r="AD91" s="113">
        <f t="shared" si="92"/>
        <v>0</v>
      </c>
      <c r="AE91" s="113">
        <f t="shared" si="92"/>
        <v>0</v>
      </c>
      <c r="AF91" s="113">
        <f t="shared" si="92"/>
        <v>0.3</v>
      </c>
      <c r="AG91" s="113">
        <f t="shared" si="92"/>
        <v>0.6</v>
      </c>
      <c r="AH91" s="113">
        <f t="shared" si="92"/>
        <v>0.85</v>
      </c>
      <c r="AI91" s="113">
        <f t="shared" si="92"/>
        <v>1</v>
      </c>
      <c r="AJ91" s="113">
        <f t="shared" si="93"/>
        <v>1</v>
      </c>
      <c r="AK91" s="113">
        <f t="shared" si="93"/>
        <v>1</v>
      </c>
      <c r="AL91" s="113">
        <f t="shared" si="93"/>
        <v>1</v>
      </c>
      <c r="AM91" s="113">
        <f t="shared" si="93"/>
        <v>1</v>
      </c>
      <c r="AN91" s="113">
        <f t="shared" si="93"/>
        <v>1</v>
      </c>
      <c r="AO91" s="113">
        <f t="shared" si="93"/>
        <v>1</v>
      </c>
      <c r="AP91" s="113">
        <f t="shared" si="93"/>
        <v>1</v>
      </c>
      <c r="AQ91" s="113">
        <f t="shared" si="93"/>
        <v>1</v>
      </c>
      <c r="AR91" s="113">
        <f t="shared" si="93"/>
        <v>1</v>
      </c>
      <c r="AS91" s="113">
        <f t="shared" si="93"/>
        <v>1</v>
      </c>
      <c r="AT91" s="113">
        <f t="shared" si="94"/>
        <v>1</v>
      </c>
      <c r="AU91" s="113">
        <f t="shared" si="94"/>
        <v>1</v>
      </c>
      <c r="AV91" s="113">
        <f t="shared" si="94"/>
        <v>1</v>
      </c>
      <c r="AW91" s="113">
        <f t="shared" si="94"/>
        <v>1</v>
      </c>
      <c r="AX91" s="113">
        <f t="shared" si="94"/>
        <v>1</v>
      </c>
      <c r="AY91" s="113">
        <f t="shared" si="94"/>
        <v>1</v>
      </c>
      <c r="AZ91" s="83"/>
      <c r="BA91" s="113">
        <f t="shared" si="95"/>
        <v>0</v>
      </c>
      <c r="BB91" s="113">
        <f t="shared" si="95"/>
        <v>0</v>
      </c>
      <c r="BC91" s="113">
        <f t="shared" si="95"/>
        <v>0</v>
      </c>
      <c r="BD91" s="113">
        <f t="shared" si="95"/>
        <v>0</v>
      </c>
      <c r="BE91" s="113">
        <f t="shared" si="95"/>
        <v>0</v>
      </c>
      <c r="BF91" s="113">
        <f t="shared" si="95"/>
        <v>0</v>
      </c>
      <c r="BG91" s="113">
        <f t="shared" si="95"/>
        <v>0</v>
      </c>
      <c r="BH91" s="113">
        <f t="shared" si="95"/>
        <v>0</v>
      </c>
      <c r="BI91" s="113">
        <f t="shared" si="95"/>
        <v>0</v>
      </c>
      <c r="BJ91" s="113">
        <f t="shared" si="95"/>
        <v>0</v>
      </c>
      <c r="BK91" s="113">
        <f t="shared" si="96"/>
        <v>0</v>
      </c>
      <c r="BL91" s="113">
        <f t="shared" si="96"/>
        <v>0</v>
      </c>
      <c r="BM91" s="113">
        <f t="shared" si="96"/>
        <v>0</v>
      </c>
      <c r="BN91" s="113">
        <f t="shared" si="96"/>
        <v>0</v>
      </c>
      <c r="BO91" s="113">
        <f t="shared" si="96"/>
        <v>0</v>
      </c>
      <c r="BP91" s="113">
        <f t="shared" si="96"/>
        <v>0</v>
      </c>
      <c r="BQ91" s="113">
        <f t="shared" si="96"/>
        <v>0</v>
      </c>
      <c r="BR91" s="113">
        <f t="shared" si="96"/>
        <v>0</v>
      </c>
      <c r="BS91" s="113">
        <f t="shared" si="96"/>
        <v>0</v>
      </c>
      <c r="BT91" s="113">
        <f t="shared" si="96"/>
        <v>0</v>
      </c>
      <c r="BU91" s="113">
        <f t="shared" si="97"/>
        <v>0</v>
      </c>
      <c r="BV91" s="113">
        <f t="shared" si="97"/>
        <v>0</v>
      </c>
      <c r="BW91" s="113">
        <f t="shared" si="97"/>
        <v>0</v>
      </c>
      <c r="BX91" s="113">
        <f t="shared" si="97"/>
        <v>0</v>
      </c>
      <c r="BY91" s="113">
        <f t="shared" si="97"/>
        <v>0</v>
      </c>
      <c r="BZ91" s="113">
        <f t="shared" si="97"/>
        <v>0</v>
      </c>
    </row>
    <row r="92" spans="1:78" ht="13.8">
      <c r="A92" s="457"/>
      <c r="B92" s="116"/>
      <c r="C92" s="116"/>
      <c r="D92" s="116"/>
      <c r="E92" s="117"/>
      <c r="F92" s="91" t="s">
        <v>465</v>
      </c>
      <c r="G92" s="91" t="s">
        <v>683</v>
      </c>
      <c r="H92" s="92" t="s">
        <v>250</v>
      </c>
      <c r="I92" s="93" t="s">
        <v>21</v>
      </c>
      <c r="J92" s="210" t="s">
        <v>81</v>
      </c>
      <c r="K92" s="209">
        <v>60</v>
      </c>
      <c r="L92" s="94">
        <f t="shared" si="84"/>
        <v>6.5695828314902005E-3</v>
      </c>
      <c r="M92" s="96"/>
      <c r="N92" s="97" t="str">
        <f t="shared" si="82"/>
        <v>No ISSUED</v>
      </c>
      <c r="O92" s="98">
        <f t="shared" ca="1" si="80"/>
        <v>0</v>
      </c>
      <c r="P92" s="99">
        <f t="shared" ca="1" si="81"/>
        <v>0</v>
      </c>
      <c r="Q92" s="431">
        <v>45996</v>
      </c>
      <c r="R92" s="432" t="s">
        <v>53</v>
      </c>
      <c r="S92" s="431">
        <f t="shared" si="85"/>
        <v>46003</v>
      </c>
      <c r="T92" s="434" t="s">
        <v>53</v>
      </c>
      <c r="U92" s="431">
        <f t="shared" si="83"/>
        <v>46010</v>
      </c>
      <c r="V92" s="432" t="s">
        <v>53</v>
      </c>
      <c r="W92" s="431" t="s">
        <v>53</v>
      </c>
      <c r="X92" s="432" t="s">
        <v>53</v>
      </c>
      <c r="Y92" s="82"/>
      <c r="Z92" s="113">
        <f t="shared" si="92"/>
        <v>0</v>
      </c>
      <c r="AA92" s="113">
        <f t="shared" si="92"/>
        <v>0</v>
      </c>
      <c r="AB92" s="113">
        <f t="shared" si="92"/>
        <v>0</v>
      </c>
      <c r="AC92" s="113">
        <f t="shared" si="92"/>
        <v>0</v>
      </c>
      <c r="AD92" s="113">
        <f t="shared" si="92"/>
        <v>0</v>
      </c>
      <c r="AE92" s="113">
        <f t="shared" si="92"/>
        <v>0</v>
      </c>
      <c r="AF92" s="113">
        <f t="shared" si="92"/>
        <v>0</v>
      </c>
      <c r="AG92" s="113">
        <f t="shared" si="92"/>
        <v>0</v>
      </c>
      <c r="AH92" s="113">
        <f t="shared" si="92"/>
        <v>0</v>
      </c>
      <c r="AI92" s="113">
        <f t="shared" si="92"/>
        <v>0.85</v>
      </c>
      <c r="AJ92" s="113">
        <f t="shared" si="93"/>
        <v>0.85</v>
      </c>
      <c r="AK92" s="113">
        <f t="shared" si="93"/>
        <v>1</v>
      </c>
      <c r="AL92" s="113">
        <f t="shared" si="93"/>
        <v>1</v>
      </c>
      <c r="AM92" s="113">
        <f t="shared" si="93"/>
        <v>1</v>
      </c>
      <c r="AN92" s="113">
        <f t="shared" si="93"/>
        <v>1</v>
      </c>
      <c r="AO92" s="113">
        <f t="shared" si="93"/>
        <v>1</v>
      </c>
      <c r="AP92" s="113">
        <f t="shared" si="93"/>
        <v>1</v>
      </c>
      <c r="AQ92" s="113">
        <f t="shared" si="93"/>
        <v>1</v>
      </c>
      <c r="AR92" s="113">
        <f t="shared" si="93"/>
        <v>1</v>
      </c>
      <c r="AS92" s="113">
        <f t="shared" si="93"/>
        <v>1</v>
      </c>
      <c r="AT92" s="113">
        <f t="shared" si="94"/>
        <v>1</v>
      </c>
      <c r="AU92" s="113">
        <f t="shared" si="94"/>
        <v>1</v>
      </c>
      <c r="AV92" s="113">
        <f t="shared" si="94"/>
        <v>1</v>
      </c>
      <c r="AW92" s="113">
        <f t="shared" si="94"/>
        <v>1</v>
      </c>
      <c r="AX92" s="113">
        <f t="shared" si="94"/>
        <v>1</v>
      </c>
      <c r="AY92" s="113">
        <f t="shared" si="94"/>
        <v>1</v>
      </c>
      <c r="AZ92" s="83"/>
      <c r="BA92" s="113">
        <f t="shared" si="95"/>
        <v>0</v>
      </c>
      <c r="BB92" s="113">
        <f t="shared" si="95"/>
        <v>0</v>
      </c>
      <c r="BC92" s="113">
        <f t="shared" si="95"/>
        <v>0</v>
      </c>
      <c r="BD92" s="113">
        <f t="shared" si="95"/>
        <v>0</v>
      </c>
      <c r="BE92" s="113">
        <f t="shared" si="95"/>
        <v>0</v>
      </c>
      <c r="BF92" s="113">
        <f t="shared" si="95"/>
        <v>0</v>
      </c>
      <c r="BG92" s="113">
        <f t="shared" si="95"/>
        <v>0</v>
      </c>
      <c r="BH92" s="113">
        <f t="shared" si="95"/>
        <v>0</v>
      </c>
      <c r="BI92" s="113">
        <f t="shared" si="95"/>
        <v>0</v>
      </c>
      <c r="BJ92" s="113">
        <f t="shared" si="95"/>
        <v>0</v>
      </c>
      <c r="BK92" s="113">
        <f t="shared" si="96"/>
        <v>0</v>
      </c>
      <c r="BL92" s="113">
        <f t="shared" si="96"/>
        <v>0</v>
      </c>
      <c r="BM92" s="113">
        <f t="shared" si="96"/>
        <v>0</v>
      </c>
      <c r="BN92" s="113">
        <f t="shared" si="96"/>
        <v>0</v>
      </c>
      <c r="BO92" s="113">
        <f t="shared" si="96"/>
        <v>0</v>
      </c>
      <c r="BP92" s="113">
        <f t="shared" si="96"/>
        <v>0</v>
      </c>
      <c r="BQ92" s="113">
        <f t="shared" si="96"/>
        <v>0</v>
      </c>
      <c r="BR92" s="113">
        <f t="shared" si="96"/>
        <v>0</v>
      </c>
      <c r="BS92" s="113">
        <f t="shared" si="96"/>
        <v>0</v>
      </c>
      <c r="BT92" s="113">
        <f t="shared" si="96"/>
        <v>0</v>
      </c>
      <c r="BU92" s="113">
        <f t="shared" si="97"/>
        <v>0</v>
      </c>
      <c r="BV92" s="113">
        <f t="shared" si="97"/>
        <v>0</v>
      </c>
      <c r="BW92" s="113">
        <f t="shared" si="97"/>
        <v>0</v>
      </c>
      <c r="BX92" s="113">
        <f t="shared" si="97"/>
        <v>0</v>
      </c>
      <c r="BY92" s="113">
        <f t="shared" si="97"/>
        <v>0</v>
      </c>
      <c r="BZ92" s="113">
        <f t="shared" si="97"/>
        <v>0</v>
      </c>
    </row>
    <row r="93" spans="1:78" ht="13.8">
      <c r="A93" s="457"/>
      <c r="B93" s="116"/>
      <c r="C93" s="116"/>
      <c r="D93" s="116"/>
      <c r="E93" s="117"/>
      <c r="F93" s="91" t="s">
        <v>466</v>
      </c>
      <c r="G93" s="91" t="s">
        <v>684</v>
      </c>
      <c r="H93" s="92" t="s">
        <v>251</v>
      </c>
      <c r="I93" s="93" t="s">
        <v>21</v>
      </c>
      <c r="J93" s="210" t="s">
        <v>81</v>
      </c>
      <c r="K93" s="209">
        <v>60</v>
      </c>
      <c r="L93" s="94">
        <f t="shared" si="84"/>
        <v>6.5695828314902005E-3</v>
      </c>
      <c r="M93" s="96"/>
      <c r="N93" s="97" t="str">
        <f t="shared" si="82"/>
        <v>No ISSUED</v>
      </c>
      <c r="O93" s="98">
        <f t="shared" ca="1" si="80"/>
        <v>0</v>
      </c>
      <c r="P93" s="99">
        <f t="shared" ca="1" si="81"/>
        <v>0</v>
      </c>
      <c r="Q93" s="431">
        <v>45996</v>
      </c>
      <c r="R93" s="432" t="s">
        <v>53</v>
      </c>
      <c r="S93" s="431">
        <f t="shared" si="85"/>
        <v>46003</v>
      </c>
      <c r="T93" s="434" t="s">
        <v>53</v>
      </c>
      <c r="U93" s="431">
        <f t="shared" si="83"/>
        <v>46010</v>
      </c>
      <c r="V93" s="432" t="s">
        <v>53</v>
      </c>
      <c r="W93" s="431" t="s">
        <v>53</v>
      </c>
      <c r="X93" s="432" t="s">
        <v>53</v>
      </c>
      <c r="Y93" s="82"/>
      <c r="Z93" s="113">
        <f t="shared" si="92"/>
        <v>0</v>
      </c>
      <c r="AA93" s="113">
        <f t="shared" si="92"/>
        <v>0</v>
      </c>
      <c r="AB93" s="113">
        <f t="shared" si="92"/>
        <v>0</v>
      </c>
      <c r="AC93" s="113">
        <f t="shared" si="92"/>
        <v>0</v>
      </c>
      <c r="AD93" s="113">
        <f t="shared" si="92"/>
        <v>0</v>
      </c>
      <c r="AE93" s="113">
        <f t="shared" si="92"/>
        <v>0</v>
      </c>
      <c r="AF93" s="113">
        <f t="shared" si="92"/>
        <v>0</v>
      </c>
      <c r="AG93" s="113">
        <f t="shared" si="92"/>
        <v>0</v>
      </c>
      <c r="AH93" s="113">
        <f t="shared" si="92"/>
        <v>0</v>
      </c>
      <c r="AI93" s="113">
        <f t="shared" si="92"/>
        <v>0.85</v>
      </c>
      <c r="AJ93" s="113">
        <f t="shared" si="93"/>
        <v>0.85</v>
      </c>
      <c r="AK93" s="113">
        <f t="shared" si="93"/>
        <v>1</v>
      </c>
      <c r="AL93" s="113">
        <f t="shared" si="93"/>
        <v>1</v>
      </c>
      <c r="AM93" s="113">
        <f t="shared" si="93"/>
        <v>1</v>
      </c>
      <c r="AN93" s="113">
        <f t="shared" si="93"/>
        <v>1</v>
      </c>
      <c r="AO93" s="113">
        <f t="shared" si="93"/>
        <v>1</v>
      </c>
      <c r="AP93" s="113">
        <f t="shared" si="93"/>
        <v>1</v>
      </c>
      <c r="AQ93" s="113">
        <f t="shared" si="93"/>
        <v>1</v>
      </c>
      <c r="AR93" s="113">
        <f t="shared" si="93"/>
        <v>1</v>
      </c>
      <c r="AS93" s="113">
        <f t="shared" si="93"/>
        <v>1</v>
      </c>
      <c r="AT93" s="113">
        <f t="shared" si="94"/>
        <v>1</v>
      </c>
      <c r="AU93" s="113">
        <f t="shared" si="94"/>
        <v>1</v>
      </c>
      <c r="AV93" s="113">
        <f t="shared" si="94"/>
        <v>1</v>
      </c>
      <c r="AW93" s="113">
        <f t="shared" si="94"/>
        <v>1</v>
      </c>
      <c r="AX93" s="113">
        <f t="shared" si="94"/>
        <v>1</v>
      </c>
      <c r="AY93" s="113">
        <f t="shared" si="94"/>
        <v>1</v>
      </c>
      <c r="AZ93" s="83"/>
      <c r="BA93" s="113">
        <f t="shared" si="95"/>
        <v>0</v>
      </c>
      <c r="BB93" s="113">
        <f t="shared" si="95"/>
        <v>0</v>
      </c>
      <c r="BC93" s="113">
        <f t="shared" si="95"/>
        <v>0</v>
      </c>
      <c r="BD93" s="113">
        <f t="shared" si="95"/>
        <v>0</v>
      </c>
      <c r="BE93" s="113">
        <f t="shared" si="95"/>
        <v>0</v>
      </c>
      <c r="BF93" s="113">
        <f t="shared" si="95"/>
        <v>0</v>
      </c>
      <c r="BG93" s="113">
        <f t="shared" si="95"/>
        <v>0</v>
      </c>
      <c r="BH93" s="113">
        <f t="shared" si="95"/>
        <v>0</v>
      </c>
      <c r="BI93" s="113">
        <f t="shared" si="95"/>
        <v>0</v>
      </c>
      <c r="BJ93" s="113">
        <f t="shared" si="95"/>
        <v>0</v>
      </c>
      <c r="BK93" s="113">
        <f t="shared" si="96"/>
        <v>0</v>
      </c>
      <c r="BL93" s="113">
        <f t="shared" si="96"/>
        <v>0</v>
      </c>
      <c r="BM93" s="113">
        <f t="shared" si="96"/>
        <v>0</v>
      </c>
      <c r="BN93" s="113">
        <f t="shared" si="96"/>
        <v>0</v>
      </c>
      <c r="BO93" s="113">
        <f t="shared" si="96"/>
        <v>0</v>
      </c>
      <c r="BP93" s="113">
        <f t="shared" si="96"/>
        <v>0</v>
      </c>
      <c r="BQ93" s="113">
        <f t="shared" si="96"/>
        <v>0</v>
      </c>
      <c r="BR93" s="113">
        <f t="shared" si="96"/>
        <v>0</v>
      </c>
      <c r="BS93" s="113">
        <f t="shared" si="96"/>
        <v>0</v>
      </c>
      <c r="BT93" s="113">
        <f t="shared" si="96"/>
        <v>0</v>
      </c>
      <c r="BU93" s="113">
        <f t="shared" si="97"/>
        <v>0</v>
      </c>
      <c r="BV93" s="113">
        <f t="shared" si="97"/>
        <v>0</v>
      </c>
      <c r="BW93" s="113">
        <f t="shared" si="97"/>
        <v>0</v>
      </c>
      <c r="BX93" s="113">
        <f t="shared" si="97"/>
        <v>0</v>
      </c>
      <c r="BY93" s="113">
        <f t="shared" si="97"/>
        <v>0</v>
      </c>
      <c r="BZ93" s="113">
        <f t="shared" si="97"/>
        <v>0</v>
      </c>
    </row>
    <row r="94" spans="1:78" ht="13.8">
      <c r="A94" s="457"/>
      <c r="B94" s="116"/>
      <c r="C94" s="116"/>
      <c r="D94" s="116"/>
      <c r="E94" s="117"/>
      <c r="F94" s="91" t="s">
        <v>467</v>
      </c>
      <c r="G94" s="91" t="s">
        <v>685</v>
      </c>
      <c r="H94" s="92" t="s">
        <v>252</v>
      </c>
      <c r="I94" s="93" t="s">
        <v>612</v>
      </c>
      <c r="J94" s="210" t="s">
        <v>81</v>
      </c>
      <c r="K94" s="209">
        <v>120</v>
      </c>
      <c r="L94" s="94">
        <f t="shared" si="84"/>
        <v>1.3139165662980401E-2</v>
      </c>
      <c r="M94" s="96"/>
      <c r="N94" s="97" t="str">
        <f t="shared" si="82"/>
        <v>No ISSUED</v>
      </c>
      <c r="O94" s="98">
        <f t="shared" ca="1" si="80"/>
        <v>0</v>
      </c>
      <c r="P94" s="99">
        <f t="shared" ca="1" si="81"/>
        <v>0</v>
      </c>
      <c r="Q94" s="431">
        <v>46010</v>
      </c>
      <c r="R94" s="432" t="s">
        <v>53</v>
      </c>
      <c r="S94" s="431">
        <f t="shared" si="85"/>
        <v>46017</v>
      </c>
      <c r="T94" s="434" t="s">
        <v>53</v>
      </c>
      <c r="U94" s="431">
        <f t="shared" si="83"/>
        <v>46024</v>
      </c>
      <c r="V94" s="432" t="s">
        <v>53</v>
      </c>
      <c r="W94" s="431" t="s">
        <v>53</v>
      </c>
      <c r="X94" s="432" t="s">
        <v>53</v>
      </c>
      <c r="Y94" s="82"/>
      <c r="Z94" s="113">
        <f t="shared" si="92"/>
        <v>0</v>
      </c>
      <c r="AA94" s="113">
        <f t="shared" si="92"/>
        <v>0</v>
      </c>
      <c r="AB94" s="113">
        <f t="shared" si="92"/>
        <v>0</v>
      </c>
      <c r="AC94" s="113">
        <f t="shared" si="92"/>
        <v>0</v>
      </c>
      <c r="AD94" s="113">
        <f t="shared" si="92"/>
        <v>0</v>
      </c>
      <c r="AE94" s="113">
        <f t="shared" si="92"/>
        <v>0</v>
      </c>
      <c r="AF94" s="113">
        <f t="shared" si="92"/>
        <v>0</v>
      </c>
      <c r="AG94" s="113">
        <f t="shared" si="92"/>
        <v>0</v>
      </c>
      <c r="AH94" s="113">
        <f t="shared" si="92"/>
        <v>0</v>
      </c>
      <c r="AI94" s="113">
        <f t="shared" si="92"/>
        <v>0</v>
      </c>
      <c r="AJ94" s="113">
        <f t="shared" si="93"/>
        <v>0</v>
      </c>
      <c r="AK94" s="113">
        <f t="shared" si="93"/>
        <v>0.85</v>
      </c>
      <c r="AL94" s="113">
        <f t="shared" si="93"/>
        <v>0.85</v>
      </c>
      <c r="AM94" s="113">
        <f t="shared" si="93"/>
        <v>1</v>
      </c>
      <c r="AN94" s="113">
        <f t="shared" si="93"/>
        <v>1</v>
      </c>
      <c r="AO94" s="113">
        <f t="shared" si="93"/>
        <v>1</v>
      </c>
      <c r="AP94" s="113">
        <f t="shared" si="93"/>
        <v>1</v>
      </c>
      <c r="AQ94" s="113">
        <f t="shared" si="93"/>
        <v>1</v>
      </c>
      <c r="AR94" s="113">
        <f t="shared" si="93"/>
        <v>1</v>
      </c>
      <c r="AS94" s="113">
        <f t="shared" si="93"/>
        <v>1</v>
      </c>
      <c r="AT94" s="113">
        <f t="shared" si="94"/>
        <v>1</v>
      </c>
      <c r="AU94" s="113">
        <f t="shared" si="94"/>
        <v>1</v>
      </c>
      <c r="AV94" s="113">
        <f t="shared" si="94"/>
        <v>1</v>
      </c>
      <c r="AW94" s="113">
        <f t="shared" si="94"/>
        <v>1</v>
      </c>
      <c r="AX94" s="113">
        <f t="shared" si="94"/>
        <v>1</v>
      </c>
      <c r="AY94" s="113">
        <f t="shared" si="94"/>
        <v>1</v>
      </c>
      <c r="AZ94" s="83"/>
      <c r="BA94" s="113">
        <f t="shared" si="95"/>
        <v>0</v>
      </c>
      <c r="BB94" s="113">
        <f t="shared" si="95"/>
        <v>0</v>
      </c>
      <c r="BC94" s="113">
        <f t="shared" si="95"/>
        <v>0</v>
      </c>
      <c r="BD94" s="113">
        <f t="shared" si="95"/>
        <v>0</v>
      </c>
      <c r="BE94" s="113">
        <f t="shared" si="95"/>
        <v>0</v>
      </c>
      <c r="BF94" s="113">
        <f t="shared" si="95"/>
        <v>0</v>
      </c>
      <c r="BG94" s="113">
        <f t="shared" si="95"/>
        <v>0</v>
      </c>
      <c r="BH94" s="113">
        <f t="shared" si="95"/>
        <v>0</v>
      </c>
      <c r="BI94" s="113">
        <f t="shared" si="95"/>
        <v>0</v>
      </c>
      <c r="BJ94" s="113">
        <f t="shared" si="95"/>
        <v>0</v>
      </c>
      <c r="BK94" s="113">
        <f t="shared" si="96"/>
        <v>0</v>
      </c>
      <c r="BL94" s="113">
        <f t="shared" si="96"/>
        <v>0</v>
      </c>
      <c r="BM94" s="113">
        <f t="shared" si="96"/>
        <v>0</v>
      </c>
      <c r="BN94" s="113">
        <f t="shared" si="96"/>
        <v>0</v>
      </c>
      <c r="BO94" s="113">
        <f t="shared" si="96"/>
        <v>0</v>
      </c>
      <c r="BP94" s="113">
        <f t="shared" si="96"/>
        <v>0</v>
      </c>
      <c r="BQ94" s="113">
        <f t="shared" si="96"/>
        <v>0</v>
      </c>
      <c r="BR94" s="113">
        <f t="shared" si="96"/>
        <v>0</v>
      </c>
      <c r="BS94" s="113">
        <f t="shared" si="96"/>
        <v>0</v>
      </c>
      <c r="BT94" s="113">
        <f t="shared" si="96"/>
        <v>0</v>
      </c>
      <c r="BU94" s="113">
        <f t="shared" si="97"/>
        <v>0</v>
      </c>
      <c r="BV94" s="113">
        <f t="shared" si="97"/>
        <v>0</v>
      </c>
      <c r="BW94" s="113">
        <f t="shared" si="97"/>
        <v>0</v>
      </c>
      <c r="BX94" s="113">
        <f t="shared" si="97"/>
        <v>0</v>
      </c>
      <c r="BY94" s="113">
        <f t="shared" si="97"/>
        <v>0</v>
      </c>
      <c r="BZ94" s="113">
        <f t="shared" si="97"/>
        <v>0</v>
      </c>
    </row>
    <row r="95" spans="1:78" ht="13.8">
      <c r="A95" s="457"/>
      <c r="B95" s="116"/>
      <c r="C95" s="116"/>
      <c r="D95" s="116"/>
      <c r="E95" s="117"/>
      <c r="F95" s="91" t="s">
        <v>468</v>
      </c>
      <c r="G95" s="91" t="s">
        <v>685</v>
      </c>
      <c r="H95" s="92" t="s">
        <v>253</v>
      </c>
      <c r="I95" s="93" t="s">
        <v>612</v>
      </c>
      <c r="J95" s="210" t="s">
        <v>81</v>
      </c>
      <c r="K95" s="209">
        <v>60</v>
      </c>
      <c r="L95" s="94">
        <f t="shared" si="84"/>
        <v>6.5695828314902005E-3</v>
      </c>
      <c r="M95" s="96"/>
      <c r="N95" s="97" t="str">
        <f t="shared" si="82"/>
        <v>No ISSUED</v>
      </c>
      <c r="O95" s="98">
        <f t="shared" ca="1" si="80"/>
        <v>0</v>
      </c>
      <c r="P95" s="99">
        <f t="shared" ca="1" si="81"/>
        <v>0</v>
      </c>
      <c r="Q95" s="431">
        <v>46010</v>
      </c>
      <c r="R95" s="432" t="s">
        <v>53</v>
      </c>
      <c r="S95" s="431">
        <f t="shared" si="85"/>
        <v>46017</v>
      </c>
      <c r="T95" s="434" t="s">
        <v>53</v>
      </c>
      <c r="U95" s="431">
        <f t="shared" si="83"/>
        <v>46024</v>
      </c>
      <c r="V95" s="432" t="s">
        <v>53</v>
      </c>
      <c r="W95" s="431" t="s">
        <v>53</v>
      </c>
      <c r="X95" s="432" t="s">
        <v>53</v>
      </c>
      <c r="Y95" s="82"/>
      <c r="Z95" s="113">
        <f t="shared" si="92"/>
        <v>0</v>
      </c>
      <c r="AA95" s="113">
        <f t="shared" si="92"/>
        <v>0</v>
      </c>
      <c r="AB95" s="113">
        <f t="shared" si="92"/>
        <v>0</v>
      </c>
      <c r="AC95" s="113">
        <f t="shared" si="92"/>
        <v>0</v>
      </c>
      <c r="AD95" s="113">
        <f t="shared" si="92"/>
        <v>0</v>
      </c>
      <c r="AE95" s="113">
        <f t="shared" si="92"/>
        <v>0</v>
      </c>
      <c r="AF95" s="113">
        <f t="shared" si="92"/>
        <v>0</v>
      </c>
      <c r="AG95" s="113">
        <f t="shared" si="92"/>
        <v>0</v>
      </c>
      <c r="AH95" s="113">
        <f t="shared" si="92"/>
        <v>0</v>
      </c>
      <c r="AI95" s="113">
        <f t="shared" si="92"/>
        <v>0</v>
      </c>
      <c r="AJ95" s="113">
        <f t="shared" si="93"/>
        <v>0</v>
      </c>
      <c r="AK95" s="113">
        <f t="shared" si="93"/>
        <v>0.85</v>
      </c>
      <c r="AL95" s="113">
        <f t="shared" si="93"/>
        <v>0.85</v>
      </c>
      <c r="AM95" s="113">
        <f t="shared" si="93"/>
        <v>1</v>
      </c>
      <c r="AN95" s="113">
        <f t="shared" si="93"/>
        <v>1</v>
      </c>
      <c r="AO95" s="113">
        <f t="shared" si="93"/>
        <v>1</v>
      </c>
      <c r="AP95" s="113">
        <f t="shared" si="93"/>
        <v>1</v>
      </c>
      <c r="AQ95" s="113">
        <f t="shared" si="93"/>
        <v>1</v>
      </c>
      <c r="AR95" s="113">
        <f t="shared" si="93"/>
        <v>1</v>
      </c>
      <c r="AS95" s="113">
        <f t="shared" si="93"/>
        <v>1</v>
      </c>
      <c r="AT95" s="113">
        <f t="shared" si="94"/>
        <v>1</v>
      </c>
      <c r="AU95" s="113">
        <f t="shared" si="94"/>
        <v>1</v>
      </c>
      <c r="AV95" s="113">
        <f t="shared" si="94"/>
        <v>1</v>
      </c>
      <c r="AW95" s="113">
        <f t="shared" si="94"/>
        <v>1</v>
      </c>
      <c r="AX95" s="113">
        <f t="shared" si="94"/>
        <v>1</v>
      </c>
      <c r="AY95" s="113">
        <f t="shared" si="94"/>
        <v>1</v>
      </c>
      <c r="AZ95" s="83"/>
      <c r="BA95" s="113">
        <f t="shared" si="95"/>
        <v>0</v>
      </c>
      <c r="BB95" s="113">
        <f t="shared" si="95"/>
        <v>0</v>
      </c>
      <c r="BC95" s="113">
        <f t="shared" si="95"/>
        <v>0</v>
      </c>
      <c r="BD95" s="113">
        <f t="shared" si="95"/>
        <v>0</v>
      </c>
      <c r="BE95" s="113">
        <f t="shared" si="95"/>
        <v>0</v>
      </c>
      <c r="BF95" s="113">
        <f t="shared" si="95"/>
        <v>0</v>
      </c>
      <c r="BG95" s="113">
        <f t="shared" si="95"/>
        <v>0</v>
      </c>
      <c r="BH95" s="113">
        <f t="shared" si="95"/>
        <v>0</v>
      </c>
      <c r="BI95" s="113">
        <f t="shared" si="95"/>
        <v>0</v>
      </c>
      <c r="BJ95" s="113">
        <f t="shared" si="95"/>
        <v>0</v>
      </c>
      <c r="BK95" s="113">
        <f t="shared" si="96"/>
        <v>0</v>
      </c>
      <c r="BL95" s="113">
        <f t="shared" si="96"/>
        <v>0</v>
      </c>
      <c r="BM95" s="113">
        <f t="shared" si="96"/>
        <v>0</v>
      </c>
      <c r="BN95" s="113">
        <f t="shared" si="96"/>
        <v>0</v>
      </c>
      <c r="BO95" s="113">
        <f t="shared" si="96"/>
        <v>0</v>
      </c>
      <c r="BP95" s="113">
        <f t="shared" si="96"/>
        <v>0</v>
      </c>
      <c r="BQ95" s="113">
        <f t="shared" si="96"/>
        <v>0</v>
      </c>
      <c r="BR95" s="113">
        <f t="shared" si="96"/>
        <v>0</v>
      </c>
      <c r="BS95" s="113">
        <f t="shared" si="96"/>
        <v>0</v>
      </c>
      <c r="BT95" s="113">
        <f t="shared" si="96"/>
        <v>0</v>
      </c>
      <c r="BU95" s="113">
        <f t="shared" si="97"/>
        <v>0</v>
      </c>
      <c r="BV95" s="113">
        <f t="shared" si="97"/>
        <v>0</v>
      </c>
      <c r="BW95" s="113">
        <f t="shared" si="97"/>
        <v>0</v>
      </c>
      <c r="BX95" s="113">
        <f t="shared" si="97"/>
        <v>0</v>
      </c>
      <c r="BY95" s="113">
        <f t="shared" si="97"/>
        <v>0</v>
      </c>
      <c r="BZ95" s="113">
        <f t="shared" si="97"/>
        <v>0</v>
      </c>
    </row>
    <row r="96" spans="1:78" ht="13.8">
      <c r="A96" s="457"/>
      <c r="B96" s="116"/>
      <c r="C96" s="116"/>
      <c r="D96" s="116"/>
      <c r="E96" s="117"/>
      <c r="F96" s="91" t="s">
        <v>469</v>
      </c>
      <c r="G96" s="91" t="s">
        <v>685</v>
      </c>
      <c r="H96" s="92" t="s">
        <v>254</v>
      </c>
      <c r="I96" s="93" t="s">
        <v>612</v>
      </c>
      <c r="J96" s="210" t="s">
        <v>81</v>
      </c>
      <c r="K96" s="209">
        <v>60</v>
      </c>
      <c r="L96" s="94">
        <f t="shared" si="84"/>
        <v>6.5695828314902005E-3</v>
      </c>
      <c r="M96" s="96"/>
      <c r="N96" s="97" t="str">
        <f t="shared" si="82"/>
        <v>No ISSUED</v>
      </c>
      <c r="O96" s="98">
        <f t="shared" ca="1" si="80"/>
        <v>0</v>
      </c>
      <c r="P96" s="99">
        <f t="shared" ca="1" si="81"/>
        <v>0</v>
      </c>
      <c r="Q96" s="431">
        <v>46010</v>
      </c>
      <c r="R96" s="432" t="s">
        <v>53</v>
      </c>
      <c r="S96" s="431">
        <f t="shared" si="85"/>
        <v>46017</v>
      </c>
      <c r="T96" s="434" t="s">
        <v>53</v>
      </c>
      <c r="U96" s="431">
        <f t="shared" si="83"/>
        <v>46024</v>
      </c>
      <c r="V96" s="432" t="s">
        <v>53</v>
      </c>
      <c r="W96" s="431" t="s">
        <v>53</v>
      </c>
      <c r="X96" s="432" t="s">
        <v>53</v>
      </c>
      <c r="Y96" s="82"/>
      <c r="Z96" s="113">
        <f t="shared" si="92"/>
        <v>0</v>
      </c>
      <c r="AA96" s="113">
        <f t="shared" si="92"/>
        <v>0</v>
      </c>
      <c r="AB96" s="113">
        <f t="shared" si="92"/>
        <v>0</v>
      </c>
      <c r="AC96" s="113">
        <f t="shared" si="92"/>
        <v>0</v>
      </c>
      <c r="AD96" s="113">
        <f t="shared" si="92"/>
        <v>0</v>
      </c>
      <c r="AE96" s="113">
        <f t="shared" si="92"/>
        <v>0</v>
      </c>
      <c r="AF96" s="113">
        <f t="shared" si="92"/>
        <v>0</v>
      </c>
      <c r="AG96" s="113">
        <f t="shared" si="92"/>
        <v>0</v>
      </c>
      <c r="AH96" s="113">
        <f t="shared" si="92"/>
        <v>0</v>
      </c>
      <c r="AI96" s="113">
        <f t="shared" si="92"/>
        <v>0</v>
      </c>
      <c r="AJ96" s="113">
        <f t="shared" si="93"/>
        <v>0</v>
      </c>
      <c r="AK96" s="113">
        <f t="shared" si="93"/>
        <v>0.85</v>
      </c>
      <c r="AL96" s="113">
        <f t="shared" si="93"/>
        <v>0.85</v>
      </c>
      <c r="AM96" s="113">
        <f t="shared" si="93"/>
        <v>1</v>
      </c>
      <c r="AN96" s="113">
        <f t="shared" si="93"/>
        <v>1</v>
      </c>
      <c r="AO96" s="113">
        <f t="shared" si="93"/>
        <v>1</v>
      </c>
      <c r="AP96" s="113">
        <f t="shared" si="93"/>
        <v>1</v>
      </c>
      <c r="AQ96" s="113">
        <f t="shared" si="93"/>
        <v>1</v>
      </c>
      <c r="AR96" s="113">
        <f t="shared" si="93"/>
        <v>1</v>
      </c>
      <c r="AS96" s="113">
        <f t="shared" si="93"/>
        <v>1</v>
      </c>
      <c r="AT96" s="113">
        <f t="shared" si="94"/>
        <v>1</v>
      </c>
      <c r="AU96" s="113">
        <f t="shared" si="94"/>
        <v>1</v>
      </c>
      <c r="AV96" s="113">
        <f t="shared" si="94"/>
        <v>1</v>
      </c>
      <c r="AW96" s="113">
        <f t="shared" si="94"/>
        <v>1</v>
      </c>
      <c r="AX96" s="113">
        <f t="shared" si="94"/>
        <v>1</v>
      </c>
      <c r="AY96" s="113">
        <f t="shared" si="94"/>
        <v>1</v>
      </c>
      <c r="AZ96" s="83"/>
      <c r="BA96" s="113">
        <f t="shared" si="95"/>
        <v>0</v>
      </c>
      <c r="BB96" s="113">
        <f t="shared" si="95"/>
        <v>0</v>
      </c>
      <c r="BC96" s="113">
        <f t="shared" si="95"/>
        <v>0</v>
      </c>
      <c r="BD96" s="113">
        <f t="shared" si="95"/>
        <v>0</v>
      </c>
      <c r="BE96" s="113">
        <f t="shared" si="95"/>
        <v>0</v>
      </c>
      <c r="BF96" s="113">
        <f t="shared" si="95"/>
        <v>0</v>
      </c>
      <c r="BG96" s="113">
        <f t="shared" si="95"/>
        <v>0</v>
      </c>
      <c r="BH96" s="113">
        <f t="shared" si="95"/>
        <v>0</v>
      </c>
      <c r="BI96" s="113">
        <f t="shared" si="95"/>
        <v>0</v>
      </c>
      <c r="BJ96" s="113">
        <f t="shared" si="95"/>
        <v>0</v>
      </c>
      <c r="BK96" s="113">
        <f t="shared" si="96"/>
        <v>0</v>
      </c>
      <c r="BL96" s="113">
        <f t="shared" si="96"/>
        <v>0</v>
      </c>
      <c r="BM96" s="113">
        <f t="shared" si="96"/>
        <v>0</v>
      </c>
      <c r="BN96" s="113">
        <f t="shared" si="96"/>
        <v>0</v>
      </c>
      <c r="BO96" s="113">
        <f t="shared" si="96"/>
        <v>0</v>
      </c>
      <c r="BP96" s="113">
        <f t="shared" si="96"/>
        <v>0</v>
      </c>
      <c r="BQ96" s="113">
        <f t="shared" si="96"/>
        <v>0</v>
      </c>
      <c r="BR96" s="113">
        <f t="shared" si="96"/>
        <v>0</v>
      </c>
      <c r="BS96" s="113">
        <f t="shared" si="96"/>
        <v>0</v>
      </c>
      <c r="BT96" s="113">
        <f t="shared" si="96"/>
        <v>0</v>
      </c>
      <c r="BU96" s="113">
        <f t="shared" si="97"/>
        <v>0</v>
      </c>
      <c r="BV96" s="113">
        <f t="shared" si="97"/>
        <v>0</v>
      </c>
      <c r="BW96" s="113">
        <f t="shared" si="97"/>
        <v>0</v>
      </c>
      <c r="BX96" s="113">
        <f t="shared" si="97"/>
        <v>0</v>
      </c>
      <c r="BY96" s="113">
        <f t="shared" si="97"/>
        <v>0</v>
      </c>
      <c r="BZ96" s="113">
        <f t="shared" si="97"/>
        <v>0</v>
      </c>
    </row>
    <row r="97" spans="1:78" ht="13.8">
      <c r="A97" s="457"/>
      <c r="B97" s="116"/>
      <c r="C97" s="116"/>
      <c r="D97" s="116"/>
      <c r="E97" s="117"/>
      <c r="F97" s="91" t="s">
        <v>470</v>
      </c>
      <c r="G97" s="91" t="s">
        <v>685</v>
      </c>
      <c r="H97" s="92" t="s">
        <v>255</v>
      </c>
      <c r="I97" s="93" t="s">
        <v>612</v>
      </c>
      <c r="J97" s="210" t="s">
        <v>81</v>
      </c>
      <c r="K97" s="209">
        <v>60</v>
      </c>
      <c r="L97" s="94">
        <f t="shared" si="84"/>
        <v>6.5695828314902005E-3</v>
      </c>
      <c r="M97" s="96"/>
      <c r="N97" s="97" t="str">
        <f t="shared" si="82"/>
        <v>No ISSUED</v>
      </c>
      <c r="O97" s="98">
        <f t="shared" ca="1" si="80"/>
        <v>0</v>
      </c>
      <c r="P97" s="99">
        <f t="shared" ca="1" si="81"/>
        <v>0</v>
      </c>
      <c r="Q97" s="431">
        <v>46010</v>
      </c>
      <c r="R97" s="432" t="s">
        <v>53</v>
      </c>
      <c r="S97" s="431">
        <f t="shared" si="85"/>
        <v>46017</v>
      </c>
      <c r="T97" s="434" t="s">
        <v>53</v>
      </c>
      <c r="U97" s="431">
        <f t="shared" si="83"/>
        <v>46024</v>
      </c>
      <c r="V97" s="432" t="s">
        <v>53</v>
      </c>
      <c r="W97" s="431" t="s">
        <v>53</v>
      </c>
      <c r="X97" s="432" t="s">
        <v>53</v>
      </c>
      <c r="Y97" s="82"/>
      <c r="Z97" s="113">
        <f t="shared" ref="Z97:AI106" si="98">IF(OR($J97="Z",$J97="X"),IF(Z$4&gt;=$W97,$X$3,IF(Z$4&gt;=$U97,$V$3,IF(Z$4&gt;=$S97,$T$3,IF(Z$4&gt;=$Q97,$R$3,0)))),IF($J97="O",IF(Z$4&gt;=$U97,$V$2,IF(Z$4&gt;=$Q97,$R$2,0))))</f>
        <v>0</v>
      </c>
      <c r="AA97" s="113">
        <f t="shared" si="98"/>
        <v>0</v>
      </c>
      <c r="AB97" s="113">
        <f t="shared" si="98"/>
        <v>0</v>
      </c>
      <c r="AC97" s="113">
        <f t="shared" si="98"/>
        <v>0</v>
      </c>
      <c r="AD97" s="113">
        <f t="shared" si="98"/>
        <v>0</v>
      </c>
      <c r="AE97" s="113">
        <f t="shared" si="98"/>
        <v>0</v>
      </c>
      <c r="AF97" s="113">
        <f t="shared" si="98"/>
        <v>0</v>
      </c>
      <c r="AG97" s="113">
        <f t="shared" si="98"/>
        <v>0</v>
      </c>
      <c r="AH97" s="113">
        <f t="shared" si="98"/>
        <v>0</v>
      </c>
      <c r="AI97" s="113">
        <f t="shared" si="98"/>
        <v>0</v>
      </c>
      <c r="AJ97" s="113">
        <f t="shared" ref="AJ97:AS106" si="99">IF(OR($J97="Z",$J97="X"),IF(AJ$4&gt;=$W97,$X$3,IF(AJ$4&gt;=$U97,$V$3,IF(AJ$4&gt;=$S97,$T$3,IF(AJ$4&gt;=$Q97,$R$3,0)))),IF($J97="O",IF(AJ$4&gt;=$U97,$V$2,IF(AJ$4&gt;=$Q97,$R$2,0))))</f>
        <v>0</v>
      </c>
      <c r="AK97" s="113">
        <f t="shared" si="99"/>
        <v>0.85</v>
      </c>
      <c r="AL97" s="113">
        <f t="shared" si="99"/>
        <v>0.85</v>
      </c>
      <c r="AM97" s="113">
        <f t="shared" si="99"/>
        <v>1</v>
      </c>
      <c r="AN97" s="113">
        <f t="shared" si="99"/>
        <v>1</v>
      </c>
      <c r="AO97" s="113">
        <f t="shared" si="99"/>
        <v>1</v>
      </c>
      <c r="AP97" s="113">
        <f t="shared" si="99"/>
        <v>1</v>
      </c>
      <c r="AQ97" s="113">
        <f t="shared" si="99"/>
        <v>1</v>
      </c>
      <c r="AR97" s="113">
        <f t="shared" si="99"/>
        <v>1</v>
      </c>
      <c r="AS97" s="113">
        <f t="shared" si="99"/>
        <v>1</v>
      </c>
      <c r="AT97" s="113">
        <f t="shared" ref="AT97:AY106" si="100">IF(OR($J97="Z",$J97="X"),IF(AT$4&gt;=$W97,$X$3,IF(AT$4&gt;=$U97,$V$3,IF(AT$4&gt;=$S97,$T$3,IF(AT$4&gt;=$Q97,$R$3,0)))),IF($J97="O",IF(AT$4&gt;=$U97,$V$2,IF(AT$4&gt;=$Q97,$R$2,0))))</f>
        <v>1</v>
      </c>
      <c r="AU97" s="113">
        <f t="shared" si="100"/>
        <v>1</v>
      </c>
      <c r="AV97" s="113">
        <f t="shared" si="100"/>
        <v>1</v>
      </c>
      <c r="AW97" s="113">
        <f t="shared" si="100"/>
        <v>1</v>
      </c>
      <c r="AX97" s="113">
        <f t="shared" si="100"/>
        <v>1</v>
      </c>
      <c r="AY97" s="113">
        <f t="shared" si="100"/>
        <v>1</v>
      </c>
      <c r="AZ97" s="83"/>
      <c r="BA97" s="113">
        <f t="shared" ref="BA97:BJ106" si="101">IF(OR($J97="Z",$J97="X"),IF(OR(AND($X97&lt;&gt;0,BA$4&gt;=$X97),AND($X97=0,BA$4&gt;=$W97)),$X$3,IF(OR(AND($V97&lt;&gt;0,BA$4&gt;=$V97),AND($V97=0,BA$4&gt;=$U97)),$V$3,IF(OR(AND($T97&lt;&gt;0,BA$4&gt;=$T97),AND($T97=0,BA$4&gt;=$S97)),$T$3,IF(OR(AND($R97&lt;&gt;0,BA$4&gt;=$R97),AND($R97=0,BA$4&gt;=$Q97)),$R$3,0)))),IF($J97="O",IF(OR(AND($V97&lt;&gt;0,BA$4&gt;=$V97),AND($V97=0,BA$4&gt;=$U97)),$V$2,IF(OR(AND($R97&lt;&gt;0,BA$4&gt;=$R97),AND($R97=0,BA$4&gt;=$Q97)),$R$2,0))))</f>
        <v>0</v>
      </c>
      <c r="BB97" s="113">
        <f t="shared" si="101"/>
        <v>0</v>
      </c>
      <c r="BC97" s="113">
        <f t="shared" si="101"/>
        <v>0</v>
      </c>
      <c r="BD97" s="113">
        <f t="shared" si="101"/>
        <v>0</v>
      </c>
      <c r="BE97" s="113">
        <f t="shared" si="101"/>
        <v>0</v>
      </c>
      <c r="BF97" s="113">
        <f t="shared" si="101"/>
        <v>0</v>
      </c>
      <c r="BG97" s="113">
        <f t="shared" si="101"/>
        <v>0</v>
      </c>
      <c r="BH97" s="113">
        <f t="shared" si="101"/>
        <v>0</v>
      </c>
      <c r="BI97" s="113">
        <f t="shared" si="101"/>
        <v>0</v>
      </c>
      <c r="BJ97" s="113">
        <f t="shared" si="101"/>
        <v>0</v>
      </c>
      <c r="BK97" s="113">
        <f t="shared" ref="BK97:BT106" si="102">IF(OR($J97="Z",$J97="X"),IF(OR(AND($X97&lt;&gt;0,BK$4&gt;=$X97),AND($X97=0,BK$4&gt;=$W97)),$X$3,IF(OR(AND($V97&lt;&gt;0,BK$4&gt;=$V97),AND($V97=0,BK$4&gt;=$U97)),$V$3,IF(OR(AND($T97&lt;&gt;0,BK$4&gt;=$T97),AND($T97=0,BK$4&gt;=$S97)),$T$3,IF(OR(AND($R97&lt;&gt;0,BK$4&gt;=$R97),AND($R97=0,BK$4&gt;=$Q97)),$R$3,0)))),IF($J97="O",IF(OR(AND($V97&lt;&gt;0,BK$4&gt;=$V97),AND($V97=0,BK$4&gt;=$U97)),$V$2,IF(OR(AND($R97&lt;&gt;0,BK$4&gt;=$R97),AND($R97=0,BK$4&gt;=$Q97)),$R$2,0))))</f>
        <v>0</v>
      </c>
      <c r="BL97" s="113">
        <f t="shared" si="102"/>
        <v>0</v>
      </c>
      <c r="BM97" s="113">
        <f t="shared" si="102"/>
        <v>0</v>
      </c>
      <c r="BN97" s="113">
        <f t="shared" si="102"/>
        <v>0</v>
      </c>
      <c r="BO97" s="113">
        <f t="shared" si="102"/>
        <v>0</v>
      </c>
      <c r="BP97" s="113">
        <f t="shared" si="102"/>
        <v>0</v>
      </c>
      <c r="BQ97" s="113">
        <f t="shared" si="102"/>
        <v>0</v>
      </c>
      <c r="BR97" s="113">
        <f t="shared" si="102"/>
        <v>0</v>
      </c>
      <c r="BS97" s="113">
        <f t="shared" si="102"/>
        <v>0</v>
      </c>
      <c r="BT97" s="113">
        <f t="shared" si="102"/>
        <v>0</v>
      </c>
      <c r="BU97" s="113">
        <f t="shared" ref="BU97:BZ106" si="103">IF(OR($J97="Z",$J97="X"),IF(OR(AND($X97&lt;&gt;0,BU$4&gt;=$X97),AND($X97=0,BU$4&gt;=$W97)),$X$3,IF(OR(AND($V97&lt;&gt;0,BU$4&gt;=$V97),AND($V97=0,BU$4&gt;=$U97)),$V$3,IF(OR(AND($T97&lt;&gt;0,BU$4&gt;=$T97),AND($T97=0,BU$4&gt;=$S97)),$T$3,IF(OR(AND($R97&lt;&gt;0,BU$4&gt;=$R97),AND($R97=0,BU$4&gt;=$Q97)),$R$3,0)))),IF($J97="O",IF(OR(AND($V97&lt;&gt;0,BU$4&gt;=$V97),AND($V97=0,BU$4&gt;=$U97)),$V$2,IF(OR(AND($R97&lt;&gt;0,BU$4&gt;=$R97),AND($R97=0,BU$4&gt;=$Q97)),$R$2,0))))</f>
        <v>0</v>
      </c>
      <c r="BV97" s="113">
        <f t="shared" si="103"/>
        <v>0</v>
      </c>
      <c r="BW97" s="113">
        <f t="shared" si="103"/>
        <v>0</v>
      </c>
      <c r="BX97" s="113">
        <f t="shared" si="103"/>
        <v>0</v>
      </c>
      <c r="BY97" s="113">
        <f t="shared" si="103"/>
        <v>0</v>
      </c>
      <c r="BZ97" s="113">
        <f t="shared" si="103"/>
        <v>0</v>
      </c>
    </row>
    <row r="98" spans="1:78" ht="13.8">
      <c r="A98" s="457"/>
      <c r="B98" s="116"/>
      <c r="C98" s="116"/>
      <c r="D98" s="116"/>
      <c r="E98" s="117"/>
      <c r="F98" s="91" t="s">
        <v>471</v>
      </c>
      <c r="G98" s="91" t="s">
        <v>686</v>
      </c>
      <c r="H98" s="92" t="s">
        <v>256</v>
      </c>
      <c r="I98" s="93" t="s">
        <v>612</v>
      </c>
      <c r="J98" s="210" t="s">
        <v>81</v>
      </c>
      <c r="K98" s="209">
        <v>60</v>
      </c>
      <c r="L98" s="94">
        <f t="shared" si="84"/>
        <v>6.5695828314902005E-3</v>
      </c>
      <c r="M98" s="96"/>
      <c r="N98" s="97" t="str">
        <f t="shared" si="82"/>
        <v>No ISSUED</v>
      </c>
      <c r="O98" s="98">
        <f t="shared" ca="1" si="80"/>
        <v>0</v>
      </c>
      <c r="P98" s="99">
        <f t="shared" ca="1" si="81"/>
        <v>0</v>
      </c>
      <c r="Q98" s="431">
        <v>45975</v>
      </c>
      <c r="R98" s="432" t="s">
        <v>53</v>
      </c>
      <c r="S98" s="431">
        <f t="shared" si="85"/>
        <v>45982</v>
      </c>
      <c r="T98" s="434" t="s">
        <v>53</v>
      </c>
      <c r="U98" s="431">
        <f t="shared" si="83"/>
        <v>45989</v>
      </c>
      <c r="V98" s="432" t="s">
        <v>53</v>
      </c>
      <c r="W98" s="431" t="s">
        <v>53</v>
      </c>
      <c r="X98" s="432" t="s">
        <v>53</v>
      </c>
      <c r="Y98" s="82"/>
      <c r="Z98" s="113">
        <f t="shared" si="98"/>
        <v>0</v>
      </c>
      <c r="AA98" s="113">
        <f t="shared" si="98"/>
        <v>0</v>
      </c>
      <c r="AB98" s="113">
        <f t="shared" si="98"/>
        <v>0</v>
      </c>
      <c r="AC98" s="113">
        <f t="shared" si="98"/>
        <v>0</v>
      </c>
      <c r="AD98" s="113">
        <f t="shared" si="98"/>
        <v>0</v>
      </c>
      <c r="AE98" s="113">
        <f t="shared" si="98"/>
        <v>0</v>
      </c>
      <c r="AF98" s="113">
        <f t="shared" si="98"/>
        <v>0.85</v>
      </c>
      <c r="AG98" s="113">
        <f t="shared" si="98"/>
        <v>0.85</v>
      </c>
      <c r="AH98" s="113">
        <f t="shared" si="98"/>
        <v>1</v>
      </c>
      <c r="AI98" s="113">
        <f t="shared" si="98"/>
        <v>1</v>
      </c>
      <c r="AJ98" s="113">
        <f t="shared" si="99"/>
        <v>1</v>
      </c>
      <c r="AK98" s="113">
        <f t="shared" si="99"/>
        <v>1</v>
      </c>
      <c r="AL98" s="113">
        <f t="shared" si="99"/>
        <v>1</v>
      </c>
      <c r="AM98" s="113">
        <f t="shared" si="99"/>
        <v>1</v>
      </c>
      <c r="AN98" s="113">
        <f t="shared" si="99"/>
        <v>1</v>
      </c>
      <c r="AO98" s="113">
        <f t="shared" si="99"/>
        <v>1</v>
      </c>
      <c r="AP98" s="113">
        <f t="shared" si="99"/>
        <v>1</v>
      </c>
      <c r="AQ98" s="113">
        <f t="shared" si="99"/>
        <v>1</v>
      </c>
      <c r="AR98" s="113">
        <f t="shared" si="99"/>
        <v>1</v>
      </c>
      <c r="AS98" s="113">
        <f t="shared" si="99"/>
        <v>1</v>
      </c>
      <c r="AT98" s="113">
        <f t="shared" si="100"/>
        <v>1</v>
      </c>
      <c r="AU98" s="113">
        <f t="shared" si="100"/>
        <v>1</v>
      </c>
      <c r="AV98" s="113">
        <f t="shared" si="100"/>
        <v>1</v>
      </c>
      <c r="AW98" s="113">
        <f t="shared" si="100"/>
        <v>1</v>
      </c>
      <c r="AX98" s="113">
        <f t="shared" si="100"/>
        <v>1</v>
      </c>
      <c r="AY98" s="113">
        <f t="shared" si="100"/>
        <v>1</v>
      </c>
      <c r="AZ98" s="83"/>
      <c r="BA98" s="113">
        <f t="shared" si="101"/>
        <v>0</v>
      </c>
      <c r="BB98" s="113">
        <f t="shared" si="101"/>
        <v>0</v>
      </c>
      <c r="BC98" s="113">
        <f t="shared" si="101"/>
        <v>0</v>
      </c>
      <c r="BD98" s="113">
        <f t="shared" si="101"/>
        <v>0</v>
      </c>
      <c r="BE98" s="113">
        <f t="shared" si="101"/>
        <v>0</v>
      </c>
      <c r="BF98" s="113">
        <f t="shared" si="101"/>
        <v>0</v>
      </c>
      <c r="BG98" s="113">
        <f t="shared" si="101"/>
        <v>0</v>
      </c>
      <c r="BH98" s="113">
        <f t="shared" si="101"/>
        <v>0</v>
      </c>
      <c r="BI98" s="113">
        <f t="shared" si="101"/>
        <v>0</v>
      </c>
      <c r="BJ98" s="113">
        <f t="shared" si="101"/>
        <v>0</v>
      </c>
      <c r="BK98" s="113">
        <f t="shared" si="102"/>
        <v>0</v>
      </c>
      <c r="BL98" s="113">
        <f t="shared" si="102"/>
        <v>0</v>
      </c>
      <c r="BM98" s="113">
        <f t="shared" si="102"/>
        <v>0</v>
      </c>
      <c r="BN98" s="113">
        <f t="shared" si="102"/>
        <v>0</v>
      </c>
      <c r="BO98" s="113">
        <f t="shared" si="102"/>
        <v>0</v>
      </c>
      <c r="BP98" s="113">
        <f t="shared" si="102"/>
        <v>0</v>
      </c>
      <c r="BQ98" s="113">
        <f t="shared" si="102"/>
        <v>0</v>
      </c>
      <c r="BR98" s="113">
        <f t="shared" si="102"/>
        <v>0</v>
      </c>
      <c r="BS98" s="113">
        <f t="shared" si="102"/>
        <v>0</v>
      </c>
      <c r="BT98" s="113">
        <f t="shared" si="102"/>
        <v>0</v>
      </c>
      <c r="BU98" s="113">
        <f t="shared" si="103"/>
        <v>0</v>
      </c>
      <c r="BV98" s="113">
        <f t="shared" si="103"/>
        <v>0</v>
      </c>
      <c r="BW98" s="113">
        <f t="shared" si="103"/>
        <v>0</v>
      </c>
      <c r="BX98" s="113">
        <f t="shared" si="103"/>
        <v>0</v>
      </c>
      <c r="BY98" s="113">
        <f t="shared" si="103"/>
        <v>0</v>
      </c>
      <c r="BZ98" s="113">
        <f t="shared" si="103"/>
        <v>0</v>
      </c>
    </row>
    <row r="99" spans="1:78" ht="13.8">
      <c r="A99" s="457"/>
      <c r="B99" s="116"/>
      <c r="C99" s="116"/>
      <c r="D99" s="116"/>
      <c r="E99" s="117"/>
      <c r="F99" s="91" t="s">
        <v>472</v>
      </c>
      <c r="G99" s="91" t="s">
        <v>687</v>
      </c>
      <c r="H99" s="92" t="s">
        <v>257</v>
      </c>
      <c r="I99" s="93" t="s">
        <v>612</v>
      </c>
      <c r="J99" s="210" t="s">
        <v>81</v>
      </c>
      <c r="K99" s="209">
        <v>8</v>
      </c>
      <c r="L99" s="94">
        <f t="shared" si="84"/>
        <v>8.7594437753202672E-4</v>
      </c>
      <c r="M99" s="96"/>
      <c r="N99" s="97" t="str">
        <f t="shared" si="82"/>
        <v>No ISSUED</v>
      </c>
      <c r="O99" s="98">
        <f t="shared" ca="1" si="80"/>
        <v>0</v>
      </c>
      <c r="P99" s="99">
        <f t="shared" ca="1" si="81"/>
        <v>0</v>
      </c>
      <c r="Q99" s="431">
        <v>45996</v>
      </c>
      <c r="R99" s="432" t="s">
        <v>53</v>
      </c>
      <c r="S99" s="431">
        <f t="shared" si="85"/>
        <v>46003</v>
      </c>
      <c r="T99" s="434" t="s">
        <v>53</v>
      </c>
      <c r="U99" s="431">
        <f t="shared" si="83"/>
        <v>46010</v>
      </c>
      <c r="V99" s="432" t="s">
        <v>53</v>
      </c>
      <c r="W99" s="431" t="s">
        <v>53</v>
      </c>
      <c r="X99" s="432" t="s">
        <v>53</v>
      </c>
      <c r="Y99" s="82"/>
      <c r="Z99" s="113">
        <f t="shared" si="98"/>
        <v>0</v>
      </c>
      <c r="AA99" s="113">
        <f t="shared" si="98"/>
        <v>0</v>
      </c>
      <c r="AB99" s="113">
        <f t="shared" si="98"/>
        <v>0</v>
      </c>
      <c r="AC99" s="113">
        <f t="shared" si="98"/>
        <v>0</v>
      </c>
      <c r="AD99" s="113">
        <f t="shared" si="98"/>
        <v>0</v>
      </c>
      <c r="AE99" s="113">
        <f t="shared" si="98"/>
        <v>0</v>
      </c>
      <c r="AF99" s="113">
        <f t="shared" si="98"/>
        <v>0</v>
      </c>
      <c r="AG99" s="113">
        <f t="shared" si="98"/>
        <v>0</v>
      </c>
      <c r="AH99" s="113">
        <f t="shared" si="98"/>
        <v>0</v>
      </c>
      <c r="AI99" s="113">
        <f t="shared" si="98"/>
        <v>0.85</v>
      </c>
      <c r="AJ99" s="113">
        <f t="shared" si="99"/>
        <v>0.85</v>
      </c>
      <c r="AK99" s="113">
        <f t="shared" si="99"/>
        <v>1</v>
      </c>
      <c r="AL99" s="113">
        <f t="shared" si="99"/>
        <v>1</v>
      </c>
      <c r="AM99" s="113">
        <f t="shared" si="99"/>
        <v>1</v>
      </c>
      <c r="AN99" s="113">
        <f t="shared" si="99"/>
        <v>1</v>
      </c>
      <c r="AO99" s="113">
        <f t="shared" si="99"/>
        <v>1</v>
      </c>
      <c r="AP99" s="113">
        <f t="shared" si="99"/>
        <v>1</v>
      </c>
      <c r="AQ99" s="113">
        <f t="shared" si="99"/>
        <v>1</v>
      </c>
      <c r="AR99" s="113">
        <f t="shared" si="99"/>
        <v>1</v>
      </c>
      <c r="AS99" s="113">
        <f t="shared" si="99"/>
        <v>1</v>
      </c>
      <c r="AT99" s="113">
        <f t="shared" si="100"/>
        <v>1</v>
      </c>
      <c r="AU99" s="113">
        <f t="shared" si="100"/>
        <v>1</v>
      </c>
      <c r="AV99" s="113">
        <f t="shared" si="100"/>
        <v>1</v>
      </c>
      <c r="AW99" s="113">
        <f t="shared" si="100"/>
        <v>1</v>
      </c>
      <c r="AX99" s="113">
        <f t="shared" si="100"/>
        <v>1</v>
      </c>
      <c r="AY99" s="113">
        <f t="shared" si="100"/>
        <v>1</v>
      </c>
      <c r="AZ99" s="83"/>
      <c r="BA99" s="113">
        <f t="shared" si="101"/>
        <v>0</v>
      </c>
      <c r="BB99" s="113">
        <f t="shared" si="101"/>
        <v>0</v>
      </c>
      <c r="BC99" s="113">
        <f t="shared" si="101"/>
        <v>0</v>
      </c>
      <c r="BD99" s="113">
        <f t="shared" si="101"/>
        <v>0</v>
      </c>
      <c r="BE99" s="113">
        <f t="shared" si="101"/>
        <v>0</v>
      </c>
      <c r="BF99" s="113">
        <f t="shared" si="101"/>
        <v>0</v>
      </c>
      <c r="BG99" s="113">
        <f t="shared" si="101"/>
        <v>0</v>
      </c>
      <c r="BH99" s="113">
        <f t="shared" si="101"/>
        <v>0</v>
      </c>
      <c r="BI99" s="113">
        <f t="shared" si="101"/>
        <v>0</v>
      </c>
      <c r="BJ99" s="113">
        <f t="shared" si="101"/>
        <v>0</v>
      </c>
      <c r="BK99" s="113">
        <f t="shared" si="102"/>
        <v>0</v>
      </c>
      <c r="BL99" s="113">
        <f t="shared" si="102"/>
        <v>0</v>
      </c>
      <c r="BM99" s="113">
        <f t="shared" si="102"/>
        <v>0</v>
      </c>
      <c r="BN99" s="113">
        <f t="shared" si="102"/>
        <v>0</v>
      </c>
      <c r="BO99" s="113">
        <f t="shared" si="102"/>
        <v>0</v>
      </c>
      <c r="BP99" s="113">
        <f t="shared" si="102"/>
        <v>0</v>
      </c>
      <c r="BQ99" s="113">
        <f t="shared" si="102"/>
        <v>0</v>
      </c>
      <c r="BR99" s="113">
        <f t="shared" si="102"/>
        <v>0</v>
      </c>
      <c r="BS99" s="113">
        <f t="shared" si="102"/>
        <v>0</v>
      </c>
      <c r="BT99" s="113">
        <f t="shared" si="102"/>
        <v>0</v>
      </c>
      <c r="BU99" s="113">
        <f t="shared" si="103"/>
        <v>0</v>
      </c>
      <c r="BV99" s="113">
        <f t="shared" si="103"/>
        <v>0</v>
      </c>
      <c r="BW99" s="113">
        <f t="shared" si="103"/>
        <v>0</v>
      </c>
      <c r="BX99" s="113">
        <f t="shared" si="103"/>
        <v>0</v>
      </c>
      <c r="BY99" s="113">
        <f t="shared" si="103"/>
        <v>0</v>
      </c>
      <c r="BZ99" s="113">
        <f t="shared" si="103"/>
        <v>0</v>
      </c>
    </row>
    <row r="100" spans="1:78" ht="13.8">
      <c r="A100" s="457"/>
      <c r="B100" s="116"/>
      <c r="C100" s="116"/>
      <c r="D100" s="116"/>
      <c r="E100" s="117"/>
      <c r="F100" s="91" t="s">
        <v>473</v>
      </c>
      <c r="G100" s="91" t="s">
        <v>688</v>
      </c>
      <c r="H100" s="92" t="s">
        <v>258</v>
      </c>
      <c r="I100" s="93" t="s">
        <v>612</v>
      </c>
      <c r="J100" s="210" t="s">
        <v>81</v>
      </c>
      <c r="K100" s="209">
        <v>72</v>
      </c>
      <c r="L100" s="94">
        <f t="shared" si="84"/>
        <v>7.8834993977882403E-3</v>
      </c>
      <c r="M100" s="96"/>
      <c r="N100" s="97" t="str">
        <f t="shared" si="82"/>
        <v>No ISSUED</v>
      </c>
      <c r="O100" s="98">
        <f t="shared" ca="1" si="80"/>
        <v>0</v>
      </c>
      <c r="P100" s="99">
        <f t="shared" ca="1" si="81"/>
        <v>0</v>
      </c>
      <c r="Q100" s="431">
        <v>45975</v>
      </c>
      <c r="R100" s="432" t="s">
        <v>53</v>
      </c>
      <c r="S100" s="431">
        <f t="shared" si="85"/>
        <v>45982</v>
      </c>
      <c r="T100" s="434" t="s">
        <v>53</v>
      </c>
      <c r="U100" s="431">
        <f t="shared" si="83"/>
        <v>45989</v>
      </c>
      <c r="V100" s="432" t="s">
        <v>53</v>
      </c>
      <c r="W100" s="431" t="s">
        <v>53</v>
      </c>
      <c r="X100" s="432" t="s">
        <v>53</v>
      </c>
      <c r="Y100" s="82"/>
      <c r="Z100" s="113">
        <f t="shared" si="98"/>
        <v>0</v>
      </c>
      <c r="AA100" s="113">
        <f t="shared" si="98"/>
        <v>0</v>
      </c>
      <c r="AB100" s="113">
        <f t="shared" si="98"/>
        <v>0</v>
      </c>
      <c r="AC100" s="113">
        <f t="shared" si="98"/>
        <v>0</v>
      </c>
      <c r="AD100" s="113">
        <f t="shared" si="98"/>
        <v>0</v>
      </c>
      <c r="AE100" s="113">
        <f t="shared" si="98"/>
        <v>0</v>
      </c>
      <c r="AF100" s="113">
        <f t="shared" si="98"/>
        <v>0.85</v>
      </c>
      <c r="AG100" s="113">
        <f t="shared" si="98"/>
        <v>0.85</v>
      </c>
      <c r="AH100" s="113">
        <f t="shared" si="98"/>
        <v>1</v>
      </c>
      <c r="AI100" s="113">
        <f t="shared" si="98"/>
        <v>1</v>
      </c>
      <c r="AJ100" s="113">
        <f t="shared" si="99"/>
        <v>1</v>
      </c>
      <c r="AK100" s="113">
        <f t="shared" si="99"/>
        <v>1</v>
      </c>
      <c r="AL100" s="113">
        <f t="shared" si="99"/>
        <v>1</v>
      </c>
      <c r="AM100" s="113">
        <f t="shared" si="99"/>
        <v>1</v>
      </c>
      <c r="AN100" s="113">
        <f t="shared" si="99"/>
        <v>1</v>
      </c>
      <c r="AO100" s="113">
        <f t="shared" si="99"/>
        <v>1</v>
      </c>
      <c r="AP100" s="113">
        <f t="shared" si="99"/>
        <v>1</v>
      </c>
      <c r="AQ100" s="113">
        <f t="shared" si="99"/>
        <v>1</v>
      </c>
      <c r="AR100" s="113">
        <f t="shared" si="99"/>
        <v>1</v>
      </c>
      <c r="AS100" s="113">
        <f t="shared" si="99"/>
        <v>1</v>
      </c>
      <c r="AT100" s="113">
        <f t="shared" si="100"/>
        <v>1</v>
      </c>
      <c r="AU100" s="113">
        <f t="shared" si="100"/>
        <v>1</v>
      </c>
      <c r="AV100" s="113">
        <f t="shared" si="100"/>
        <v>1</v>
      </c>
      <c r="AW100" s="113">
        <f t="shared" si="100"/>
        <v>1</v>
      </c>
      <c r="AX100" s="113">
        <f t="shared" si="100"/>
        <v>1</v>
      </c>
      <c r="AY100" s="113">
        <f t="shared" si="100"/>
        <v>1</v>
      </c>
      <c r="AZ100" s="83"/>
      <c r="BA100" s="113">
        <f t="shared" si="101"/>
        <v>0</v>
      </c>
      <c r="BB100" s="113">
        <f t="shared" si="101"/>
        <v>0</v>
      </c>
      <c r="BC100" s="113">
        <f t="shared" si="101"/>
        <v>0</v>
      </c>
      <c r="BD100" s="113">
        <f t="shared" si="101"/>
        <v>0</v>
      </c>
      <c r="BE100" s="113">
        <f t="shared" si="101"/>
        <v>0</v>
      </c>
      <c r="BF100" s="113">
        <f t="shared" si="101"/>
        <v>0</v>
      </c>
      <c r="BG100" s="113">
        <f t="shared" si="101"/>
        <v>0</v>
      </c>
      <c r="BH100" s="113">
        <f t="shared" si="101"/>
        <v>0</v>
      </c>
      <c r="BI100" s="113">
        <f t="shared" si="101"/>
        <v>0</v>
      </c>
      <c r="BJ100" s="113">
        <f t="shared" si="101"/>
        <v>0</v>
      </c>
      <c r="BK100" s="113">
        <f t="shared" si="102"/>
        <v>0</v>
      </c>
      <c r="BL100" s="113">
        <f t="shared" si="102"/>
        <v>0</v>
      </c>
      <c r="BM100" s="113">
        <f t="shared" si="102"/>
        <v>0</v>
      </c>
      <c r="BN100" s="113">
        <f t="shared" si="102"/>
        <v>0</v>
      </c>
      <c r="BO100" s="113">
        <f t="shared" si="102"/>
        <v>0</v>
      </c>
      <c r="BP100" s="113">
        <f t="shared" si="102"/>
        <v>0</v>
      </c>
      <c r="BQ100" s="113">
        <f t="shared" si="102"/>
        <v>0</v>
      </c>
      <c r="BR100" s="113">
        <f t="shared" si="102"/>
        <v>0</v>
      </c>
      <c r="BS100" s="113">
        <f t="shared" si="102"/>
        <v>0</v>
      </c>
      <c r="BT100" s="113">
        <f t="shared" si="102"/>
        <v>0</v>
      </c>
      <c r="BU100" s="113">
        <f t="shared" si="103"/>
        <v>0</v>
      </c>
      <c r="BV100" s="113">
        <f t="shared" si="103"/>
        <v>0</v>
      </c>
      <c r="BW100" s="113">
        <f t="shared" si="103"/>
        <v>0</v>
      </c>
      <c r="BX100" s="113">
        <f t="shared" si="103"/>
        <v>0</v>
      </c>
      <c r="BY100" s="113">
        <f t="shared" si="103"/>
        <v>0</v>
      </c>
      <c r="BZ100" s="113">
        <f t="shared" si="103"/>
        <v>0</v>
      </c>
    </row>
    <row r="101" spans="1:78" ht="13.8">
      <c r="A101" s="457"/>
      <c r="B101" s="116"/>
      <c r="C101" s="116"/>
      <c r="D101" s="116"/>
      <c r="E101" s="117"/>
      <c r="F101" s="91" t="s">
        <v>474</v>
      </c>
      <c r="G101" s="91" t="s">
        <v>689</v>
      </c>
      <c r="H101" s="92" t="s">
        <v>259</v>
      </c>
      <c r="I101" s="93" t="s">
        <v>612</v>
      </c>
      <c r="J101" s="210" t="s">
        <v>81</v>
      </c>
      <c r="K101" s="209">
        <v>40</v>
      </c>
      <c r="L101" s="94">
        <f t="shared" si="84"/>
        <v>4.3797218876601334E-3</v>
      </c>
      <c r="M101" s="96"/>
      <c r="N101" s="97" t="str">
        <f t="shared" si="82"/>
        <v>No ISSUED</v>
      </c>
      <c r="O101" s="98">
        <f t="shared" ca="1" si="80"/>
        <v>0</v>
      </c>
      <c r="P101" s="99">
        <f t="shared" ca="1" si="81"/>
        <v>0</v>
      </c>
      <c r="Q101" s="431">
        <v>45975</v>
      </c>
      <c r="R101" s="432" t="s">
        <v>53</v>
      </c>
      <c r="S101" s="431">
        <f t="shared" si="85"/>
        <v>45982</v>
      </c>
      <c r="T101" s="434" t="s">
        <v>53</v>
      </c>
      <c r="U101" s="431">
        <f t="shared" si="83"/>
        <v>45989</v>
      </c>
      <c r="V101" s="432" t="s">
        <v>53</v>
      </c>
      <c r="W101" s="431" t="s">
        <v>53</v>
      </c>
      <c r="X101" s="432" t="s">
        <v>53</v>
      </c>
      <c r="Y101" s="82"/>
      <c r="Z101" s="113">
        <f t="shared" si="98"/>
        <v>0</v>
      </c>
      <c r="AA101" s="113">
        <f t="shared" si="98"/>
        <v>0</v>
      </c>
      <c r="AB101" s="113">
        <f t="shared" si="98"/>
        <v>0</v>
      </c>
      <c r="AC101" s="113">
        <f t="shared" si="98"/>
        <v>0</v>
      </c>
      <c r="AD101" s="113">
        <f t="shared" si="98"/>
        <v>0</v>
      </c>
      <c r="AE101" s="113">
        <f t="shared" si="98"/>
        <v>0</v>
      </c>
      <c r="AF101" s="113">
        <f t="shared" si="98"/>
        <v>0.85</v>
      </c>
      <c r="AG101" s="113">
        <f t="shared" si="98"/>
        <v>0.85</v>
      </c>
      <c r="AH101" s="113">
        <f t="shared" si="98"/>
        <v>1</v>
      </c>
      <c r="AI101" s="113">
        <f t="shared" si="98"/>
        <v>1</v>
      </c>
      <c r="AJ101" s="113">
        <f t="shared" si="99"/>
        <v>1</v>
      </c>
      <c r="AK101" s="113">
        <f t="shared" si="99"/>
        <v>1</v>
      </c>
      <c r="AL101" s="113">
        <f t="shared" si="99"/>
        <v>1</v>
      </c>
      <c r="AM101" s="113">
        <f t="shared" si="99"/>
        <v>1</v>
      </c>
      <c r="AN101" s="113">
        <f t="shared" si="99"/>
        <v>1</v>
      </c>
      <c r="AO101" s="113">
        <f t="shared" si="99"/>
        <v>1</v>
      </c>
      <c r="AP101" s="113">
        <f t="shared" si="99"/>
        <v>1</v>
      </c>
      <c r="AQ101" s="113">
        <f t="shared" si="99"/>
        <v>1</v>
      </c>
      <c r="AR101" s="113">
        <f t="shared" si="99"/>
        <v>1</v>
      </c>
      <c r="AS101" s="113">
        <f t="shared" si="99"/>
        <v>1</v>
      </c>
      <c r="AT101" s="113">
        <f t="shared" si="100"/>
        <v>1</v>
      </c>
      <c r="AU101" s="113">
        <f t="shared" si="100"/>
        <v>1</v>
      </c>
      <c r="AV101" s="113">
        <f t="shared" si="100"/>
        <v>1</v>
      </c>
      <c r="AW101" s="113">
        <f t="shared" si="100"/>
        <v>1</v>
      </c>
      <c r="AX101" s="113">
        <f t="shared" si="100"/>
        <v>1</v>
      </c>
      <c r="AY101" s="113">
        <f t="shared" si="100"/>
        <v>1</v>
      </c>
      <c r="AZ101" s="83"/>
      <c r="BA101" s="113">
        <f t="shared" si="101"/>
        <v>0</v>
      </c>
      <c r="BB101" s="113">
        <f t="shared" si="101"/>
        <v>0</v>
      </c>
      <c r="BC101" s="113">
        <f t="shared" si="101"/>
        <v>0</v>
      </c>
      <c r="BD101" s="113">
        <f t="shared" si="101"/>
        <v>0</v>
      </c>
      <c r="BE101" s="113">
        <f t="shared" si="101"/>
        <v>0</v>
      </c>
      <c r="BF101" s="113">
        <f t="shared" si="101"/>
        <v>0</v>
      </c>
      <c r="BG101" s="113">
        <f t="shared" si="101"/>
        <v>0</v>
      </c>
      <c r="BH101" s="113">
        <f t="shared" si="101"/>
        <v>0</v>
      </c>
      <c r="BI101" s="113">
        <f t="shared" si="101"/>
        <v>0</v>
      </c>
      <c r="BJ101" s="113">
        <f t="shared" si="101"/>
        <v>0</v>
      </c>
      <c r="BK101" s="113">
        <f t="shared" si="102"/>
        <v>0</v>
      </c>
      <c r="BL101" s="113">
        <f t="shared" si="102"/>
        <v>0</v>
      </c>
      <c r="BM101" s="113">
        <f t="shared" si="102"/>
        <v>0</v>
      </c>
      <c r="BN101" s="113">
        <f t="shared" si="102"/>
        <v>0</v>
      </c>
      <c r="BO101" s="113">
        <f t="shared" si="102"/>
        <v>0</v>
      </c>
      <c r="BP101" s="113">
        <f t="shared" si="102"/>
        <v>0</v>
      </c>
      <c r="BQ101" s="113">
        <f t="shared" si="102"/>
        <v>0</v>
      </c>
      <c r="BR101" s="113">
        <f t="shared" si="102"/>
        <v>0</v>
      </c>
      <c r="BS101" s="113">
        <f t="shared" si="102"/>
        <v>0</v>
      </c>
      <c r="BT101" s="113">
        <f t="shared" si="102"/>
        <v>0</v>
      </c>
      <c r="BU101" s="113">
        <f t="shared" si="103"/>
        <v>0</v>
      </c>
      <c r="BV101" s="113">
        <f t="shared" si="103"/>
        <v>0</v>
      </c>
      <c r="BW101" s="113">
        <f t="shared" si="103"/>
        <v>0</v>
      </c>
      <c r="BX101" s="113">
        <f t="shared" si="103"/>
        <v>0</v>
      </c>
      <c r="BY101" s="113">
        <f t="shared" si="103"/>
        <v>0</v>
      </c>
      <c r="BZ101" s="113">
        <f t="shared" si="103"/>
        <v>0</v>
      </c>
    </row>
    <row r="102" spans="1:78" ht="13.8">
      <c r="A102" s="457"/>
      <c r="B102" s="116"/>
      <c r="C102" s="116"/>
      <c r="D102" s="116"/>
      <c r="E102" s="117"/>
      <c r="F102" s="91" t="s">
        <v>475</v>
      </c>
      <c r="G102" s="91" t="s">
        <v>690</v>
      </c>
      <c r="H102" s="92" t="s">
        <v>260</v>
      </c>
      <c r="I102" s="93" t="s">
        <v>612</v>
      </c>
      <c r="J102" s="210" t="s">
        <v>81</v>
      </c>
      <c r="K102" s="209">
        <v>32</v>
      </c>
      <c r="L102" s="94">
        <f t="shared" si="84"/>
        <v>3.5037775101281069E-3</v>
      </c>
      <c r="M102" s="96"/>
      <c r="N102" s="97" t="str">
        <f t="shared" si="82"/>
        <v>No ISSUED</v>
      </c>
      <c r="O102" s="98">
        <f t="shared" ca="1" si="80"/>
        <v>0</v>
      </c>
      <c r="P102" s="99">
        <f t="shared" ca="1" si="81"/>
        <v>0</v>
      </c>
      <c r="Q102" s="431">
        <v>45975</v>
      </c>
      <c r="R102" s="432" t="s">
        <v>53</v>
      </c>
      <c r="S102" s="431">
        <f t="shared" si="85"/>
        <v>45982</v>
      </c>
      <c r="T102" s="434" t="s">
        <v>53</v>
      </c>
      <c r="U102" s="431">
        <f t="shared" si="83"/>
        <v>45989</v>
      </c>
      <c r="V102" s="432" t="s">
        <v>53</v>
      </c>
      <c r="W102" s="431" t="s">
        <v>53</v>
      </c>
      <c r="X102" s="432" t="s">
        <v>53</v>
      </c>
      <c r="Y102" s="82"/>
      <c r="Z102" s="113">
        <f t="shared" si="98"/>
        <v>0</v>
      </c>
      <c r="AA102" s="113">
        <f t="shared" si="98"/>
        <v>0</v>
      </c>
      <c r="AB102" s="113">
        <f t="shared" si="98"/>
        <v>0</v>
      </c>
      <c r="AC102" s="113">
        <f t="shared" si="98"/>
        <v>0</v>
      </c>
      <c r="AD102" s="113">
        <f t="shared" si="98"/>
        <v>0</v>
      </c>
      <c r="AE102" s="113">
        <f t="shared" si="98"/>
        <v>0</v>
      </c>
      <c r="AF102" s="113">
        <f t="shared" si="98"/>
        <v>0.85</v>
      </c>
      <c r="AG102" s="113">
        <f t="shared" si="98"/>
        <v>0.85</v>
      </c>
      <c r="AH102" s="113">
        <f t="shared" si="98"/>
        <v>1</v>
      </c>
      <c r="AI102" s="113">
        <f t="shared" si="98"/>
        <v>1</v>
      </c>
      <c r="AJ102" s="113">
        <f t="shared" si="99"/>
        <v>1</v>
      </c>
      <c r="AK102" s="113">
        <f t="shared" si="99"/>
        <v>1</v>
      </c>
      <c r="AL102" s="113">
        <f t="shared" si="99"/>
        <v>1</v>
      </c>
      <c r="AM102" s="113">
        <f t="shared" si="99"/>
        <v>1</v>
      </c>
      <c r="AN102" s="113">
        <f t="shared" si="99"/>
        <v>1</v>
      </c>
      <c r="AO102" s="113">
        <f t="shared" si="99"/>
        <v>1</v>
      </c>
      <c r="AP102" s="113">
        <f t="shared" si="99"/>
        <v>1</v>
      </c>
      <c r="AQ102" s="113">
        <f t="shared" si="99"/>
        <v>1</v>
      </c>
      <c r="AR102" s="113">
        <f t="shared" si="99"/>
        <v>1</v>
      </c>
      <c r="AS102" s="113">
        <f t="shared" si="99"/>
        <v>1</v>
      </c>
      <c r="AT102" s="113">
        <f t="shared" si="100"/>
        <v>1</v>
      </c>
      <c r="AU102" s="113">
        <f t="shared" si="100"/>
        <v>1</v>
      </c>
      <c r="AV102" s="113">
        <f t="shared" si="100"/>
        <v>1</v>
      </c>
      <c r="AW102" s="113">
        <f t="shared" si="100"/>
        <v>1</v>
      </c>
      <c r="AX102" s="113">
        <f t="shared" si="100"/>
        <v>1</v>
      </c>
      <c r="AY102" s="113">
        <f t="shared" si="100"/>
        <v>1</v>
      </c>
      <c r="AZ102" s="83"/>
      <c r="BA102" s="113">
        <f t="shared" si="101"/>
        <v>0</v>
      </c>
      <c r="BB102" s="113">
        <f t="shared" si="101"/>
        <v>0</v>
      </c>
      <c r="BC102" s="113">
        <f t="shared" si="101"/>
        <v>0</v>
      </c>
      <c r="BD102" s="113">
        <f t="shared" si="101"/>
        <v>0</v>
      </c>
      <c r="BE102" s="113">
        <f t="shared" si="101"/>
        <v>0</v>
      </c>
      <c r="BF102" s="113">
        <f t="shared" si="101"/>
        <v>0</v>
      </c>
      <c r="BG102" s="113">
        <f t="shared" si="101"/>
        <v>0</v>
      </c>
      <c r="BH102" s="113">
        <f t="shared" si="101"/>
        <v>0</v>
      </c>
      <c r="BI102" s="113">
        <f t="shared" si="101"/>
        <v>0</v>
      </c>
      <c r="BJ102" s="113">
        <f t="shared" si="101"/>
        <v>0</v>
      </c>
      <c r="BK102" s="113">
        <f t="shared" si="102"/>
        <v>0</v>
      </c>
      <c r="BL102" s="113">
        <f t="shared" si="102"/>
        <v>0</v>
      </c>
      <c r="BM102" s="113">
        <f t="shared" si="102"/>
        <v>0</v>
      </c>
      <c r="BN102" s="113">
        <f t="shared" si="102"/>
        <v>0</v>
      </c>
      <c r="BO102" s="113">
        <f t="shared" si="102"/>
        <v>0</v>
      </c>
      <c r="BP102" s="113">
        <f t="shared" si="102"/>
        <v>0</v>
      </c>
      <c r="BQ102" s="113">
        <f t="shared" si="102"/>
        <v>0</v>
      </c>
      <c r="BR102" s="113">
        <f t="shared" si="102"/>
        <v>0</v>
      </c>
      <c r="BS102" s="113">
        <f t="shared" si="102"/>
        <v>0</v>
      </c>
      <c r="BT102" s="113">
        <f t="shared" si="102"/>
        <v>0</v>
      </c>
      <c r="BU102" s="113">
        <f t="shared" si="103"/>
        <v>0</v>
      </c>
      <c r="BV102" s="113">
        <f t="shared" si="103"/>
        <v>0</v>
      </c>
      <c r="BW102" s="113">
        <f t="shared" si="103"/>
        <v>0</v>
      </c>
      <c r="BX102" s="113">
        <f t="shared" si="103"/>
        <v>0</v>
      </c>
      <c r="BY102" s="113">
        <f t="shared" si="103"/>
        <v>0</v>
      </c>
      <c r="BZ102" s="113">
        <f t="shared" si="103"/>
        <v>0</v>
      </c>
    </row>
    <row r="103" spans="1:78" ht="13.8">
      <c r="A103" s="457"/>
      <c r="B103" s="116"/>
      <c r="C103" s="116"/>
      <c r="D103" s="116"/>
      <c r="E103" s="117"/>
      <c r="F103" s="91" t="s">
        <v>476</v>
      </c>
      <c r="G103" s="91" t="s">
        <v>691</v>
      </c>
      <c r="H103" s="92" t="s">
        <v>261</v>
      </c>
      <c r="I103" s="93" t="s">
        <v>22</v>
      </c>
      <c r="J103" s="210" t="s">
        <v>81</v>
      </c>
      <c r="K103" s="209">
        <v>60</v>
      </c>
      <c r="L103" s="94">
        <f t="shared" si="84"/>
        <v>6.5695828314902005E-3</v>
      </c>
      <c r="M103" s="96"/>
      <c r="N103" s="97" t="str">
        <f t="shared" si="82"/>
        <v>No ISSUED</v>
      </c>
      <c r="O103" s="98">
        <f t="shared" ca="1" si="80"/>
        <v>0</v>
      </c>
      <c r="P103" s="99">
        <f t="shared" ca="1" si="81"/>
        <v>0</v>
      </c>
      <c r="Q103" s="431">
        <v>45975</v>
      </c>
      <c r="R103" s="432" t="s">
        <v>53</v>
      </c>
      <c r="S103" s="431">
        <f t="shared" si="85"/>
        <v>45982</v>
      </c>
      <c r="T103" s="434" t="s">
        <v>53</v>
      </c>
      <c r="U103" s="431">
        <f t="shared" si="83"/>
        <v>45989</v>
      </c>
      <c r="V103" s="432" t="s">
        <v>53</v>
      </c>
      <c r="W103" s="431" t="s">
        <v>53</v>
      </c>
      <c r="X103" s="432" t="s">
        <v>53</v>
      </c>
      <c r="Y103" s="82"/>
      <c r="Z103" s="113">
        <f t="shared" si="98"/>
        <v>0</v>
      </c>
      <c r="AA103" s="113">
        <f t="shared" si="98"/>
        <v>0</v>
      </c>
      <c r="AB103" s="113">
        <f t="shared" si="98"/>
        <v>0</v>
      </c>
      <c r="AC103" s="113">
        <f t="shared" si="98"/>
        <v>0</v>
      </c>
      <c r="AD103" s="113">
        <f t="shared" si="98"/>
        <v>0</v>
      </c>
      <c r="AE103" s="113">
        <f t="shared" si="98"/>
        <v>0</v>
      </c>
      <c r="AF103" s="113">
        <f t="shared" si="98"/>
        <v>0.85</v>
      </c>
      <c r="AG103" s="113">
        <f t="shared" si="98"/>
        <v>0.85</v>
      </c>
      <c r="AH103" s="113">
        <f t="shared" si="98"/>
        <v>1</v>
      </c>
      <c r="AI103" s="113">
        <f t="shared" si="98"/>
        <v>1</v>
      </c>
      <c r="AJ103" s="113">
        <f t="shared" si="99"/>
        <v>1</v>
      </c>
      <c r="AK103" s="113">
        <f t="shared" si="99"/>
        <v>1</v>
      </c>
      <c r="AL103" s="113">
        <f t="shared" si="99"/>
        <v>1</v>
      </c>
      <c r="AM103" s="113">
        <f t="shared" si="99"/>
        <v>1</v>
      </c>
      <c r="AN103" s="113">
        <f t="shared" si="99"/>
        <v>1</v>
      </c>
      <c r="AO103" s="113">
        <f t="shared" si="99"/>
        <v>1</v>
      </c>
      <c r="AP103" s="113">
        <f t="shared" si="99"/>
        <v>1</v>
      </c>
      <c r="AQ103" s="113">
        <f t="shared" si="99"/>
        <v>1</v>
      </c>
      <c r="AR103" s="113">
        <f t="shared" si="99"/>
        <v>1</v>
      </c>
      <c r="AS103" s="113">
        <f t="shared" si="99"/>
        <v>1</v>
      </c>
      <c r="AT103" s="113">
        <f t="shared" si="100"/>
        <v>1</v>
      </c>
      <c r="AU103" s="113">
        <f t="shared" si="100"/>
        <v>1</v>
      </c>
      <c r="AV103" s="113">
        <f t="shared" si="100"/>
        <v>1</v>
      </c>
      <c r="AW103" s="113">
        <f t="shared" si="100"/>
        <v>1</v>
      </c>
      <c r="AX103" s="113">
        <f t="shared" si="100"/>
        <v>1</v>
      </c>
      <c r="AY103" s="113">
        <f t="shared" si="100"/>
        <v>1</v>
      </c>
      <c r="AZ103" s="83"/>
      <c r="BA103" s="113">
        <f t="shared" si="101"/>
        <v>0</v>
      </c>
      <c r="BB103" s="113">
        <f t="shared" si="101"/>
        <v>0</v>
      </c>
      <c r="BC103" s="113">
        <f t="shared" si="101"/>
        <v>0</v>
      </c>
      <c r="BD103" s="113">
        <f t="shared" si="101"/>
        <v>0</v>
      </c>
      <c r="BE103" s="113">
        <f t="shared" si="101"/>
        <v>0</v>
      </c>
      <c r="BF103" s="113">
        <f t="shared" si="101"/>
        <v>0</v>
      </c>
      <c r="BG103" s="113">
        <f t="shared" si="101"/>
        <v>0</v>
      </c>
      <c r="BH103" s="113">
        <f t="shared" si="101"/>
        <v>0</v>
      </c>
      <c r="BI103" s="113">
        <f t="shared" si="101"/>
        <v>0</v>
      </c>
      <c r="BJ103" s="113">
        <f t="shared" si="101"/>
        <v>0</v>
      </c>
      <c r="BK103" s="113">
        <f t="shared" si="102"/>
        <v>0</v>
      </c>
      <c r="BL103" s="113">
        <f t="shared" si="102"/>
        <v>0</v>
      </c>
      <c r="BM103" s="113">
        <f t="shared" si="102"/>
        <v>0</v>
      </c>
      <c r="BN103" s="113">
        <f t="shared" si="102"/>
        <v>0</v>
      </c>
      <c r="BO103" s="113">
        <f t="shared" si="102"/>
        <v>0</v>
      </c>
      <c r="BP103" s="113">
        <f t="shared" si="102"/>
        <v>0</v>
      </c>
      <c r="BQ103" s="113">
        <f t="shared" si="102"/>
        <v>0</v>
      </c>
      <c r="BR103" s="113">
        <f t="shared" si="102"/>
        <v>0</v>
      </c>
      <c r="BS103" s="113">
        <f t="shared" si="102"/>
        <v>0</v>
      </c>
      <c r="BT103" s="113">
        <f t="shared" si="102"/>
        <v>0</v>
      </c>
      <c r="BU103" s="113">
        <f t="shared" si="103"/>
        <v>0</v>
      </c>
      <c r="BV103" s="113">
        <f t="shared" si="103"/>
        <v>0</v>
      </c>
      <c r="BW103" s="113">
        <f t="shared" si="103"/>
        <v>0</v>
      </c>
      <c r="BX103" s="113">
        <f t="shared" si="103"/>
        <v>0</v>
      </c>
      <c r="BY103" s="113">
        <f t="shared" si="103"/>
        <v>0</v>
      </c>
      <c r="BZ103" s="113">
        <f t="shared" si="103"/>
        <v>0</v>
      </c>
    </row>
    <row r="104" spans="1:78" ht="13.8">
      <c r="A104" s="457"/>
      <c r="B104" s="116"/>
      <c r="C104" s="116"/>
      <c r="D104" s="116"/>
      <c r="E104" s="117"/>
      <c r="F104" s="91" t="s">
        <v>477</v>
      </c>
      <c r="G104" s="91" t="s">
        <v>692</v>
      </c>
      <c r="H104" s="92" t="s">
        <v>262</v>
      </c>
      <c r="I104" s="93" t="s">
        <v>612</v>
      </c>
      <c r="J104" s="210" t="s">
        <v>81</v>
      </c>
      <c r="K104" s="209">
        <v>40</v>
      </c>
      <c r="L104" s="94">
        <f t="shared" si="84"/>
        <v>4.3797218876601334E-3</v>
      </c>
      <c r="M104" s="96"/>
      <c r="N104" s="97" t="str">
        <f t="shared" si="82"/>
        <v>No ISSUED</v>
      </c>
      <c r="O104" s="98">
        <f t="shared" ca="1" si="80"/>
        <v>0</v>
      </c>
      <c r="P104" s="99">
        <f t="shared" ca="1" si="81"/>
        <v>0</v>
      </c>
      <c r="Q104" s="431">
        <v>45975</v>
      </c>
      <c r="R104" s="432" t="s">
        <v>53</v>
      </c>
      <c r="S104" s="431">
        <f t="shared" si="85"/>
        <v>45982</v>
      </c>
      <c r="T104" s="434" t="s">
        <v>53</v>
      </c>
      <c r="U104" s="431">
        <f t="shared" si="83"/>
        <v>45989</v>
      </c>
      <c r="V104" s="432" t="s">
        <v>53</v>
      </c>
      <c r="W104" s="431" t="s">
        <v>53</v>
      </c>
      <c r="X104" s="432" t="s">
        <v>53</v>
      </c>
      <c r="Y104" s="82"/>
      <c r="Z104" s="113">
        <f t="shared" si="98"/>
        <v>0</v>
      </c>
      <c r="AA104" s="113">
        <f t="shared" si="98"/>
        <v>0</v>
      </c>
      <c r="AB104" s="113">
        <f t="shared" si="98"/>
        <v>0</v>
      </c>
      <c r="AC104" s="113">
        <f t="shared" si="98"/>
        <v>0</v>
      </c>
      <c r="AD104" s="113">
        <f t="shared" si="98"/>
        <v>0</v>
      </c>
      <c r="AE104" s="113">
        <f t="shared" si="98"/>
        <v>0</v>
      </c>
      <c r="AF104" s="113">
        <f t="shared" si="98"/>
        <v>0.85</v>
      </c>
      <c r="AG104" s="113">
        <f t="shared" si="98"/>
        <v>0.85</v>
      </c>
      <c r="AH104" s="113">
        <f t="shared" si="98"/>
        <v>1</v>
      </c>
      <c r="AI104" s="113">
        <f t="shared" si="98"/>
        <v>1</v>
      </c>
      <c r="AJ104" s="113">
        <f t="shared" si="99"/>
        <v>1</v>
      </c>
      <c r="AK104" s="113">
        <f t="shared" si="99"/>
        <v>1</v>
      </c>
      <c r="AL104" s="113">
        <f t="shared" si="99"/>
        <v>1</v>
      </c>
      <c r="AM104" s="113">
        <f t="shared" si="99"/>
        <v>1</v>
      </c>
      <c r="AN104" s="113">
        <f t="shared" si="99"/>
        <v>1</v>
      </c>
      <c r="AO104" s="113">
        <f t="shared" si="99"/>
        <v>1</v>
      </c>
      <c r="AP104" s="113">
        <f t="shared" si="99"/>
        <v>1</v>
      </c>
      <c r="AQ104" s="113">
        <f t="shared" si="99"/>
        <v>1</v>
      </c>
      <c r="AR104" s="113">
        <f t="shared" si="99"/>
        <v>1</v>
      </c>
      <c r="AS104" s="113">
        <f t="shared" si="99"/>
        <v>1</v>
      </c>
      <c r="AT104" s="113">
        <f t="shared" si="100"/>
        <v>1</v>
      </c>
      <c r="AU104" s="113">
        <f t="shared" si="100"/>
        <v>1</v>
      </c>
      <c r="AV104" s="113">
        <f t="shared" si="100"/>
        <v>1</v>
      </c>
      <c r="AW104" s="113">
        <f t="shared" si="100"/>
        <v>1</v>
      </c>
      <c r="AX104" s="113">
        <f t="shared" si="100"/>
        <v>1</v>
      </c>
      <c r="AY104" s="113">
        <f t="shared" si="100"/>
        <v>1</v>
      </c>
      <c r="AZ104" s="83"/>
      <c r="BA104" s="113">
        <f t="shared" si="101"/>
        <v>0</v>
      </c>
      <c r="BB104" s="113">
        <f t="shared" si="101"/>
        <v>0</v>
      </c>
      <c r="BC104" s="113">
        <f t="shared" si="101"/>
        <v>0</v>
      </c>
      <c r="BD104" s="113">
        <f t="shared" si="101"/>
        <v>0</v>
      </c>
      <c r="BE104" s="113">
        <f t="shared" si="101"/>
        <v>0</v>
      </c>
      <c r="BF104" s="113">
        <f t="shared" si="101"/>
        <v>0</v>
      </c>
      <c r="BG104" s="113">
        <f t="shared" si="101"/>
        <v>0</v>
      </c>
      <c r="BH104" s="113">
        <f t="shared" si="101"/>
        <v>0</v>
      </c>
      <c r="BI104" s="113">
        <f t="shared" si="101"/>
        <v>0</v>
      </c>
      <c r="BJ104" s="113">
        <f t="shared" si="101"/>
        <v>0</v>
      </c>
      <c r="BK104" s="113">
        <f t="shared" si="102"/>
        <v>0</v>
      </c>
      <c r="BL104" s="113">
        <f t="shared" si="102"/>
        <v>0</v>
      </c>
      <c r="BM104" s="113">
        <f t="shared" si="102"/>
        <v>0</v>
      </c>
      <c r="BN104" s="113">
        <f t="shared" si="102"/>
        <v>0</v>
      </c>
      <c r="BO104" s="113">
        <f t="shared" si="102"/>
        <v>0</v>
      </c>
      <c r="BP104" s="113">
        <f t="shared" si="102"/>
        <v>0</v>
      </c>
      <c r="BQ104" s="113">
        <f t="shared" si="102"/>
        <v>0</v>
      </c>
      <c r="BR104" s="113">
        <f t="shared" si="102"/>
        <v>0</v>
      </c>
      <c r="BS104" s="113">
        <f t="shared" si="102"/>
        <v>0</v>
      </c>
      <c r="BT104" s="113">
        <f t="shared" si="102"/>
        <v>0</v>
      </c>
      <c r="BU104" s="113">
        <f t="shared" si="103"/>
        <v>0</v>
      </c>
      <c r="BV104" s="113">
        <f t="shared" si="103"/>
        <v>0</v>
      </c>
      <c r="BW104" s="113">
        <f t="shared" si="103"/>
        <v>0</v>
      </c>
      <c r="BX104" s="113">
        <f t="shared" si="103"/>
        <v>0</v>
      </c>
      <c r="BY104" s="113">
        <f t="shared" si="103"/>
        <v>0</v>
      </c>
      <c r="BZ104" s="113">
        <f t="shared" si="103"/>
        <v>0</v>
      </c>
    </row>
    <row r="105" spans="1:78" ht="13.8">
      <c r="A105" s="457"/>
      <c r="B105" s="116"/>
      <c r="C105" s="116"/>
      <c r="D105" s="116"/>
      <c r="E105" s="117"/>
      <c r="F105" s="91" t="s">
        <v>478</v>
      </c>
      <c r="G105" s="91" t="s">
        <v>693</v>
      </c>
      <c r="H105" s="92" t="s">
        <v>263</v>
      </c>
      <c r="I105" s="93" t="s">
        <v>612</v>
      </c>
      <c r="J105" s="210" t="s">
        <v>81</v>
      </c>
      <c r="K105" s="209">
        <v>40</v>
      </c>
      <c r="L105" s="94">
        <f t="shared" si="84"/>
        <v>4.3797218876601334E-3</v>
      </c>
      <c r="M105" s="96"/>
      <c r="N105" s="97" t="str">
        <f t="shared" si="82"/>
        <v>No ISSUED</v>
      </c>
      <c r="O105" s="98">
        <f t="shared" ca="1" si="80"/>
        <v>0</v>
      </c>
      <c r="P105" s="99">
        <f t="shared" ca="1" si="81"/>
        <v>0</v>
      </c>
      <c r="Q105" s="431">
        <v>45975</v>
      </c>
      <c r="R105" s="432" t="s">
        <v>53</v>
      </c>
      <c r="S105" s="431">
        <f t="shared" si="85"/>
        <v>45982</v>
      </c>
      <c r="T105" s="434" t="s">
        <v>53</v>
      </c>
      <c r="U105" s="431">
        <f t="shared" si="83"/>
        <v>45989</v>
      </c>
      <c r="V105" s="432" t="s">
        <v>53</v>
      </c>
      <c r="W105" s="431" t="s">
        <v>53</v>
      </c>
      <c r="X105" s="432" t="s">
        <v>53</v>
      </c>
      <c r="Y105" s="82"/>
      <c r="Z105" s="113">
        <f t="shared" si="98"/>
        <v>0</v>
      </c>
      <c r="AA105" s="113">
        <f t="shared" si="98"/>
        <v>0</v>
      </c>
      <c r="AB105" s="113">
        <f t="shared" si="98"/>
        <v>0</v>
      </c>
      <c r="AC105" s="113">
        <f t="shared" si="98"/>
        <v>0</v>
      </c>
      <c r="AD105" s="113">
        <f t="shared" si="98"/>
        <v>0</v>
      </c>
      <c r="AE105" s="113">
        <f t="shared" si="98"/>
        <v>0</v>
      </c>
      <c r="AF105" s="113">
        <f t="shared" si="98"/>
        <v>0.85</v>
      </c>
      <c r="AG105" s="113">
        <f t="shared" si="98"/>
        <v>0.85</v>
      </c>
      <c r="AH105" s="113">
        <f t="shared" si="98"/>
        <v>1</v>
      </c>
      <c r="AI105" s="113">
        <f t="shared" si="98"/>
        <v>1</v>
      </c>
      <c r="AJ105" s="113">
        <f t="shared" si="99"/>
        <v>1</v>
      </c>
      <c r="AK105" s="113">
        <f t="shared" si="99"/>
        <v>1</v>
      </c>
      <c r="AL105" s="113">
        <f t="shared" si="99"/>
        <v>1</v>
      </c>
      <c r="AM105" s="113">
        <f t="shared" si="99"/>
        <v>1</v>
      </c>
      <c r="AN105" s="113">
        <f t="shared" si="99"/>
        <v>1</v>
      </c>
      <c r="AO105" s="113">
        <f t="shared" si="99"/>
        <v>1</v>
      </c>
      <c r="AP105" s="113">
        <f t="shared" si="99"/>
        <v>1</v>
      </c>
      <c r="AQ105" s="113">
        <f t="shared" si="99"/>
        <v>1</v>
      </c>
      <c r="AR105" s="113">
        <f t="shared" si="99"/>
        <v>1</v>
      </c>
      <c r="AS105" s="113">
        <f t="shared" si="99"/>
        <v>1</v>
      </c>
      <c r="AT105" s="113">
        <f t="shared" si="100"/>
        <v>1</v>
      </c>
      <c r="AU105" s="113">
        <f t="shared" si="100"/>
        <v>1</v>
      </c>
      <c r="AV105" s="113">
        <f t="shared" si="100"/>
        <v>1</v>
      </c>
      <c r="AW105" s="113">
        <f t="shared" si="100"/>
        <v>1</v>
      </c>
      <c r="AX105" s="113">
        <f t="shared" si="100"/>
        <v>1</v>
      </c>
      <c r="AY105" s="113">
        <f t="shared" si="100"/>
        <v>1</v>
      </c>
      <c r="AZ105" s="83"/>
      <c r="BA105" s="113">
        <f t="shared" si="101"/>
        <v>0</v>
      </c>
      <c r="BB105" s="113">
        <f t="shared" si="101"/>
        <v>0</v>
      </c>
      <c r="BC105" s="113">
        <f t="shared" si="101"/>
        <v>0</v>
      </c>
      <c r="BD105" s="113">
        <f t="shared" si="101"/>
        <v>0</v>
      </c>
      <c r="BE105" s="113">
        <f t="shared" si="101"/>
        <v>0</v>
      </c>
      <c r="BF105" s="113">
        <f t="shared" si="101"/>
        <v>0</v>
      </c>
      <c r="BG105" s="113">
        <f t="shared" si="101"/>
        <v>0</v>
      </c>
      <c r="BH105" s="113">
        <f t="shared" si="101"/>
        <v>0</v>
      </c>
      <c r="BI105" s="113">
        <f t="shared" si="101"/>
        <v>0</v>
      </c>
      <c r="BJ105" s="113">
        <f t="shared" si="101"/>
        <v>0</v>
      </c>
      <c r="BK105" s="113">
        <f t="shared" si="102"/>
        <v>0</v>
      </c>
      <c r="BL105" s="113">
        <f t="shared" si="102"/>
        <v>0</v>
      </c>
      <c r="BM105" s="113">
        <f t="shared" si="102"/>
        <v>0</v>
      </c>
      <c r="BN105" s="113">
        <f t="shared" si="102"/>
        <v>0</v>
      </c>
      <c r="BO105" s="113">
        <f t="shared" si="102"/>
        <v>0</v>
      </c>
      <c r="BP105" s="113">
        <f t="shared" si="102"/>
        <v>0</v>
      </c>
      <c r="BQ105" s="113">
        <f t="shared" si="102"/>
        <v>0</v>
      </c>
      <c r="BR105" s="113">
        <f t="shared" si="102"/>
        <v>0</v>
      </c>
      <c r="BS105" s="113">
        <f t="shared" si="102"/>
        <v>0</v>
      </c>
      <c r="BT105" s="113">
        <f t="shared" si="102"/>
        <v>0</v>
      </c>
      <c r="BU105" s="113">
        <f t="shared" si="103"/>
        <v>0</v>
      </c>
      <c r="BV105" s="113">
        <f t="shared" si="103"/>
        <v>0</v>
      </c>
      <c r="BW105" s="113">
        <f t="shared" si="103"/>
        <v>0</v>
      </c>
      <c r="BX105" s="113">
        <f t="shared" si="103"/>
        <v>0</v>
      </c>
      <c r="BY105" s="113">
        <f t="shared" si="103"/>
        <v>0</v>
      </c>
      <c r="BZ105" s="113">
        <f t="shared" si="103"/>
        <v>0</v>
      </c>
    </row>
    <row r="106" spans="1:78" ht="13.8">
      <c r="A106" s="457"/>
      <c r="B106" s="116"/>
      <c r="C106" s="116"/>
      <c r="D106" s="116"/>
      <c r="E106" s="117"/>
      <c r="F106" s="91" t="s">
        <v>479</v>
      </c>
      <c r="G106" s="91" t="s">
        <v>693</v>
      </c>
      <c r="H106" s="92" t="s">
        <v>264</v>
      </c>
      <c r="I106" s="93" t="s">
        <v>612</v>
      </c>
      <c r="J106" s="210" t="s">
        <v>81</v>
      </c>
      <c r="K106" s="209">
        <v>60</v>
      </c>
      <c r="L106" s="94">
        <f t="shared" si="84"/>
        <v>6.5695828314902005E-3</v>
      </c>
      <c r="M106" s="96"/>
      <c r="N106" s="97" t="str">
        <f t="shared" si="82"/>
        <v>No ISSUED</v>
      </c>
      <c r="O106" s="98">
        <f t="shared" ca="1" si="80"/>
        <v>0</v>
      </c>
      <c r="P106" s="99">
        <f t="shared" ca="1" si="81"/>
        <v>0</v>
      </c>
      <c r="Q106" s="431">
        <v>45975</v>
      </c>
      <c r="R106" s="432" t="s">
        <v>53</v>
      </c>
      <c r="S106" s="431">
        <f t="shared" si="85"/>
        <v>45982</v>
      </c>
      <c r="T106" s="434" t="s">
        <v>53</v>
      </c>
      <c r="U106" s="431">
        <f t="shared" si="83"/>
        <v>45989</v>
      </c>
      <c r="V106" s="432" t="s">
        <v>53</v>
      </c>
      <c r="W106" s="431" t="s">
        <v>53</v>
      </c>
      <c r="X106" s="432" t="s">
        <v>53</v>
      </c>
      <c r="Y106" s="82"/>
      <c r="Z106" s="113">
        <f t="shared" si="98"/>
        <v>0</v>
      </c>
      <c r="AA106" s="113">
        <f t="shared" si="98"/>
        <v>0</v>
      </c>
      <c r="AB106" s="113">
        <f t="shared" si="98"/>
        <v>0</v>
      </c>
      <c r="AC106" s="113">
        <f t="shared" si="98"/>
        <v>0</v>
      </c>
      <c r="AD106" s="113">
        <f t="shared" si="98"/>
        <v>0</v>
      </c>
      <c r="AE106" s="113">
        <f t="shared" si="98"/>
        <v>0</v>
      </c>
      <c r="AF106" s="113">
        <f t="shared" si="98"/>
        <v>0.85</v>
      </c>
      <c r="AG106" s="113">
        <f t="shared" si="98"/>
        <v>0.85</v>
      </c>
      <c r="AH106" s="113">
        <f t="shared" si="98"/>
        <v>1</v>
      </c>
      <c r="AI106" s="113">
        <f t="shared" si="98"/>
        <v>1</v>
      </c>
      <c r="AJ106" s="113">
        <f t="shared" si="99"/>
        <v>1</v>
      </c>
      <c r="AK106" s="113">
        <f t="shared" si="99"/>
        <v>1</v>
      </c>
      <c r="AL106" s="113">
        <f t="shared" si="99"/>
        <v>1</v>
      </c>
      <c r="AM106" s="113">
        <f t="shared" si="99"/>
        <v>1</v>
      </c>
      <c r="AN106" s="113">
        <f t="shared" si="99"/>
        <v>1</v>
      </c>
      <c r="AO106" s="113">
        <f t="shared" si="99"/>
        <v>1</v>
      </c>
      <c r="AP106" s="113">
        <f t="shared" si="99"/>
        <v>1</v>
      </c>
      <c r="AQ106" s="113">
        <f t="shared" si="99"/>
        <v>1</v>
      </c>
      <c r="AR106" s="113">
        <f t="shared" si="99"/>
        <v>1</v>
      </c>
      <c r="AS106" s="113">
        <f t="shared" si="99"/>
        <v>1</v>
      </c>
      <c r="AT106" s="113">
        <f t="shared" si="100"/>
        <v>1</v>
      </c>
      <c r="AU106" s="113">
        <f t="shared" si="100"/>
        <v>1</v>
      </c>
      <c r="AV106" s="113">
        <f t="shared" si="100"/>
        <v>1</v>
      </c>
      <c r="AW106" s="113">
        <f t="shared" si="100"/>
        <v>1</v>
      </c>
      <c r="AX106" s="113">
        <f t="shared" si="100"/>
        <v>1</v>
      </c>
      <c r="AY106" s="113">
        <f t="shared" si="100"/>
        <v>1</v>
      </c>
      <c r="AZ106" s="83"/>
      <c r="BA106" s="113">
        <f t="shared" si="101"/>
        <v>0</v>
      </c>
      <c r="BB106" s="113">
        <f t="shared" si="101"/>
        <v>0</v>
      </c>
      <c r="BC106" s="113">
        <f t="shared" si="101"/>
        <v>0</v>
      </c>
      <c r="BD106" s="113">
        <f t="shared" si="101"/>
        <v>0</v>
      </c>
      <c r="BE106" s="113">
        <f t="shared" si="101"/>
        <v>0</v>
      </c>
      <c r="BF106" s="113">
        <f t="shared" si="101"/>
        <v>0</v>
      </c>
      <c r="BG106" s="113">
        <f t="shared" si="101"/>
        <v>0</v>
      </c>
      <c r="BH106" s="113">
        <f t="shared" si="101"/>
        <v>0</v>
      </c>
      <c r="BI106" s="113">
        <f t="shared" si="101"/>
        <v>0</v>
      </c>
      <c r="BJ106" s="113">
        <f t="shared" si="101"/>
        <v>0</v>
      </c>
      <c r="BK106" s="113">
        <f t="shared" si="102"/>
        <v>0</v>
      </c>
      <c r="BL106" s="113">
        <f t="shared" si="102"/>
        <v>0</v>
      </c>
      <c r="BM106" s="113">
        <f t="shared" si="102"/>
        <v>0</v>
      </c>
      <c r="BN106" s="113">
        <f t="shared" si="102"/>
        <v>0</v>
      </c>
      <c r="BO106" s="113">
        <f t="shared" si="102"/>
        <v>0</v>
      </c>
      <c r="BP106" s="113">
        <f t="shared" si="102"/>
        <v>0</v>
      </c>
      <c r="BQ106" s="113">
        <f t="shared" si="102"/>
        <v>0</v>
      </c>
      <c r="BR106" s="113">
        <f t="shared" si="102"/>
        <v>0</v>
      </c>
      <c r="BS106" s="113">
        <f t="shared" si="102"/>
        <v>0</v>
      </c>
      <c r="BT106" s="113">
        <f t="shared" si="102"/>
        <v>0</v>
      </c>
      <c r="BU106" s="113">
        <f t="shared" si="103"/>
        <v>0</v>
      </c>
      <c r="BV106" s="113">
        <f t="shared" si="103"/>
        <v>0</v>
      </c>
      <c r="BW106" s="113">
        <f t="shared" si="103"/>
        <v>0</v>
      </c>
      <c r="BX106" s="113">
        <f t="shared" si="103"/>
        <v>0</v>
      </c>
      <c r="BY106" s="113">
        <f t="shared" si="103"/>
        <v>0</v>
      </c>
      <c r="BZ106" s="113">
        <f t="shared" si="103"/>
        <v>0</v>
      </c>
    </row>
    <row r="107" spans="1:78" ht="13.8">
      <c r="A107" s="457"/>
      <c r="B107" s="116"/>
      <c r="C107" s="116"/>
      <c r="D107" s="116"/>
      <c r="E107" s="117"/>
      <c r="F107" s="91" t="s">
        <v>480</v>
      </c>
      <c r="G107" s="91" t="s">
        <v>694</v>
      </c>
      <c r="H107" s="92" t="s">
        <v>265</v>
      </c>
      <c r="I107" s="93" t="s">
        <v>612</v>
      </c>
      <c r="J107" s="210" t="s">
        <v>81</v>
      </c>
      <c r="K107" s="209">
        <v>8</v>
      </c>
      <c r="L107" s="94">
        <f t="shared" si="84"/>
        <v>8.7594437753202672E-4</v>
      </c>
      <c r="M107" s="96"/>
      <c r="N107" s="97" t="str">
        <f t="shared" si="82"/>
        <v>No ISSUED</v>
      </c>
      <c r="O107" s="98">
        <f t="shared" ca="1" si="80"/>
        <v>0</v>
      </c>
      <c r="P107" s="99">
        <f t="shared" ca="1" si="81"/>
        <v>0</v>
      </c>
      <c r="Q107" s="431">
        <v>45975</v>
      </c>
      <c r="R107" s="432" t="s">
        <v>53</v>
      </c>
      <c r="S107" s="431">
        <f t="shared" si="85"/>
        <v>45982</v>
      </c>
      <c r="T107" s="434" t="s">
        <v>53</v>
      </c>
      <c r="U107" s="431">
        <f t="shared" si="83"/>
        <v>45989</v>
      </c>
      <c r="V107" s="432" t="s">
        <v>53</v>
      </c>
      <c r="W107" s="431" t="s">
        <v>53</v>
      </c>
      <c r="X107" s="432" t="s">
        <v>53</v>
      </c>
      <c r="Y107" s="82"/>
      <c r="Z107" s="113">
        <f t="shared" ref="Z107:AI116" si="104">IF(OR($J107="Z",$J107="X"),IF(Z$4&gt;=$W107,$X$3,IF(Z$4&gt;=$U107,$V$3,IF(Z$4&gt;=$S107,$T$3,IF(Z$4&gt;=$Q107,$R$3,0)))),IF($J107="O",IF(Z$4&gt;=$U107,$V$2,IF(Z$4&gt;=$Q107,$R$2,0))))</f>
        <v>0</v>
      </c>
      <c r="AA107" s="113">
        <f t="shared" si="104"/>
        <v>0</v>
      </c>
      <c r="AB107" s="113">
        <f t="shared" si="104"/>
        <v>0</v>
      </c>
      <c r="AC107" s="113">
        <f t="shared" si="104"/>
        <v>0</v>
      </c>
      <c r="AD107" s="113">
        <f t="shared" si="104"/>
        <v>0</v>
      </c>
      <c r="AE107" s="113">
        <f t="shared" si="104"/>
        <v>0</v>
      </c>
      <c r="AF107" s="113">
        <f t="shared" si="104"/>
        <v>0.85</v>
      </c>
      <c r="AG107" s="113">
        <f t="shared" si="104"/>
        <v>0.85</v>
      </c>
      <c r="AH107" s="113">
        <f t="shared" si="104"/>
        <v>1</v>
      </c>
      <c r="AI107" s="113">
        <f t="shared" si="104"/>
        <v>1</v>
      </c>
      <c r="AJ107" s="113">
        <f t="shared" ref="AJ107:AS116" si="105">IF(OR($J107="Z",$J107="X"),IF(AJ$4&gt;=$W107,$X$3,IF(AJ$4&gt;=$U107,$V$3,IF(AJ$4&gt;=$S107,$T$3,IF(AJ$4&gt;=$Q107,$R$3,0)))),IF($J107="O",IF(AJ$4&gt;=$U107,$V$2,IF(AJ$4&gt;=$Q107,$R$2,0))))</f>
        <v>1</v>
      </c>
      <c r="AK107" s="113">
        <f t="shared" si="105"/>
        <v>1</v>
      </c>
      <c r="AL107" s="113">
        <f t="shared" si="105"/>
        <v>1</v>
      </c>
      <c r="AM107" s="113">
        <f t="shared" si="105"/>
        <v>1</v>
      </c>
      <c r="AN107" s="113">
        <f t="shared" si="105"/>
        <v>1</v>
      </c>
      <c r="AO107" s="113">
        <f t="shared" si="105"/>
        <v>1</v>
      </c>
      <c r="AP107" s="113">
        <f t="shared" si="105"/>
        <v>1</v>
      </c>
      <c r="AQ107" s="113">
        <f t="shared" si="105"/>
        <v>1</v>
      </c>
      <c r="AR107" s="113">
        <f t="shared" si="105"/>
        <v>1</v>
      </c>
      <c r="AS107" s="113">
        <f t="shared" si="105"/>
        <v>1</v>
      </c>
      <c r="AT107" s="113">
        <f t="shared" ref="AT107:AY116" si="106">IF(OR($J107="Z",$J107="X"),IF(AT$4&gt;=$W107,$X$3,IF(AT$4&gt;=$U107,$V$3,IF(AT$4&gt;=$S107,$T$3,IF(AT$4&gt;=$Q107,$R$3,0)))),IF($J107="O",IF(AT$4&gt;=$U107,$V$2,IF(AT$4&gt;=$Q107,$R$2,0))))</f>
        <v>1</v>
      </c>
      <c r="AU107" s="113">
        <f t="shared" si="106"/>
        <v>1</v>
      </c>
      <c r="AV107" s="113">
        <f t="shared" si="106"/>
        <v>1</v>
      </c>
      <c r="AW107" s="113">
        <f t="shared" si="106"/>
        <v>1</v>
      </c>
      <c r="AX107" s="113">
        <f t="shared" si="106"/>
        <v>1</v>
      </c>
      <c r="AY107" s="113">
        <f t="shared" si="106"/>
        <v>1</v>
      </c>
      <c r="AZ107" s="83"/>
      <c r="BA107" s="113">
        <f t="shared" ref="BA107:BJ116" si="107">IF(OR($J107="Z",$J107="X"),IF(OR(AND($X107&lt;&gt;0,BA$4&gt;=$X107),AND($X107=0,BA$4&gt;=$W107)),$X$3,IF(OR(AND($V107&lt;&gt;0,BA$4&gt;=$V107),AND($V107=0,BA$4&gt;=$U107)),$V$3,IF(OR(AND($T107&lt;&gt;0,BA$4&gt;=$T107),AND($T107=0,BA$4&gt;=$S107)),$T$3,IF(OR(AND($R107&lt;&gt;0,BA$4&gt;=$R107),AND($R107=0,BA$4&gt;=$Q107)),$R$3,0)))),IF($J107="O",IF(OR(AND($V107&lt;&gt;0,BA$4&gt;=$V107),AND($V107=0,BA$4&gt;=$U107)),$V$2,IF(OR(AND($R107&lt;&gt;0,BA$4&gt;=$R107),AND($R107=0,BA$4&gt;=$Q107)),$R$2,0))))</f>
        <v>0</v>
      </c>
      <c r="BB107" s="113">
        <f t="shared" si="107"/>
        <v>0</v>
      </c>
      <c r="BC107" s="113">
        <f t="shared" si="107"/>
        <v>0</v>
      </c>
      <c r="BD107" s="113">
        <f t="shared" si="107"/>
        <v>0</v>
      </c>
      <c r="BE107" s="113">
        <f t="shared" si="107"/>
        <v>0</v>
      </c>
      <c r="BF107" s="113">
        <f t="shared" si="107"/>
        <v>0</v>
      </c>
      <c r="BG107" s="113">
        <f t="shared" si="107"/>
        <v>0</v>
      </c>
      <c r="BH107" s="113">
        <f t="shared" si="107"/>
        <v>0</v>
      </c>
      <c r="BI107" s="113">
        <f t="shared" si="107"/>
        <v>0</v>
      </c>
      <c r="BJ107" s="113">
        <f t="shared" si="107"/>
        <v>0</v>
      </c>
      <c r="BK107" s="113">
        <f t="shared" ref="BK107:BT116" si="108">IF(OR($J107="Z",$J107="X"),IF(OR(AND($X107&lt;&gt;0,BK$4&gt;=$X107),AND($X107=0,BK$4&gt;=$W107)),$X$3,IF(OR(AND($V107&lt;&gt;0,BK$4&gt;=$V107),AND($V107=0,BK$4&gt;=$U107)),$V$3,IF(OR(AND($T107&lt;&gt;0,BK$4&gt;=$T107),AND($T107=0,BK$4&gt;=$S107)),$T$3,IF(OR(AND($R107&lt;&gt;0,BK$4&gt;=$R107),AND($R107=0,BK$4&gt;=$Q107)),$R$3,0)))),IF($J107="O",IF(OR(AND($V107&lt;&gt;0,BK$4&gt;=$V107),AND($V107=0,BK$4&gt;=$U107)),$V$2,IF(OR(AND($R107&lt;&gt;0,BK$4&gt;=$R107),AND($R107=0,BK$4&gt;=$Q107)),$R$2,0))))</f>
        <v>0</v>
      </c>
      <c r="BL107" s="113">
        <f t="shared" si="108"/>
        <v>0</v>
      </c>
      <c r="BM107" s="113">
        <f t="shared" si="108"/>
        <v>0</v>
      </c>
      <c r="BN107" s="113">
        <f t="shared" si="108"/>
        <v>0</v>
      </c>
      <c r="BO107" s="113">
        <f t="shared" si="108"/>
        <v>0</v>
      </c>
      <c r="BP107" s="113">
        <f t="shared" si="108"/>
        <v>0</v>
      </c>
      <c r="BQ107" s="113">
        <f t="shared" si="108"/>
        <v>0</v>
      </c>
      <c r="BR107" s="113">
        <f t="shared" si="108"/>
        <v>0</v>
      </c>
      <c r="BS107" s="113">
        <f t="shared" si="108"/>
        <v>0</v>
      </c>
      <c r="BT107" s="113">
        <f t="shared" si="108"/>
        <v>0</v>
      </c>
      <c r="BU107" s="113">
        <f t="shared" ref="BU107:BZ116" si="109">IF(OR($J107="Z",$J107="X"),IF(OR(AND($X107&lt;&gt;0,BU$4&gt;=$X107),AND($X107=0,BU$4&gt;=$W107)),$X$3,IF(OR(AND($V107&lt;&gt;0,BU$4&gt;=$V107),AND($V107=0,BU$4&gt;=$U107)),$V$3,IF(OR(AND($T107&lt;&gt;0,BU$4&gt;=$T107),AND($T107=0,BU$4&gt;=$S107)),$T$3,IF(OR(AND($R107&lt;&gt;0,BU$4&gt;=$R107),AND($R107=0,BU$4&gt;=$Q107)),$R$3,0)))),IF($J107="O",IF(OR(AND($V107&lt;&gt;0,BU$4&gt;=$V107),AND($V107=0,BU$4&gt;=$U107)),$V$2,IF(OR(AND($R107&lt;&gt;0,BU$4&gt;=$R107),AND($R107=0,BU$4&gt;=$Q107)),$R$2,0))))</f>
        <v>0</v>
      </c>
      <c r="BV107" s="113">
        <f t="shared" si="109"/>
        <v>0</v>
      </c>
      <c r="BW107" s="113">
        <f t="shared" si="109"/>
        <v>0</v>
      </c>
      <c r="BX107" s="113">
        <f t="shared" si="109"/>
        <v>0</v>
      </c>
      <c r="BY107" s="113">
        <f t="shared" si="109"/>
        <v>0</v>
      </c>
      <c r="BZ107" s="113">
        <f t="shared" si="109"/>
        <v>0</v>
      </c>
    </row>
    <row r="108" spans="1:78" ht="13.8">
      <c r="A108" s="457"/>
      <c r="B108" s="116"/>
      <c r="C108" s="116"/>
      <c r="D108" s="116"/>
      <c r="E108" s="117"/>
      <c r="F108" s="91" t="s">
        <v>481</v>
      </c>
      <c r="G108" s="91" t="s">
        <v>694</v>
      </c>
      <c r="H108" s="92" t="s">
        <v>266</v>
      </c>
      <c r="I108" s="93" t="s">
        <v>612</v>
      </c>
      <c r="J108" s="210" t="s">
        <v>81</v>
      </c>
      <c r="K108" s="209">
        <v>8</v>
      </c>
      <c r="L108" s="94">
        <f t="shared" si="84"/>
        <v>8.7594437753202672E-4</v>
      </c>
      <c r="M108" s="96"/>
      <c r="N108" s="97" t="str">
        <f t="shared" si="82"/>
        <v>No ISSUED</v>
      </c>
      <c r="O108" s="98">
        <f t="shared" ca="1" si="80"/>
        <v>0</v>
      </c>
      <c r="P108" s="99">
        <f t="shared" ca="1" si="81"/>
        <v>0</v>
      </c>
      <c r="Q108" s="431">
        <v>45975</v>
      </c>
      <c r="R108" s="432" t="s">
        <v>53</v>
      </c>
      <c r="S108" s="431">
        <f t="shared" si="85"/>
        <v>45982</v>
      </c>
      <c r="T108" s="434" t="s">
        <v>53</v>
      </c>
      <c r="U108" s="431">
        <f t="shared" si="83"/>
        <v>45989</v>
      </c>
      <c r="V108" s="432" t="s">
        <v>53</v>
      </c>
      <c r="W108" s="431" t="s">
        <v>53</v>
      </c>
      <c r="X108" s="432" t="s">
        <v>53</v>
      </c>
      <c r="Y108" s="82"/>
      <c r="Z108" s="113">
        <f t="shared" si="104"/>
        <v>0</v>
      </c>
      <c r="AA108" s="113">
        <f t="shared" si="104"/>
        <v>0</v>
      </c>
      <c r="AB108" s="113">
        <f t="shared" si="104"/>
        <v>0</v>
      </c>
      <c r="AC108" s="113">
        <f t="shared" si="104"/>
        <v>0</v>
      </c>
      <c r="AD108" s="113">
        <f t="shared" si="104"/>
        <v>0</v>
      </c>
      <c r="AE108" s="113">
        <f t="shared" si="104"/>
        <v>0</v>
      </c>
      <c r="AF108" s="113">
        <f t="shared" si="104"/>
        <v>0.85</v>
      </c>
      <c r="AG108" s="113">
        <f t="shared" si="104"/>
        <v>0.85</v>
      </c>
      <c r="AH108" s="113">
        <f t="shared" si="104"/>
        <v>1</v>
      </c>
      <c r="AI108" s="113">
        <f t="shared" si="104"/>
        <v>1</v>
      </c>
      <c r="AJ108" s="113">
        <f t="shared" si="105"/>
        <v>1</v>
      </c>
      <c r="AK108" s="113">
        <f t="shared" si="105"/>
        <v>1</v>
      </c>
      <c r="AL108" s="113">
        <f t="shared" si="105"/>
        <v>1</v>
      </c>
      <c r="AM108" s="113">
        <f t="shared" si="105"/>
        <v>1</v>
      </c>
      <c r="AN108" s="113">
        <f t="shared" si="105"/>
        <v>1</v>
      </c>
      <c r="AO108" s="113">
        <f t="shared" si="105"/>
        <v>1</v>
      </c>
      <c r="AP108" s="113">
        <f t="shared" si="105"/>
        <v>1</v>
      </c>
      <c r="AQ108" s="113">
        <f t="shared" si="105"/>
        <v>1</v>
      </c>
      <c r="AR108" s="113">
        <f t="shared" si="105"/>
        <v>1</v>
      </c>
      <c r="AS108" s="113">
        <f t="shared" si="105"/>
        <v>1</v>
      </c>
      <c r="AT108" s="113">
        <f t="shared" si="106"/>
        <v>1</v>
      </c>
      <c r="AU108" s="113">
        <f t="shared" si="106"/>
        <v>1</v>
      </c>
      <c r="AV108" s="113">
        <f t="shared" si="106"/>
        <v>1</v>
      </c>
      <c r="AW108" s="113">
        <f t="shared" si="106"/>
        <v>1</v>
      </c>
      <c r="AX108" s="113">
        <f t="shared" si="106"/>
        <v>1</v>
      </c>
      <c r="AY108" s="113">
        <f t="shared" si="106"/>
        <v>1</v>
      </c>
      <c r="AZ108" s="83"/>
      <c r="BA108" s="113">
        <f t="shared" si="107"/>
        <v>0</v>
      </c>
      <c r="BB108" s="113">
        <f t="shared" si="107"/>
        <v>0</v>
      </c>
      <c r="BC108" s="113">
        <f t="shared" si="107"/>
        <v>0</v>
      </c>
      <c r="BD108" s="113">
        <f t="shared" si="107"/>
        <v>0</v>
      </c>
      <c r="BE108" s="113">
        <f t="shared" si="107"/>
        <v>0</v>
      </c>
      <c r="BF108" s="113">
        <f t="shared" si="107"/>
        <v>0</v>
      </c>
      <c r="BG108" s="113">
        <f t="shared" si="107"/>
        <v>0</v>
      </c>
      <c r="BH108" s="113">
        <f t="shared" si="107"/>
        <v>0</v>
      </c>
      <c r="BI108" s="113">
        <f t="shared" si="107"/>
        <v>0</v>
      </c>
      <c r="BJ108" s="113">
        <f t="shared" si="107"/>
        <v>0</v>
      </c>
      <c r="BK108" s="113">
        <f t="shared" si="108"/>
        <v>0</v>
      </c>
      <c r="BL108" s="113">
        <f t="shared" si="108"/>
        <v>0</v>
      </c>
      <c r="BM108" s="113">
        <f t="shared" si="108"/>
        <v>0</v>
      </c>
      <c r="BN108" s="113">
        <f t="shared" si="108"/>
        <v>0</v>
      </c>
      <c r="BO108" s="113">
        <f t="shared" si="108"/>
        <v>0</v>
      </c>
      <c r="BP108" s="113">
        <f t="shared" si="108"/>
        <v>0</v>
      </c>
      <c r="BQ108" s="113">
        <f t="shared" si="108"/>
        <v>0</v>
      </c>
      <c r="BR108" s="113">
        <f t="shared" si="108"/>
        <v>0</v>
      </c>
      <c r="BS108" s="113">
        <f t="shared" si="108"/>
        <v>0</v>
      </c>
      <c r="BT108" s="113">
        <f t="shared" si="108"/>
        <v>0</v>
      </c>
      <c r="BU108" s="113">
        <f t="shared" si="109"/>
        <v>0</v>
      </c>
      <c r="BV108" s="113">
        <f t="shared" si="109"/>
        <v>0</v>
      </c>
      <c r="BW108" s="113">
        <f t="shared" si="109"/>
        <v>0</v>
      </c>
      <c r="BX108" s="113">
        <f t="shared" si="109"/>
        <v>0</v>
      </c>
      <c r="BY108" s="113">
        <f t="shared" si="109"/>
        <v>0</v>
      </c>
      <c r="BZ108" s="113">
        <f t="shared" si="109"/>
        <v>0</v>
      </c>
    </row>
    <row r="109" spans="1:78" ht="13.8">
      <c r="A109" s="457"/>
      <c r="B109" s="116"/>
      <c r="C109" s="116"/>
      <c r="D109" s="116"/>
      <c r="E109" s="117"/>
      <c r="F109" s="91" t="s">
        <v>482</v>
      </c>
      <c r="G109" s="91" t="s">
        <v>694</v>
      </c>
      <c r="H109" s="92" t="s">
        <v>267</v>
      </c>
      <c r="I109" s="93" t="s">
        <v>612</v>
      </c>
      <c r="J109" s="210" t="s">
        <v>81</v>
      </c>
      <c r="K109" s="209">
        <v>8</v>
      </c>
      <c r="L109" s="94">
        <f t="shared" si="84"/>
        <v>8.7594437753202672E-4</v>
      </c>
      <c r="M109" s="96"/>
      <c r="N109" s="97" t="str">
        <f t="shared" si="82"/>
        <v>No ISSUED</v>
      </c>
      <c r="O109" s="98">
        <f t="shared" ca="1" si="80"/>
        <v>0</v>
      </c>
      <c r="P109" s="99">
        <f t="shared" ca="1" si="81"/>
        <v>0</v>
      </c>
      <c r="Q109" s="431">
        <v>45975</v>
      </c>
      <c r="R109" s="432" t="s">
        <v>53</v>
      </c>
      <c r="S109" s="431">
        <f t="shared" si="85"/>
        <v>45982</v>
      </c>
      <c r="T109" s="434" t="s">
        <v>53</v>
      </c>
      <c r="U109" s="431">
        <f t="shared" si="83"/>
        <v>45989</v>
      </c>
      <c r="V109" s="432" t="s">
        <v>53</v>
      </c>
      <c r="W109" s="431" t="s">
        <v>53</v>
      </c>
      <c r="X109" s="432" t="s">
        <v>53</v>
      </c>
      <c r="Y109" s="82"/>
      <c r="Z109" s="113">
        <f t="shared" si="104"/>
        <v>0</v>
      </c>
      <c r="AA109" s="113">
        <f t="shared" si="104"/>
        <v>0</v>
      </c>
      <c r="AB109" s="113">
        <f t="shared" si="104"/>
        <v>0</v>
      </c>
      <c r="AC109" s="113">
        <f t="shared" si="104"/>
        <v>0</v>
      </c>
      <c r="AD109" s="113">
        <f t="shared" si="104"/>
        <v>0</v>
      </c>
      <c r="AE109" s="113">
        <f t="shared" si="104"/>
        <v>0</v>
      </c>
      <c r="AF109" s="113">
        <f t="shared" si="104"/>
        <v>0.85</v>
      </c>
      <c r="AG109" s="113">
        <f t="shared" si="104"/>
        <v>0.85</v>
      </c>
      <c r="AH109" s="113">
        <f t="shared" si="104"/>
        <v>1</v>
      </c>
      <c r="AI109" s="113">
        <f t="shared" si="104"/>
        <v>1</v>
      </c>
      <c r="AJ109" s="113">
        <f t="shared" si="105"/>
        <v>1</v>
      </c>
      <c r="AK109" s="113">
        <f t="shared" si="105"/>
        <v>1</v>
      </c>
      <c r="AL109" s="113">
        <f t="shared" si="105"/>
        <v>1</v>
      </c>
      <c r="AM109" s="113">
        <f t="shared" si="105"/>
        <v>1</v>
      </c>
      <c r="AN109" s="113">
        <f t="shared" si="105"/>
        <v>1</v>
      </c>
      <c r="AO109" s="113">
        <f t="shared" si="105"/>
        <v>1</v>
      </c>
      <c r="AP109" s="113">
        <f t="shared" si="105"/>
        <v>1</v>
      </c>
      <c r="AQ109" s="113">
        <f t="shared" si="105"/>
        <v>1</v>
      </c>
      <c r="AR109" s="113">
        <f t="shared" si="105"/>
        <v>1</v>
      </c>
      <c r="AS109" s="113">
        <f t="shared" si="105"/>
        <v>1</v>
      </c>
      <c r="AT109" s="113">
        <f t="shared" si="106"/>
        <v>1</v>
      </c>
      <c r="AU109" s="113">
        <f t="shared" si="106"/>
        <v>1</v>
      </c>
      <c r="AV109" s="113">
        <f t="shared" si="106"/>
        <v>1</v>
      </c>
      <c r="AW109" s="113">
        <f t="shared" si="106"/>
        <v>1</v>
      </c>
      <c r="AX109" s="113">
        <f t="shared" si="106"/>
        <v>1</v>
      </c>
      <c r="AY109" s="113">
        <f t="shared" si="106"/>
        <v>1</v>
      </c>
      <c r="AZ109" s="83"/>
      <c r="BA109" s="113">
        <f t="shared" si="107"/>
        <v>0</v>
      </c>
      <c r="BB109" s="113">
        <f t="shared" si="107"/>
        <v>0</v>
      </c>
      <c r="BC109" s="113">
        <f t="shared" si="107"/>
        <v>0</v>
      </c>
      <c r="BD109" s="113">
        <f t="shared" si="107"/>
        <v>0</v>
      </c>
      <c r="BE109" s="113">
        <f t="shared" si="107"/>
        <v>0</v>
      </c>
      <c r="BF109" s="113">
        <f t="shared" si="107"/>
        <v>0</v>
      </c>
      <c r="BG109" s="113">
        <f t="shared" si="107"/>
        <v>0</v>
      </c>
      <c r="BH109" s="113">
        <f t="shared" si="107"/>
        <v>0</v>
      </c>
      <c r="BI109" s="113">
        <f t="shared" si="107"/>
        <v>0</v>
      </c>
      <c r="BJ109" s="113">
        <f t="shared" si="107"/>
        <v>0</v>
      </c>
      <c r="BK109" s="113">
        <f t="shared" si="108"/>
        <v>0</v>
      </c>
      <c r="BL109" s="113">
        <f t="shared" si="108"/>
        <v>0</v>
      </c>
      <c r="BM109" s="113">
        <f t="shared" si="108"/>
        <v>0</v>
      </c>
      <c r="BN109" s="113">
        <f t="shared" si="108"/>
        <v>0</v>
      </c>
      <c r="BO109" s="113">
        <f t="shared" si="108"/>
        <v>0</v>
      </c>
      <c r="BP109" s="113">
        <f t="shared" si="108"/>
        <v>0</v>
      </c>
      <c r="BQ109" s="113">
        <f t="shared" si="108"/>
        <v>0</v>
      </c>
      <c r="BR109" s="113">
        <f t="shared" si="108"/>
        <v>0</v>
      </c>
      <c r="BS109" s="113">
        <f t="shared" si="108"/>
        <v>0</v>
      </c>
      <c r="BT109" s="113">
        <f t="shared" si="108"/>
        <v>0</v>
      </c>
      <c r="BU109" s="113">
        <f t="shared" si="109"/>
        <v>0</v>
      </c>
      <c r="BV109" s="113">
        <f t="shared" si="109"/>
        <v>0</v>
      </c>
      <c r="BW109" s="113">
        <f t="shared" si="109"/>
        <v>0</v>
      </c>
      <c r="BX109" s="113">
        <f t="shared" si="109"/>
        <v>0</v>
      </c>
      <c r="BY109" s="113">
        <f t="shared" si="109"/>
        <v>0</v>
      </c>
      <c r="BZ109" s="113">
        <f t="shared" si="109"/>
        <v>0</v>
      </c>
    </row>
    <row r="110" spans="1:78" ht="13.8">
      <c r="A110" s="457"/>
      <c r="B110" s="116"/>
      <c r="C110" s="116"/>
      <c r="D110" s="116"/>
      <c r="E110" s="117"/>
      <c r="F110" s="91" t="s">
        <v>483</v>
      </c>
      <c r="G110" s="91" t="s">
        <v>694</v>
      </c>
      <c r="H110" s="92" t="s">
        <v>268</v>
      </c>
      <c r="I110" s="93" t="s">
        <v>612</v>
      </c>
      <c r="J110" s="210" t="s">
        <v>81</v>
      </c>
      <c r="K110" s="209">
        <v>8</v>
      </c>
      <c r="L110" s="94">
        <f t="shared" si="84"/>
        <v>8.7594437753202672E-4</v>
      </c>
      <c r="M110" s="96"/>
      <c r="N110" s="97" t="str">
        <f t="shared" si="82"/>
        <v>No ISSUED</v>
      </c>
      <c r="O110" s="98">
        <f t="shared" ca="1" si="80"/>
        <v>0</v>
      </c>
      <c r="P110" s="99">
        <f t="shared" ca="1" si="81"/>
        <v>0</v>
      </c>
      <c r="Q110" s="431">
        <v>45975</v>
      </c>
      <c r="R110" s="432" t="s">
        <v>53</v>
      </c>
      <c r="S110" s="431">
        <f t="shared" si="85"/>
        <v>45982</v>
      </c>
      <c r="T110" s="434" t="s">
        <v>53</v>
      </c>
      <c r="U110" s="431">
        <f t="shared" si="83"/>
        <v>45989</v>
      </c>
      <c r="V110" s="432" t="s">
        <v>53</v>
      </c>
      <c r="W110" s="431" t="s">
        <v>53</v>
      </c>
      <c r="X110" s="432" t="s">
        <v>53</v>
      </c>
      <c r="Y110" s="82"/>
      <c r="Z110" s="113">
        <f t="shared" si="104"/>
        <v>0</v>
      </c>
      <c r="AA110" s="113">
        <f t="shared" si="104"/>
        <v>0</v>
      </c>
      <c r="AB110" s="113">
        <f t="shared" si="104"/>
        <v>0</v>
      </c>
      <c r="AC110" s="113">
        <f t="shared" si="104"/>
        <v>0</v>
      </c>
      <c r="AD110" s="113">
        <f t="shared" si="104"/>
        <v>0</v>
      </c>
      <c r="AE110" s="113">
        <f t="shared" si="104"/>
        <v>0</v>
      </c>
      <c r="AF110" s="113">
        <f t="shared" si="104"/>
        <v>0.85</v>
      </c>
      <c r="AG110" s="113">
        <f t="shared" si="104"/>
        <v>0.85</v>
      </c>
      <c r="AH110" s="113">
        <f t="shared" si="104"/>
        <v>1</v>
      </c>
      <c r="AI110" s="113">
        <f t="shared" si="104"/>
        <v>1</v>
      </c>
      <c r="AJ110" s="113">
        <f t="shared" si="105"/>
        <v>1</v>
      </c>
      <c r="AK110" s="113">
        <f t="shared" si="105"/>
        <v>1</v>
      </c>
      <c r="AL110" s="113">
        <f t="shared" si="105"/>
        <v>1</v>
      </c>
      <c r="AM110" s="113">
        <f t="shared" si="105"/>
        <v>1</v>
      </c>
      <c r="AN110" s="113">
        <f t="shared" si="105"/>
        <v>1</v>
      </c>
      <c r="AO110" s="113">
        <f t="shared" si="105"/>
        <v>1</v>
      </c>
      <c r="AP110" s="113">
        <f t="shared" si="105"/>
        <v>1</v>
      </c>
      <c r="AQ110" s="113">
        <f t="shared" si="105"/>
        <v>1</v>
      </c>
      <c r="AR110" s="113">
        <f t="shared" si="105"/>
        <v>1</v>
      </c>
      <c r="AS110" s="113">
        <f t="shared" si="105"/>
        <v>1</v>
      </c>
      <c r="AT110" s="113">
        <f t="shared" si="106"/>
        <v>1</v>
      </c>
      <c r="AU110" s="113">
        <f t="shared" si="106"/>
        <v>1</v>
      </c>
      <c r="AV110" s="113">
        <f t="shared" si="106"/>
        <v>1</v>
      </c>
      <c r="AW110" s="113">
        <f t="shared" si="106"/>
        <v>1</v>
      </c>
      <c r="AX110" s="113">
        <f t="shared" si="106"/>
        <v>1</v>
      </c>
      <c r="AY110" s="113">
        <f t="shared" si="106"/>
        <v>1</v>
      </c>
      <c r="AZ110" s="83"/>
      <c r="BA110" s="113">
        <f t="shared" si="107"/>
        <v>0</v>
      </c>
      <c r="BB110" s="113">
        <f t="shared" si="107"/>
        <v>0</v>
      </c>
      <c r="BC110" s="113">
        <f t="shared" si="107"/>
        <v>0</v>
      </c>
      <c r="BD110" s="113">
        <f t="shared" si="107"/>
        <v>0</v>
      </c>
      <c r="BE110" s="113">
        <f t="shared" si="107"/>
        <v>0</v>
      </c>
      <c r="BF110" s="113">
        <f t="shared" si="107"/>
        <v>0</v>
      </c>
      <c r="BG110" s="113">
        <f t="shared" si="107"/>
        <v>0</v>
      </c>
      <c r="BH110" s="113">
        <f t="shared" si="107"/>
        <v>0</v>
      </c>
      <c r="BI110" s="113">
        <f t="shared" si="107"/>
        <v>0</v>
      </c>
      <c r="BJ110" s="113">
        <f t="shared" si="107"/>
        <v>0</v>
      </c>
      <c r="BK110" s="113">
        <f t="shared" si="108"/>
        <v>0</v>
      </c>
      <c r="BL110" s="113">
        <f t="shared" si="108"/>
        <v>0</v>
      </c>
      <c r="BM110" s="113">
        <f t="shared" si="108"/>
        <v>0</v>
      </c>
      <c r="BN110" s="113">
        <f t="shared" si="108"/>
        <v>0</v>
      </c>
      <c r="BO110" s="113">
        <f t="shared" si="108"/>
        <v>0</v>
      </c>
      <c r="BP110" s="113">
        <f t="shared" si="108"/>
        <v>0</v>
      </c>
      <c r="BQ110" s="113">
        <f t="shared" si="108"/>
        <v>0</v>
      </c>
      <c r="BR110" s="113">
        <f t="shared" si="108"/>
        <v>0</v>
      </c>
      <c r="BS110" s="113">
        <f t="shared" si="108"/>
        <v>0</v>
      </c>
      <c r="BT110" s="113">
        <f t="shared" si="108"/>
        <v>0</v>
      </c>
      <c r="BU110" s="113">
        <f t="shared" si="109"/>
        <v>0</v>
      </c>
      <c r="BV110" s="113">
        <f t="shared" si="109"/>
        <v>0</v>
      </c>
      <c r="BW110" s="113">
        <f t="shared" si="109"/>
        <v>0</v>
      </c>
      <c r="BX110" s="113">
        <f t="shared" si="109"/>
        <v>0</v>
      </c>
      <c r="BY110" s="113">
        <f t="shared" si="109"/>
        <v>0</v>
      </c>
      <c r="BZ110" s="113">
        <f t="shared" si="109"/>
        <v>0</v>
      </c>
    </row>
    <row r="111" spans="1:78" ht="13.8">
      <c r="A111" s="457"/>
      <c r="B111" s="116"/>
      <c r="C111" s="116"/>
      <c r="D111" s="116"/>
      <c r="E111" s="117"/>
      <c r="F111" s="91" t="s">
        <v>484</v>
      </c>
      <c r="G111" s="91" t="s">
        <v>694</v>
      </c>
      <c r="H111" s="92" t="s">
        <v>269</v>
      </c>
      <c r="I111" s="93" t="s">
        <v>612</v>
      </c>
      <c r="J111" s="210" t="s">
        <v>81</v>
      </c>
      <c r="K111" s="209">
        <v>8</v>
      </c>
      <c r="L111" s="94">
        <f t="shared" si="84"/>
        <v>8.7594437753202672E-4</v>
      </c>
      <c r="M111" s="96"/>
      <c r="N111" s="97" t="str">
        <f t="shared" si="82"/>
        <v>No ISSUED</v>
      </c>
      <c r="O111" s="98">
        <f t="shared" ca="1" si="80"/>
        <v>0</v>
      </c>
      <c r="P111" s="99">
        <f t="shared" ca="1" si="81"/>
        <v>0</v>
      </c>
      <c r="Q111" s="431">
        <v>45975</v>
      </c>
      <c r="R111" s="432" t="s">
        <v>53</v>
      </c>
      <c r="S111" s="431">
        <f t="shared" si="85"/>
        <v>45982</v>
      </c>
      <c r="T111" s="434" t="s">
        <v>53</v>
      </c>
      <c r="U111" s="431">
        <f t="shared" si="83"/>
        <v>45989</v>
      </c>
      <c r="V111" s="432" t="s">
        <v>53</v>
      </c>
      <c r="W111" s="431" t="s">
        <v>53</v>
      </c>
      <c r="X111" s="432" t="s">
        <v>53</v>
      </c>
      <c r="Y111" s="82"/>
      <c r="Z111" s="113">
        <f t="shared" si="104"/>
        <v>0</v>
      </c>
      <c r="AA111" s="113">
        <f t="shared" si="104"/>
        <v>0</v>
      </c>
      <c r="AB111" s="113">
        <f t="shared" si="104"/>
        <v>0</v>
      </c>
      <c r="AC111" s="113">
        <f t="shared" si="104"/>
        <v>0</v>
      </c>
      <c r="AD111" s="113">
        <f t="shared" si="104"/>
        <v>0</v>
      </c>
      <c r="AE111" s="113">
        <f t="shared" si="104"/>
        <v>0</v>
      </c>
      <c r="AF111" s="113">
        <f t="shared" si="104"/>
        <v>0.85</v>
      </c>
      <c r="AG111" s="113">
        <f t="shared" si="104"/>
        <v>0.85</v>
      </c>
      <c r="AH111" s="113">
        <f t="shared" si="104"/>
        <v>1</v>
      </c>
      <c r="AI111" s="113">
        <f t="shared" si="104"/>
        <v>1</v>
      </c>
      <c r="AJ111" s="113">
        <f t="shared" si="105"/>
        <v>1</v>
      </c>
      <c r="AK111" s="113">
        <f t="shared" si="105"/>
        <v>1</v>
      </c>
      <c r="AL111" s="113">
        <f t="shared" si="105"/>
        <v>1</v>
      </c>
      <c r="AM111" s="113">
        <f t="shared" si="105"/>
        <v>1</v>
      </c>
      <c r="AN111" s="113">
        <f t="shared" si="105"/>
        <v>1</v>
      </c>
      <c r="AO111" s="113">
        <f t="shared" si="105"/>
        <v>1</v>
      </c>
      <c r="AP111" s="113">
        <f t="shared" si="105"/>
        <v>1</v>
      </c>
      <c r="AQ111" s="113">
        <f t="shared" si="105"/>
        <v>1</v>
      </c>
      <c r="AR111" s="113">
        <f t="shared" si="105"/>
        <v>1</v>
      </c>
      <c r="AS111" s="113">
        <f t="shared" si="105"/>
        <v>1</v>
      </c>
      <c r="AT111" s="113">
        <f t="shared" si="106"/>
        <v>1</v>
      </c>
      <c r="AU111" s="113">
        <f t="shared" si="106"/>
        <v>1</v>
      </c>
      <c r="AV111" s="113">
        <f t="shared" si="106"/>
        <v>1</v>
      </c>
      <c r="AW111" s="113">
        <f t="shared" si="106"/>
        <v>1</v>
      </c>
      <c r="AX111" s="113">
        <f t="shared" si="106"/>
        <v>1</v>
      </c>
      <c r="AY111" s="113">
        <f t="shared" si="106"/>
        <v>1</v>
      </c>
      <c r="AZ111" s="83"/>
      <c r="BA111" s="113">
        <f t="shared" si="107"/>
        <v>0</v>
      </c>
      <c r="BB111" s="113">
        <f t="shared" si="107"/>
        <v>0</v>
      </c>
      <c r="BC111" s="113">
        <f t="shared" si="107"/>
        <v>0</v>
      </c>
      <c r="BD111" s="113">
        <f t="shared" si="107"/>
        <v>0</v>
      </c>
      <c r="BE111" s="113">
        <f t="shared" si="107"/>
        <v>0</v>
      </c>
      <c r="BF111" s="113">
        <f t="shared" si="107"/>
        <v>0</v>
      </c>
      <c r="BG111" s="113">
        <f t="shared" si="107"/>
        <v>0</v>
      </c>
      <c r="BH111" s="113">
        <f t="shared" si="107"/>
        <v>0</v>
      </c>
      <c r="BI111" s="113">
        <f t="shared" si="107"/>
        <v>0</v>
      </c>
      <c r="BJ111" s="113">
        <f t="shared" si="107"/>
        <v>0</v>
      </c>
      <c r="BK111" s="113">
        <f t="shared" si="108"/>
        <v>0</v>
      </c>
      <c r="BL111" s="113">
        <f t="shared" si="108"/>
        <v>0</v>
      </c>
      <c r="BM111" s="113">
        <f t="shared" si="108"/>
        <v>0</v>
      </c>
      <c r="BN111" s="113">
        <f t="shared" si="108"/>
        <v>0</v>
      </c>
      <c r="BO111" s="113">
        <f t="shared" si="108"/>
        <v>0</v>
      </c>
      <c r="BP111" s="113">
        <f t="shared" si="108"/>
        <v>0</v>
      </c>
      <c r="BQ111" s="113">
        <f t="shared" si="108"/>
        <v>0</v>
      </c>
      <c r="BR111" s="113">
        <f t="shared" si="108"/>
        <v>0</v>
      </c>
      <c r="BS111" s="113">
        <f t="shared" si="108"/>
        <v>0</v>
      </c>
      <c r="BT111" s="113">
        <f t="shared" si="108"/>
        <v>0</v>
      </c>
      <c r="BU111" s="113">
        <f t="shared" si="109"/>
        <v>0</v>
      </c>
      <c r="BV111" s="113">
        <f t="shared" si="109"/>
        <v>0</v>
      </c>
      <c r="BW111" s="113">
        <f t="shared" si="109"/>
        <v>0</v>
      </c>
      <c r="BX111" s="113">
        <f t="shared" si="109"/>
        <v>0</v>
      </c>
      <c r="BY111" s="113">
        <f t="shared" si="109"/>
        <v>0</v>
      </c>
      <c r="BZ111" s="113">
        <f t="shared" si="109"/>
        <v>0</v>
      </c>
    </row>
    <row r="112" spans="1:78" ht="13.8">
      <c r="A112" s="457"/>
      <c r="B112" s="116"/>
      <c r="C112" s="116"/>
      <c r="D112" s="116"/>
      <c r="E112" s="117"/>
      <c r="F112" s="91" t="s">
        <v>485</v>
      </c>
      <c r="G112" s="91" t="s">
        <v>694</v>
      </c>
      <c r="H112" s="92" t="s">
        <v>270</v>
      </c>
      <c r="I112" s="93" t="s">
        <v>612</v>
      </c>
      <c r="J112" s="210" t="s">
        <v>81</v>
      </c>
      <c r="K112" s="209">
        <v>8</v>
      </c>
      <c r="L112" s="94">
        <f t="shared" si="84"/>
        <v>8.7594437753202672E-4</v>
      </c>
      <c r="M112" s="96"/>
      <c r="N112" s="97" t="str">
        <f t="shared" si="82"/>
        <v>No ISSUED</v>
      </c>
      <c r="O112" s="98">
        <f t="shared" ca="1" si="80"/>
        <v>0</v>
      </c>
      <c r="P112" s="99">
        <f t="shared" ca="1" si="81"/>
        <v>0</v>
      </c>
      <c r="Q112" s="431">
        <v>45975</v>
      </c>
      <c r="R112" s="432" t="s">
        <v>53</v>
      </c>
      <c r="S112" s="431">
        <f t="shared" si="85"/>
        <v>45982</v>
      </c>
      <c r="T112" s="434" t="s">
        <v>53</v>
      </c>
      <c r="U112" s="431">
        <f t="shared" si="83"/>
        <v>45989</v>
      </c>
      <c r="V112" s="432" t="s">
        <v>53</v>
      </c>
      <c r="W112" s="431" t="s">
        <v>53</v>
      </c>
      <c r="X112" s="432" t="s">
        <v>53</v>
      </c>
      <c r="Y112" s="82"/>
      <c r="Z112" s="113">
        <f t="shared" si="104"/>
        <v>0</v>
      </c>
      <c r="AA112" s="113">
        <f t="shared" si="104"/>
        <v>0</v>
      </c>
      <c r="AB112" s="113">
        <f t="shared" si="104"/>
        <v>0</v>
      </c>
      <c r="AC112" s="113">
        <f t="shared" si="104"/>
        <v>0</v>
      </c>
      <c r="AD112" s="113">
        <f t="shared" si="104"/>
        <v>0</v>
      </c>
      <c r="AE112" s="113">
        <f t="shared" si="104"/>
        <v>0</v>
      </c>
      <c r="AF112" s="113">
        <f t="shared" si="104"/>
        <v>0.85</v>
      </c>
      <c r="AG112" s="113">
        <f t="shared" si="104"/>
        <v>0.85</v>
      </c>
      <c r="AH112" s="113">
        <f t="shared" si="104"/>
        <v>1</v>
      </c>
      <c r="AI112" s="113">
        <f t="shared" si="104"/>
        <v>1</v>
      </c>
      <c r="AJ112" s="113">
        <f t="shared" si="105"/>
        <v>1</v>
      </c>
      <c r="AK112" s="113">
        <f t="shared" si="105"/>
        <v>1</v>
      </c>
      <c r="AL112" s="113">
        <f t="shared" si="105"/>
        <v>1</v>
      </c>
      <c r="AM112" s="113">
        <f t="shared" si="105"/>
        <v>1</v>
      </c>
      <c r="AN112" s="113">
        <f t="shared" si="105"/>
        <v>1</v>
      </c>
      <c r="AO112" s="113">
        <f t="shared" si="105"/>
        <v>1</v>
      </c>
      <c r="AP112" s="113">
        <f t="shared" si="105"/>
        <v>1</v>
      </c>
      <c r="AQ112" s="113">
        <f t="shared" si="105"/>
        <v>1</v>
      </c>
      <c r="AR112" s="113">
        <f t="shared" si="105"/>
        <v>1</v>
      </c>
      <c r="AS112" s="113">
        <f t="shared" si="105"/>
        <v>1</v>
      </c>
      <c r="AT112" s="113">
        <f t="shared" si="106"/>
        <v>1</v>
      </c>
      <c r="AU112" s="113">
        <f t="shared" si="106"/>
        <v>1</v>
      </c>
      <c r="AV112" s="113">
        <f t="shared" si="106"/>
        <v>1</v>
      </c>
      <c r="AW112" s="113">
        <f t="shared" si="106"/>
        <v>1</v>
      </c>
      <c r="AX112" s="113">
        <f t="shared" si="106"/>
        <v>1</v>
      </c>
      <c r="AY112" s="113">
        <f t="shared" si="106"/>
        <v>1</v>
      </c>
      <c r="AZ112" s="83"/>
      <c r="BA112" s="113">
        <f t="shared" si="107"/>
        <v>0</v>
      </c>
      <c r="BB112" s="113">
        <f t="shared" si="107"/>
        <v>0</v>
      </c>
      <c r="BC112" s="113">
        <f t="shared" si="107"/>
        <v>0</v>
      </c>
      <c r="BD112" s="113">
        <f t="shared" si="107"/>
        <v>0</v>
      </c>
      <c r="BE112" s="113">
        <f t="shared" si="107"/>
        <v>0</v>
      </c>
      <c r="BF112" s="113">
        <f t="shared" si="107"/>
        <v>0</v>
      </c>
      <c r="BG112" s="113">
        <f t="shared" si="107"/>
        <v>0</v>
      </c>
      <c r="BH112" s="113">
        <f t="shared" si="107"/>
        <v>0</v>
      </c>
      <c r="BI112" s="113">
        <f t="shared" si="107"/>
        <v>0</v>
      </c>
      <c r="BJ112" s="113">
        <f t="shared" si="107"/>
        <v>0</v>
      </c>
      <c r="BK112" s="113">
        <f t="shared" si="108"/>
        <v>0</v>
      </c>
      <c r="BL112" s="113">
        <f t="shared" si="108"/>
        <v>0</v>
      </c>
      <c r="BM112" s="113">
        <f t="shared" si="108"/>
        <v>0</v>
      </c>
      <c r="BN112" s="113">
        <f t="shared" si="108"/>
        <v>0</v>
      </c>
      <c r="BO112" s="113">
        <f t="shared" si="108"/>
        <v>0</v>
      </c>
      <c r="BP112" s="113">
        <f t="shared" si="108"/>
        <v>0</v>
      </c>
      <c r="BQ112" s="113">
        <f t="shared" si="108"/>
        <v>0</v>
      </c>
      <c r="BR112" s="113">
        <f t="shared" si="108"/>
        <v>0</v>
      </c>
      <c r="BS112" s="113">
        <f t="shared" si="108"/>
        <v>0</v>
      </c>
      <c r="BT112" s="113">
        <f t="shared" si="108"/>
        <v>0</v>
      </c>
      <c r="BU112" s="113">
        <f t="shared" si="109"/>
        <v>0</v>
      </c>
      <c r="BV112" s="113">
        <f t="shared" si="109"/>
        <v>0</v>
      </c>
      <c r="BW112" s="113">
        <f t="shared" si="109"/>
        <v>0</v>
      </c>
      <c r="BX112" s="113">
        <f t="shared" si="109"/>
        <v>0</v>
      </c>
      <c r="BY112" s="113">
        <f t="shared" si="109"/>
        <v>0</v>
      </c>
      <c r="BZ112" s="113">
        <f t="shared" si="109"/>
        <v>0</v>
      </c>
    </row>
    <row r="113" spans="1:78" ht="13.8">
      <c r="A113" s="457"/>
      <c r="B113" s="116"/>
      <c r="C113" s="116"/>
      <c r="D113" s="116"/>
      <c r="E113" s="117"/>
      <c r="F113" s="91" t="s">
        <v>486</v>
      </c>
      <c r="G113" s="91" t="s">
        <v>694</v>
      </c>
      <c r="H113" s="92" t="s">
        <v>271</v>
      </c>
      <c r="I113" s="93" t="s">
        <v>612</v>
      </c>
      <c r="J113" s="210" t="s">
        <v>81</v>
      </c>
      <c r="K113" s="209">
        <v>8</v>
      </c>
      <c r="L113" s="94">
        <f t="shared" si="84"/>
        <v>8.7594437753202672E-4</v>
      </c>
      <c r="M113" s="96"/>
      <c r="N113" s="97" t="str">
        <f t="shared" si="82"/>
        <v>No ISSUED</v>
      </c>
      <c r="O113" s="98">
        <f t="shared" ca="1" si="80"/>
        <v>0</v>
      </c>
      <c r="P113" s="99">
        <f t="shared" ca="1" si="81"/>
        <v>0</v>
      </c>
      <c r="Q113" s="431">
        <v>45975</v>
      </c>
      <c r="R113" s="432" t="s">
        <v>53</v>
      </c>
      <c r="S113" s="431">
        <f t="shared" si="85"/>
        <v>45982</v>
      </c>
      <c r="T113" s="434" t="s">
        <v>53</v>
      </c>
      <c r="U113" s="431">
        <f t="shared" si="83"/>
        <v>45989</v>
      </c>
      <c r="V113" s="432" t="s">
        <v>53</v>
      </c>
      <c r="W113" s="431" t="s">
        <v>53</v>
      </c>
      <c r="X113" s="432" t="s">
        <v>53</v>
      </c>
      <c r="Y113" s="82"/>
      <c r="Z113" s="113">
        <f t="shared" si="104"/>
        <v>0</v>
      </c>
      <c r="AA113" s="113">
        <f t="shared" si="104"/>
        <v>0</v>
      </c>
      <c r="AB113" s="113">
        <f t="shared" si="104"/>
        <v>0</v>
      </c>
      <c r="AC113" s="113">
        <f t="shared" si="104"/>
        <v>0</v>
      </c>
      <c r="AD113" s="113">
        <f t="shared" si="104"/>
        <v>0</v>
      </c>
      <c r="AE113" s="113">
        <f t="shared" si="104"/>
        <v>0</v>
      </c>
      <c r="AF113" s="113">
        <f t="shared" si="104"/>
        <v>0.85</v>
      </c>
      <c r="AG113" s="113">
        <f t="shared" si="104"/>
        <v>0.85</v>
      </c>
      <c r="AH113" s="113">
        <f t="shared" si="104"/>
        <v>1</v>
      </c>
      <c r="AI113" s="113">
        <f t="shared" si="104"/>
        <v>1</v>
      </c>
      <c r="AJ113" s="113">
        <f t="shared" si="105"/>
        <v>1</v>
      </c>
      <c r="AK113" s="113">
        <f t="shared" si="105"/>
        <v>1</v>
      </c>
      <c r="AL113" s="113">
        <f t="shared" si="105"/>
        <v>1</v>
      </c>
      <c r="AM113" s="113">
        <f t="shared" si="105"/>
        <v>1</v>
      </c>
      <c r="AN113" s="113">
        <f t="shared" si="105"/>
        <v>1</v>
      </c>
      <c r="AO113" s="113">
        <f t="shared" si="105"/>
        <v>1</v>
      </c>
      <c r="AP113" s="113">
        <f t="shared" si="105"/>
        <v>1</v>
      </c>
      <c r="AQ113" s="113">
        <f t="shared" si="105"/>
        <v>1</v>
      </c>
      <c r="AR113" s="113">
        <f t="shared" si="105"/>
        <v>1</v>
      </c>
      <c r="AS113" s="113">
        <f t="shared" si="105"/>
        <v>1</v>
      </c>
      <c r="AT113" s="113">
        <f t="shared" si="106"/>
        <v>1</v>
      </c>
      <c r="AU113" s="113">
        <f t="shared" si="106"/>
        <v>1</v>
      </c>
      <c r="AV113" s="113">
        <f t="shared" si="106"/>
        <v>1</v>
      </c>
      <c r="AW113" s="113">
        <f t="shared" si="106"/>
        <v>1</v>
      </c>
      <c r="AX113" s="113">
        <f t="shared" si="106"/>
        <v>1</v>
      </c>
      <c r="AY113" s="113">
        <f t="shared" si="106"/>
        <v>1</v>
      </c>
      <c r="AZ113" s="83"/>
      <c r="BA113" s="113">
        <f t="shared" si="107"/>
        <v>0</v>
      </c>
      <c r="BB113" s="113">
        <f t="shared" si="107"/>
        <v>0</v>
      </c>
      <c r="BC113" s="113">
        <f t="shared" si="107"/>
        <v>0</v>
      </c>
      <c r="BD113" s="113">
        <f t="shared" si="107"/>
        <v>0</v>
      </c>
      <c r="BE113" s="113">
        <f t="shared" si="107"/>
        <v>0</v>
      </c>
      <c r="BF113" s="113">
        <f t="shared" si="107"/>
        <v>0</v>
      </c>
      <c r="BG113" s="113">
        <f t="shared" si="107"/>
        <v>0</v>
      </c>
      <c r="BH113" s="113">
        <f t="shared" si="107"/>
        <v>0</v>
      </c>
      <c r="BI113" s="113">
        <f t="shared" si="107"/>
        <v>0</v>
      </c>
      <c r="BJ113" s="113">
        <f t="shared" si="107"/>
        <v>0</v>
      </c>
      <c r="BK113" s="113">
        <f t="shared" si="108"/>
        <v>0</v>
      </c>
      <c r="BL113" s="113">
        <f t="shared" si="108"/>
        <v>0</v>
      </c>
      <c r="BM113" s="113">
        <f t="shared" si="108"/>
        <v>0</v>
      </c>
      <c r="BN113" s="113">
        <f t="shared" si="108"/>
        <v>0</v>
      </c>
      <c r="BO113" s="113">
        <f t="shared" si="108"/>
        <v>0</v>
      </c>
      <c r="BP113" s="113">
        <f t="shared" si="108"/>
        <v>0</v>
      </c>
      <c r="BQ113" s="113">
        <f t="shared" si="108"/>
        <v>0</v>
      </c>
      <c r="BR113" s="113">
        <f t="shared" si="108"/>
        <v>0</v>
      </c>
      <c r="BS113" s="113">
        <f t="shared" si="108"/>
        <v>0</v>
      </c>
      <c r="BT113" s="113">
        <f t="shared" si="108"/>
        <v>0</v>
      </c>
      <c r="BU113" s="113">
        <f t="shared" si="109"/>
        <v>0</v>
      </c>
      <c r="BV113" s="113">
        <f t="shared" si="109"/>
        <v>0</v>
      </c>
      <c r="BW113" s="113">
        <f t="shared" si="109"/>
        <v>0</v>
      </c>
      <c r="BX113" s="113">
        <f t="shared" si="109"/>
        <v>0</v>
      </c>
      <c r="BY113" s="113">
        <f t="shared" si="109"/>
        <v>0</v>
      </c>
      <c r="BZ113" s="113">
        <f t="shared" si="109"/>
        <v>0</v>
      </c>
    </row>
    <row r="114" spans="1:78" ht="13.8">
      <c r="A114" s="457"/>
      <c r="B114" s="116"/>
      <c r="C114" s="116"/>
      <c r="D114" s="116"/>
      <c r="E114" s="117"/>
      <c r="F114" s="91" t="s">
        <v>487</v>
      </c>
      <c r="G114" s="91" t="s">
        <v>694</v>
      </c>
      <c r="H114" s="92" t="s">
        <v>272</v>
      </c>
      <c r="I114" s="93" t="s">
        <v>612</v>
      </c>
      <c r="J114" s="210" t="s">
        <v>81</v>
      </c>
      <c r="K114" s="209">
        <v>8</v>
      </c>
      <c r="L114" s="94">
        <f t="shared" si="84"/>
        <v>8.7594437753202672E-4</v>
      </c>
      <c r="M114" s="96"/>
      <c r="N114" s="97" t="str">
        <f t="shared" si="82"/>
        <v>No ISSUED</v>
      </c>
      <c r="O114" s="98">
        <f t="shared" ca="1" si="80"/>
        <v>0</v>
      </c>
      <c r="P114" s="99">
        <f t="shared" ca="1" si="81"/>
        <v>0</v>
      </c>
      <c r="Q114" s="431">
        <v>45975</v>
      </c>
      <c r="R114" s="432" t="s">
        <v>53</v>
      </c>
      <c r="S114" s="431">
        <f t="shared" si="85"/>
        <v>45982</v>
      </c>
      <c r="T114" s="434" t="s">
        <v>53</v>
      </c>
      <c r="U114" s="431">
        <f t="shared" si="83"/>
        <v>45989</v>
      </c>
      <c r="V114" s="432" t="s">
        <v>53</v>
      </c>
      <c r="W114" s="431" t="s">
        <v>53</v>
      </c>
      <c r="X114" s="432" t="s">
        <v>53</v>
      </c>
      <c r="Y114" s="82"/>
      <c r="Z114" s="113">
        <f t="shared" si="104"/>
        <v>0</v>
      </c>
      <c r="AA114" s="113">
        <f t="shared" si="104"/>
        <v>0</v>
      </c>
      <c r="AB114" s="113">
        <f t="shared" si="104"/>
        <v>0</v>
      </c>
      <c r="AC114" s="113">
        <f t="shared" si="104"/>
        <v>0</v>
      </c>
      <c r="AD114" s="113">
        <f t="shared" si="104"/>
        <v>0</v>
      </c>
      <c r="AE114" s="113">
        <f t="shared" si="104"/>
        <v>0</v>
      </c>
      <c r="AF114" s="113">
        <f t="shared" si="104"/>
        <v>0.85</v>
      </c>
      <c r="AG114" s="113">
        <f t="shared" si="104"/>
        <v>0.85</v>
      </c>
      <c r="AH114" s="113">
        <f t="shared" si="104"/>
        <v>1</v>
      </c>
      <c r="AI114" s="113">
        <f t="shared" si="104"/>
        <v>1</v>
      </c>
      <c r="AJ114" s="113">
        <f t="shared" si="105"/>
        <v>1</v>
      </c>
      <c r="AK114" s="113">
        <f t="shared" si="105"/>
        <v>1</v>
      </c>
      <c r="AL114" s="113">
        <f t="shared" si="105"/>
        <v>1</v>
      </c>
      <c r="AM114" s="113">
        <f t="shared" si="105"/>
        <v>1</v>
      </c>
      <c r="AN114" s="113">
        <f t="shared" si="105"/>
        <v>1</v>
      </c>
      <c r="AO114" s="113">
        <f t="shared" si="105"/>
        <v>1</v>
      </c>
      <c r="AP114" s="113">
        <f t="shared" si="105"/>
        <v>1</v>
      </c>
      <c r="AQ114" s="113">
        <f t="shared" si="105"/>
        <v>1</v>
      </c>
      <c r="AR114" s="113">
        <f t="shared" si="105"/>
        <v>1</v>
      </c>
      <c r="AS114" s="113">
        <f t="shared" si="105"/>
        <v>1</v>
      </c>
      <c r="AT114" s="113">
        <f t="shared" si="106"/>
        <v>1</v>
      </c>
      <c r="AU114" s="113">
        <f t="shared" si="106"/>
        <v>1</v>
      </c>
      <c r="AV114" s="113">
        <f t="shared" si="106"/>
        <v>1</v>
      </c>
      <c r="AW114" s="113">
        <f t="shared" si="106"/>
        <v>1</v>
      </c>
      <c r="AX114" s="113">
        <f t="shared" si="106"/>
        <v>1</v>
      </c>
      <c r="AY114" s="113">
        <f t="shared" si="106"/>
        <v>1</v>
      </c>
      <c r="AZ114" s="83"/>
      <c r="BA114" s="113">
        <f t="shared" si="107"/>
        <v>0</v>
      </c>
      <c r="BB114" s="113">
        <f t="shared" si="107"/>
        <v>0</v>
      </c>
      <c r="BC114" s="113">
        <f t="shared" si="107"/>
        <v>0</v>
      </c>
      <c r="BD114" s="113">
        <f t="shared" si="107"/>
        <v>0</v>
      </c>
      <c r="BE114" s="113">
        <f t="shared" si="107"/>
        <v>0</v>
      </c>
      <c r="BF114" s="113">
        <f t="shared" si="107"/>
        <v>0</v>
      </c>
      <c r="BG114" s="113">
        <f t="shared" si="107"/>
        <v>0</v>
      </c>
      <c r="BH114" s="113">
        <f t="shared" si="107"/>
        <v>0</v>
      </c>
      <c r="BI114" s="113">
        <f t="shared" si="107"/>
        <v>0</v>
      </c>
      <c r="BJ114" s="113">
        <f t="shared" si="107"/>
        <v>0</v>
      </c>
      <c r="BK114" s="113">
        <f t="shared" si="108"/>
        <v>0</v>
      </c>
      <c r="BL114" s="113">
        <f t="shared" si="108"/>
        <v>0</v>
      </c>
      <c r="BM114" s="113">
        <f t="shared" si="108"/>
        <v>0</v>
      </c>
      <c r="BN114" s="113">
        <f t="shared" si="108"/>
        <v>0</v>
      </c>
      <c r="BO114" s="113">
        <f t="shared" si="108"/>
        <v>0</v>
      </c>
      <c r="BP114" s="113">
        <f t="shared" si="108"/>
        <v>0</v>
      </c>
      <c r="BQ114" s="113">
        <f t="shared" si="108"/>
        <v>0</v>
      </c>
      <c r="BR114" s="113">
        <f t="shared" si="108"/>
        <v>0</v>
      </c>
      <c r="BS114" s="113">
        <f t="shared" si="108"/>
        <v>0</v>
      </c>
      <c r="BT114" s="113">
        <f t="shared" si="108"/>
        <v>0</v>
      </c>
      <c r="BU114" s="113">
        <f t="shared" si="109"/>
        <v>0</v>
      </c>
      <c r="BV114" s="113">
        <f t="shared" si="109"/>
        <v>0</v>
      </c>
      <c r="BW114" s="113">
        <f t="shared" si="109"/>
        <v>0</v>
      </c>
      <c r="BX114" s="113">
        <f t="shared" si="109"/>
        <v>0</v>
      </c>
      <c r="BY114" s="113">
        <f t="shared" si="109"/>
        <v>0</v>
      </c>
      <c r="BZ114" s="113">
        <f t="shared" si="109"/>
        <v>0</v>
      </c>
    </row>
    <row r="115" spans="1:78" ht="13.8">
      <c r="A115" s="457"/>
      <c r="B115" s="116"/>
      <c r="C115" s="116"/>
      <c r="D115" s="116"/>
      <c r="E115" s="117"/>
      <c r="F115" s="91" t="s">
        <v>488</v>
      </c>
      <c r="G115" s="91" t="s">
        <v>694</v>
      </c>
      <c r="H115" s="92" t="s">
        <v>273</v>
      </c>
      <c r="I115" s="93" t="s">
        <v>612</v>
      </c>
      <c r="J115" s="210" t="s">
        <v>81</v>
      </c>
      <c r="K115" s="209">
        <v>8</v>
      </c>
      <c r="L115" s="94">
        <f t="shared" si="84"/>
        <v>8.7594437753202672E-4</v>
      </c>
      <c r="M115" s="96"/>
      <c r="N115" s="97" t="str">
        <f t="shared" si="82"/>
        <v>No ISSUED</v>
      </c>
      <c r="O115" s="98">
        <f t="shared" ca="1" si="80"/>
        <v>0</v>
      </c>
      <c r="P115" s="99">
        <f t="shared" ca="1" si="81"/>
        <v>0</v>
      </c>
      <c r="Q115" s="431">
        <v>45975</v>
      </c>
      <c r="R115" s="432" t="s">
        <v>53</v>
      </c>
      <c r="S115" s="431">
        <f t="shared" si="85"/>
        <v>45982</v>
      </c>
      <c r="T115" s="434" t="s">
        <v>53</v>
      </c>
      <c r="U115" s="431">
        <f t="shared" si="83"/>
        <v>45989</v>
      </c>
      <c r="V115" s="432" t="s">
        <v>53</v>
      </c>
      <c r="W115" s="431" t="s">
        <v>53</v>
      </c>
      <c r="X115" s="432" t="s">
        <v>53</v>
      </c>
      <c r="Y115" s="82"/>
      <c r="Z115" s="113">
        <f t="shared" si="104"/>
        <v>0</v>
      </c>
      <c r="AA115" s="113">
        <f t="shared" si="104"/>
        <v>0</v>
      </c>
      <c r="AB115" s="113">
        <f t="shared" si="104"/>
        <v>0</v>
      </c>
      <c r="AC115" s="113">
        <f t="shared" si="104"/>
        <v>0</v>
      </c>
      <c r="AD115" s="113">
        <f t="shared" si="104"/>
        <v>0</v>
      </c>
      <c r="AE115" s="113">
        <f t="shared" si="104"/>
        <v>0</v>
      </c>
      <c r="AF115" s="113">
        <f t="shared" si="104"/>
        <v>0.85</v>
      </c>
      <c r="AG115" s="113">
        <f t="shared" si="104"/>
        <v>0.85</v>
      </c>
      <c r="AH115" s="113">
        <f t="shared" si="104"/>
        <v>1</v>
      </c>
      <c r="AI115" s="113">
        <f t="shared" si="104"/>
        <v>1</v>
      </c>
      <c r="AJ115" s="113">
        <f t="shared" si="105"/>
        <v>1</v>
      </c>
      <c r="AK115" s="113">
        <f t="shared" si="105"/>
        <v>1</v>
      </c>
      <c r="AL115" s="113">
        <f t="shared" si="105"/>
        <v>1</v>
      </c>
      <c r="AM115" s="113">
        <f t="shared" si="105"/>
        <v>1</v>
      </c>
      <c r="AN115" s="113">
        <f t="shared" si="105"/>
        <v>1</v>
      </c>
      <c r="AO115" s="113">
        <f t="shared" si="105"/>
        <v>1</v>
      </c>
      <c r="AP115" s="113">
        <f t="shared" si="105"/>
        <v>1</v>
      </c>
      <c r="AQ115" s="113">
        <f t="shared" si="105"/>
        <v>1</v>
      </c>
      <c r="AR115" s="113">
        <f t="shared" si="105"/>
        <v>1</v>
      </c>
      <c r="AS115" s="113">
        <f t="shared" si="105"/>
        <v>1</v>
      </c>
      <c r="AT115" s="113">
        <f t="shared" si="106"/>
        <v>1</v>
      </c>
      <c r="AU115" s="113">
        <f t="shared" si="106"/>
        <v>1</v>
      </c>
      <c r="AV115" s="113">
        <f t="shared" si="106"/>
        <v>1</v>
      </c>
      <c r="AW115" s="113">
        <f t="shared" si="106"/>
        <v>1</v>
      </c>
      <c r="AX115" s="113">
        <f t="shared" si="106"/>
        <v>1</v>
      </c>
      <c r="AY115" s="113">
        <f t="shared" si="106"/>
        <v>1</v>
      </c>
      <c r="AZ115" s="83"/>
      <c r="BA115" s="113">
        <f t="shared" si="107"/>
        <v>0</v>
      </c>
      <c r="BB115" s="113">
        <f t="shared" si="107"/>
        <v>0</v>
      </c>
      <c r="BC115" s="113">
        <f t="shared" si="107"/>
        <v>0</v>
      </c>
      <c r="BD115" s="113">
        <f t="shared" si="107"/>
        <v>0</v>
      </c>
      <c r="BE115" s="113">
        <f t="shared" si="107"/>
        <v>0</v>
      </c>
      <c r="BF115" s="113">
        <f t="shared" si="107"/>
        <v>0</v>
      </c>
      <c r="BG115" s="113">
        <f t="shared" si="107"/>
        <v>0</v>
      </c>
      <c r="BH115" s="113">
        <f t="shared" si="107"/>
        <v>0</v>
      </c>
      <c r="BI115" s="113">
        <f t="shared" si="107"/>
        <v>0</v>
      </c>
      <c r="BJ115" s="113">
        <f t="shared" si="107"/>
        <v>0</v>
      </c>
      <c r="BK115" s="113">
        <f t="shared" si="108"/>
        <v>0</v>
      </c>
      <c r="BL115" s="113">
        <f t="shared" si="108"/>
        <v>0</v>
      </c>
      <c r="BM115" s="113">
        <f t="shared" si="108"/>
        <v>0</v>
      </c>
      <c r="BN115" s="113">
        <f t="shared" si="108"/>
        <v>0</v>
      </c>
      <c r="BO115" s="113">
        <f t="shared" si="108"/>
        <v>0</v>
      </c>
      <c r="BP115" s="113">
        <f t="shared" si="108"/>
        <v>0</v>
      </c>
      <c r="BQ115" s="113">
        <f t="shared" si="108"/>
        <v>0</v>
      </c>
      <c r="BR115" s="113">
        <f t="shared" si="108"/>
        <v>0</v>
      </c>
      <c r="BS115" s="113">
        <f t="shared" si="108"/>
        <v>0</v>
      </c>
      <c r="BT115" s="113">
        <f t="shared" si="108"/>
        <v>0</v>
      </c>
      <c r="BU115" s="113">
        <f t="shared" si="109"/>
        <v>0</v>
      </c>
      <c r="BV115" s="113">
        <f t="shared" si="109"/>
        <v>0</v>
      </c>
      <c r="BW115" s="113">
        <f t="shared" si="109"/>
        <v>0</v>
      </c>
      <c r="BX115" s="113">
        <f t="shared" si="109"/>
        <v>0</v>
      </c>
      <c r="BY115" s="113">
        <f t="shared" si="109"/>
        <v>0</v>
      </c>
      <c r="BZ115" s="113">
        <f t="shared" si="109"/>
        <v>0</v>
      </c>
    </row>
    <row r="116" spans="1:78" ht="13.8">
      <c r="A116" s="457"/>
      <c r="B116" s="116"/>
      <c r="C116" s="116"/>
      <c r="D116" s="116"/>
      <c r="E116" s="117"/>
      <c r="F116" s="91" t="s">
        <v>489</v>
      </c>
      <c r="G116" s="91" t="s">
        <v>695</v>
      </c>
      <c r="H116" s="92" t="s">
        <v>274</v>
      </c>
      <c r="I116" s="93" t="s">
        <v>612</v>
      </c>
      <c r="J116" s="210" t="s">
        <v>81</v>
      </c>
      <c r="K116" s="209">
        <v>8</v>
      </c>
      <c r="L116" s="94">
        <f t="shared" si="84"/>
        <v>8.7594437753202672E-4</v>
      </c>
      <c r="M116" s="96"/>
      <c r="N116" s="97" t="str">
        <f t="shared" si="82"/>
        <v>No ISSUED</v>
      </c>
      <c r="O116" s="98">
        <f t="shared" ca="1" si="80"/>
        <v>0</v>
      </c>
      <c r="P116" s="99">
        <f t="shared" ca="1" si="81"/>
        <v>0</v>
      </c>
      <c r="Q116" s="431">
        <v>45989</v>
      </c>
      <c r="R116" s="432" t="s">
        <v>53</v>
      </c>
      <c r="S116" s="431">
        <f t="shared" si="85"/>
        <v>45996</v>
      </c>
      <c r="T116" s="434" t="s">
        <v>53</v>
      </c>
      <c r="U116" s="431">
        <f t="shared" si="83"/>
        <v>46003</v>
      </c>
      <c r="V116" s="432" t="s">
        <v>53</v>
      </c>
      <c r="W116" s="431" t="s">
        <v>53</v>
      </c>
      <c r="X116" s="432" t="s">
        <v>53</v>
      </c>
      <c r="Y116" s="82"/>
      <c r="Z116" s="113">
        <f t="shared" si="104"/>
        <v>0</v>
      </c>
      <c r="AA116" s="113">
        <f t="shared" si="104"/>
        <v>0</v>
      </c>
      <c r="AB116" s="113">
        <f t="shared" si="104"/>
        <v>0</v>
      </c>
      <c r="AC116" s="113">
        <f t="shared" si="104"/>
        <v>0</v>
      </c>
      <c r="AD116" s="113">
        <f t="shared" si="104"/>
        <v>0</v>
      </c>
      <c r="AE116" s="113">
        <f t="shared" si="104"/>
        <v>0</v>
      </c>
      <c r="AF116" s="113">
        <f t="shared" si="104"/>
        <v>0</v>
      </c>
      <c r="AG116" s="113">
        <f t="shared" si="104"/>
        <v>0</v>
      </c>
      <c r="AH116" s="113">
        <f t="shared" si="104"/>
        <v>0.85</v>
      </c>
      <c r="AI116" s="113">
        <f t="shared" si="104"/>
        <v>0.85</v>
      </c>
      <c r="AJ116" s="113">
        <f t="shared" si="105"/>
        <v>1</v>
      </c>
      <c r="AK116" s="113">
        <f t="shared" si="105"/>
        <v>1</v>
      </c>
      <c r="AL116" s="113">
        <f t="shared" si="105"/>
        <v>1</v>
      </c>
      <c r="AM116" s="113">
        <f t="shared" si="105"/>
        <v>1</v>
      </c>
      <c r="AN116" s="113">
        <f t="shared" si="105"/>
        <v>1</v>
      </c>
      <c r="AO116" s="113">
        <f t="shared" si="105"/>
        <v>1</v>
      </c>
      <c r="AP116" s="113">
        <f t="shared" si="105"/>
        <v>1</v>
      </c>
      <c r="AQ116" s="113">
        <f t="shared" si="105"/>
        <v>1</v>
      </c>
      <c r="AR116" s="113">
        <f t="shared" si="105"/>
        <v>1</v>
      </c>
      <c r="AS116" s="113">
        <f t="shared" si="105"/>
        <v>1</v>
      </c>
      <c r="AT116" s="113">
        <f t="shared" si="106"/>
        <v>1</v>
      </c>
      <c r="AU116" s="113">
        <f t="shared" si="106"/>
        <v>1</v>
      </c>
      <c r="AV116" s="113">
        <f t="shared" si="106"/>
        <v>1</v>
      </c>
      <c r="AW116" s="113">
        <f t="shared" si="106"/>
        <v>1</v>
      </c>
      <c r="AX116" s="113">
        <f t="shared" si="106"/>
        <v>1</v>
      </c>
      <c r="AY116" s="113">
        <f t="shared" si="106"/>
        <v>1</v>
      </c>
      <c r="AZ116" s="83"/>
      <c r="BA116" s="113">
        <f t="shared" si="107"/>
        <v>0</v>
      </c>
      <c r="BB116" s="113">
        <f t="shared" si="107"/>
        <v>0</v>
      </c>
      <c r="BC116" s="113">
        <f t="shared" si="107"/>
        <v>0</v>
      </c>
      <c r="BD116" s="113">
        <f t="shared" si="107"/>
        <v>0</v>
      </c>
      <c r="BE116" s="113">
        <f t="shared" si="107"/>
        <v>0</v>
      </c>
      <c r="BF116" s="113">
        <f t="shared" si="107"/>
        <v>0</v>
      </c>
      <c r="BG116" s="113">
        <f t="shared" si="107"/>
        <v>0</v>
      </c>
      <c r="BH116" s="113">
        <f t="shared" si="107"/>
        <v>0</v>
      </c>
      <c r="BI116" s="113">
        <f t="shared" si="107"/>
        <v>0</v>
      </c>
      <c r="BJ116" s="113">
        <f t="shared" si="107"/>
        <v>0</v>
      </c>
      <c r="BK116" s="113">
        <f t="shared" si="108"/>
        <v>0</v>
      </c>
      <c r="BL116" s="113">
        <f t="shared" si="108"/>
        <v>0</v>
      </c>
      <c r="BM116" s="113">
        <f t="shared" si="108"/>
        <v>0</v>
      </c>
      <c r="BN116" s="113">
        <f t="shared" si="108"/>
        <v>0</v>
      </c>
      <c r="BO116" s="113">
        <f t="shared" si="108"/>
        <v>0</v>
      </c>
      <c r="BP116" s="113">
        <f t="shared" si="108"/>
        <v>0</v>
      </c>
      <c r="BQ116" s="113">
        <f t="shared" si="108"/>
        <v>0</v>
      </c>
      <c r="BR116" s="113">
        <f t="shared" si="108"/>
        <v>0</v>
      </c>
      <c r="BS116" s="113">
        <f t="shared" si="108"/>
        <v>0</v>
      </c>
      <c r="BT116" s="113">
        <f t="shared" si="108"/>
        <v>0</v>
      </c>
      <c r="BU116" s="113">
        <f t="shared" si="109"/>
        <v>0</v>
      </c>
      <c r="BV116" s="113">
        <f t="shared" si="109"/>
        <v>0</v>
      </c>
      <c r="BW116" s="113">
        <f t="shared" si="109"/>
        <v>0</v>
      </c>
      <c r="BX116" s="113">
        <f t="shared" si="109"/>
        <v>0</v>
      </c>
      <c r="BY116" s="113">
        <f t="shared" si="109"/>
        <v>0</v>
      </c>
      <c r="BZ116" s="113">
        <f t="shared" si="109"/>
        <v>0</v>
      </c>
    </row>
    <row r="117" spans="1:78" ht="13.8">
      <c r="A117" s="457"/>
      <c r="B117" s="116"/>
      <c r="C117" s="116"/>
      <c r="D117" s="116"/>
      <c r="E117" s="117"/>
      <c r="F117" s="91" t="s">
        <v>490</v>
      </c>
      <c r="G117" s="91" t="s">
        <v>695</v>
      </c>
      <c r="H117" s="92" t="s">
        <v>275</v>
      </c>
      <c r="I117" s="93" t="s">
        <v>612</v>
      </c>
      <c r="J117" s="210" t="s">
        <v>81</v>
      </c>
      <c r="K117" s="209">
        <v>8</v>
      </c>
      <c r="L117" s="94">
        <f t="shared" si="84"/>
        <v>8.7594437753202672E-4</v>
      </c>
      <c r="M117" s="96"/>
      <c r="N117" s="97" t="str">
        <f t="shared" si="82"/>
        <v>No ISSUED</v>
      </c>
      <c r="O117" s="98">
        <f t="shared" ca="1" si="80"/>
        <v>0</v>
      </c>
      <c r="P117" s="99">
        <f t="shared" ca="1" si="81"/>
        <v>0</v>
      </c>
      <c r="Q117" s="431">
        <v>45989</v>
      </c>
      <c r="R117" s="432" t="s">
        <v>53</v>
      </c>
      <c r="S117" s="431">
        <f t="shared" si="85"/>
        <v>45996</v>
      </c>
      <c r="T117" s="434" t="s">
        <v>53</v>
      </c>
      <c r="U117" s="431">
        <f t="shared" si="83"/>
        <v>46003</v>
      </c>
      <c r="V117" s="432" t="s">
        <v>53</v>
      </c>
      <c r="W117" s="431" t="s">
        <v>53</v>
      </c>
      <c r="X117" s="432" t="s">
        <v>53</v>
      </c>
      <c r="Y117" s="82"/>
      <c r="Z117" s="113">
        <f t="shared" ref="Z117:AI126" si="110">IF(OR($J117="Z",$J117="X"),IF(Z$4&gt;=$W117,$X$3,IF(Z$4&gt;=$U117,$V$3,IF(Z$4&gt;=$S117,$T$3,IF(Z$4&gt;=$Q117,$R$3,0)))),IF($J117="O",IF(Z$4&gt;=$U117,$V$2,IF(Z$4&gt;=$Q117,$R$2,0))))</f>
        <v>0</v>
      </c>
      <c r="AA117" s="113">
        <f t="shared" si="110"/>
        <v>0</v>
      </c>
      <c r="AB117" s="113">
        <f t="shared" si="110"/>
        <v>0</v>
      </c>
      <c r="AC117" s="113">
        <f t="shared" si="110"/>
        <v>0</v>
      </c>
      <c r="AD117" s="113">
        <f t="shared" si="110"/>
        <v>0</v>
      </c>
      <c r="AE117" s="113">
        <f t="shared" si="110"/>
        <v>0</v>
      </c>
      <c r="AF117" s="113">
        <f t="shared" si="110"/>
        <v>0</v>
      </c>
      <c r="AG117" s="113">
        <f t="shared" si="110"/>
        <v>0</v>
      </c>
      <c r="AH117" s="113">
        <f t="shared" si="110"/>
        <v>0.85</v>
      </c>
      <c r="AI117" s="113">
        <f t="shared" si="110"/>
        <v>0.85</v>
      </c>
      <c r="AJ117" s="113">
        <f t="shared" ref="AJ117:AS126" si="111">IF(OR($J117="Z",$J117="X"),IF(AJ$4&gt;=$W117,$X$3,IF(AJ$4&gt;=$U117,$V$3,IF(AJ$4&gt;=$S117,$T$3,IF(AJ$4&gt;=$Q117,$R$3,0)))),IF($J117="O",IF(AJ$4&gt;=$U117,$V$2,IF(AJ$4&gt;=$Q117,$R$2,0))))</f>
        <v>1</v>
      </c>
      <c r="AK117" s="113">
        <f t="shared" si="111"/>
        <v>1</v>
      </c>
      <c r="AL117" s="113">
        <f t="shared" si="111"/>
        <v>1</v>
      </c>
      <c r="AM117" s="113">
        <f t="shared" si="111"/>
        <v>1</v>
      </c>
      <c r="AN117" s="113">
        <f t="shared" si="111"/>
        <v>1</v>
      </c>
      <c r="AO117" s="113">
        <f t="shared" si="111"/>
        <v>1</v>
      </c>
      <c r="AP117" s="113">
        <f t="shared" si="111"/>
        <v>1</v>
      </c>
      <c r="AQ117" s="113">
        <f t="shared" si="111"/>
        <v>1</v>
      </c>
      <c r="AR117" s="113">
        <f t="shared" si="111"/>
        <v>1</v>
      </c>
      <c r="AS117" s="113">
        <f t="shared" si="111"/>
        <v>1</v>
      </c>
      <c r="AT117" s="113">
        <f t="shared" ref="AT117:AY126" si="112">IF(OR($J117="Z",$J117="X"),IF(AT$4&gt;=$W117,$X$3,IF(AT$4&gt;=$U117,$V$3,IF(AT$4&gt;=$S117,$T$3,IF(AT$4&gt;=$Q117,$R$3,0)))),IF($J117="O",IF(AT$4&gt;=$U117,$V$2,IF(AT$4&gt;=$Q117,$R$2,0))))</f>
        <v>1</v>
      </c>
      <c r="AU117" s="113">
        <f t="shared" si="112"/>
        <v>1</v>
      </c>
      <c r="AV117" s="113">
        <f t="shared" si="112"/>
        <v>1</v>
      </c>
      <c r="AW117" s="113">
        <f t="shared" si="112"/>
        <v>1</v>
      </c>
      <c r="AX117" s="113">
        <f t="shared" si="112"/>
        <v>1</v>
      </c>
      <c r="AY117" s="113">
        <f t="shared" si="112"/>
        <v>1</v>
      </c>
      <c r="AZ117" s="83"/>
      <c r="BA117" s="113">
        <f t="shared" ref="BA117:BJ126" si="113">IF(OR($J117="Z",$J117="X"),IF(OR(AND($X117&lt;&gt;0,BA$4&gt;=$X117),AND($X117=0,BA$4&gt;=$W117)),$X$3,IF(OR(AND($V117&lt;&gt;0,BA$4&gt;=$V117),AND($V117=0,BA$4&gt;=$U117)),$V$3,IF(OR(AND($T117&lt;&gt;0,BA$4&gt;=$T117),AND($T117=0,BA$4&gt;=$S117)),$T$3,IF(OR(AND($R117&lt;&gt;0,BA$4&gt;=$R117),AND($R117=0,BA$4&gt;=$Q117)),$R$3,0)))),IF($J117="O",IF(OR(AND($V117&lt;&gt;0,BA$4&gt;=$V117),AND($V117=0,BA$4&gt;=$U117)),$V$2,IF(OR(AND($R117&lt;&gt;0,BA$4&gt;=$R117),AND($R117=0,BA$4&gt;=$Q117)),$R$2,0))))</f>
        <v>0</v>
      </c>
      <c r="BB117" s="113">
        <f t="shared" si="113"/>
        <v>0</v>
      </c>
      <c r="BC117" s="113">
        <f t="shared" si="113"/>
        <v>0</v>
      </c>
      <c r="BD117" s="113">
        <f t="shared" si="113"/>
        <v>0</v>
      </c>
      <c r="BE117" s="113">
        <f t="shared" si="113"/>
        <v>0</v>
      </c>
      <c r="BF117" s="113">
        <f t="shared" si="113"/>
        <v>0</v>
      </c>
      <c r="BG117" s="113">
        <f t="shared" si="113"/>
        <v>0</v>
      </c>
      <c r="BH117" s="113">
        <f t="shared" si="113"/>
        <v>0</v>
      </c>
      <c r="BI117" s="113">
        <f t="shared" si="113"/>
        <v>0</v>
      </c>
      <c r="BJ117" s="113">
        <f t="shared" si="113"/>
        <v>0</v>
      </c>
      <c r="BK117" s="113">
        <f t="shared" ref="BK117:BT126" si="114">IF(OR($J117="Z",$J117="X"),IF(OR(AND($X117&lt;&gt;0,BK$4&gt;=$X117),AND($X117=0,BK$4&gt;=$W117)),$X$3,IF(OR(AND($V117&lt;&gt;0,BK$4&gt;=$V117),AND($V117=0,BK$4&gt;=$U117)),$V$3,IF(OR(AND($T117&lt;&gt;0,BK$4&gt;=$T117),AND($T117=0,BK$4&gt;=$S117)),$T$3,IF(OR(AND($R117&lt;&gt;0,BK$4&gt;=$R117),AND($R117=0,BK$4&gt;=$Q117)),$R$3,0)))),IF($J117="O",IF(OR(AND($V117&lt;&gt;0,BK$4&gt;=$V117),AND($V117=0,BK$4&gt;=$U117)),$V$2,IF(OR(AND($R117&lt;&gt;0,BK$4&gt;=$R117),AND($R117=0,BK$4&gt;=$Q117)),$R$2,0))))</f>
        <v>0</v>
      </c>
      <c r="BL117" s="113">
        <f t="shared" si="114"/>
        <v>0</v>
      </c>
      <c r="BM117" s="113">
        <f t="shared" si="114"/>
        <v>0</v>
      </c>
      <c r="BN117" s="113">
        <f t="shared" si="114"/>
        <v>0</v>
      </c>
      <c r="BO117" s="113">
        <f t="shared" si="114"/>
        <v>0</v>
      </c>
      <c r="BP117" s="113">
        <f t="shared" si="114"/>
        <v>0</v>
      </c>
      <c r="BQ117" s="113">
        <f t="shared" si="114"/>
        <v>0</v>
      </c>
      <c r="BR117" s="113">
        <f t="shared" si="114"/>
        <v>0</v>
      </c>
      <c r="BS117" s="113">
        <f t="shared" si="114"/>
        <v>0</v>
      </c>
      <c r="BT117" s="113">
        <f t="shared" si="114"/>
        <v>0</v>
      </c>
      <c r="BU117" s="113">
        <f t="shared" ref="BU117:BZ126" si="115">IF(OR($J117="Z",$J117="X"),IF(OR(AND($X117&lt;&gt;0,BU$4&gt;=$X117),AND($X117=0,BU$4&gt;=$W117)),$X$3,IF(OR(AND($V117&lt;&gt;0,BU$4&gt;=$V117),AND($V117=0,BU$4&gt;=$U117)),$V$3,IF(OR(AND($T117&lt;&gt;0,BU$4&gt;=$T117),AND($T117=0,BU$4&gt;=$S117)),$T$3,IF(OR(AND($R117&lt;&gt;0,BU$4&gt;=$R117),AND($R117=0,BU$4&gt;=$Q117)),$R$3,0)))),IF($J117="O",IF(OR(AND($V117&lt;&gt;0,BU$4&gt;=$V117),AND($V117=0,BU$4&gt;=$U117)),$V$2,IF(OR(AND($R117&lt;&gt;0,BU$4&gt;=$R117),AND($R117=0,BU$4&gt;=$Q117)),$R$2,0))))</f>
        <v>0</v>
      </c>
      <c r="BV117" s="113">
        <f t="shared" si="115"/>
        <v>0</v>
      </c>
      <c r="BW117" s="113">
        <f t="shared" si="115"/>
        <v>0</v>
      </c>
      <c r="BX117" s="113">
        <f t="shared" si="115"/>
        <v>0</v>
      </c>
      <c r="BY117" s="113">
        <f t="shared" si="115"/>
        <v>0</v>
      </c>
      <c r="BZ117" s="113">
        <f t="shared" si="115"/>
        <v>0</v>
      </c>
    </row>
    <row r="118" spans="1:78" ht="13.8">
      <c r="A118" s="457"/>
      <c r="B118" s="116"/>
      <c r="C118" s="116"/>
      <c r="D118" s="116"/>
      <c r="E118" s="117"/>
      <c r="F118" s="91" t="s">
        <v>491</v>
      </c>
      <c r="G118" s="91" t="s">
        <v>695</v>
      </c>
      <c r="H118" s="92" t="s">
        <v>276</v>
      </c>
      <c r="I118" s="93" t="s">
        <v>612</v>
      </c>
      <c r="J118" s="210" t="s">
        <v>81</v>
      </c>
      <c r="K118" s="209">
        <v>8</v>
      </c>
      <c r="L118" s="94">
        <f t="shared" si="84"/>
        <v>8.7594437753202672E-4</v>
      </c>
      <c r="M118" s="96"/>
      <c r="N118" s="97" t="str">
        <f t="shared" si="82"/>
        <v>No ISSUED</v>
      </c>
      <c r="O118" s="98">
        <f t="shared" ca="1" si="80"/>
        <v>0</v>
      </c>
      <c r="P118" s="99">
        <f t="shared" ca="1" si="81"/>
        <v>0</v>
      </c>
      <c r="Q118" s="431">
        <v>45989</v>
      </c>
      <c r="R118" s="432" t="s">
        <v>53</v>
      </c>
      <c r="S118" s="431">
        <f t="shared" si="85"/>
        <v>45996</v>
      </c>
      <c r="T118" s="434" t="s">
        <v>53</v>
      </c>
      <c r="U118" s="431">
        <f t="shared" si="83"/>
        <v>46003</v>
      </c>
      <c r="V118" s="432" t="s">
        <v>53</v>
      </c>
      <c r="W118" s="431" t="s">
        <v>53</v>
      </c>
      <c r="X118" s="432" t="s">
        <v>53</v>
      </c>
      <c r="Y118" s="82"/>
      <c r="Z118" s="113">
        <f t="shared" si="110"/>
        <v>0</v>
      </c>
      <c r="AA118" s="113">
        <f t="shared" si="110"/>
        <v>0</v>
      </c>
      <c r="AB118" s="113">
        <f t="shared" si="110"/>
        <v>0</v>
      </c>
      <c r="AC118" s="113">
        <f t="shared" si="110"/>
        <v>0</v>
      </c>
      <c r="AD118" s="113">
        <f t="shared" si="110"/>
        <v>0</v>
      </c>
      <c r="AE118" s="113">
        <f t="shared" si="110"/>
        <v>0</v>
      </c>
      <c r="AF118" s="113">
        <f t="shared" si="110"/>
        <v>0</v>
      </c>
      <c r="AG118" s="113">
        <f t="shared" si="110"/>
        <v>0</v>
      </c>
      <c r="AH118" s="113">
        <f t="shared" si="110"/>
        <v>0.85</v>
      </c>
      <c r="AI118" s="113">
        <f t="shared" si="110"/>
        <v>0.85</v>
      </c>
      <c r="AJ118" s="113">
        <f t="shared" si="111"/>
        <v>1</v>
      </c>
      <c r="AK118" s="113">
        <f t="shared" si="111"/>
        <v>1</v>
      </c>
      <c r="AL118" s="113">
        <f t="shared" si="111"/>
        <v>1</v>
      </c>
      <c r="AM118" s="113">
        <f t="shared" si="111"/>
        <v>1</v>
      </c>
      <c r="AN118" s="113">
        <f t="shared" si="111"/>
        <v>1</v>
      </c>
      <c r="AO118" s="113">
        <f t="shared" si="111"/>
        <v>1</v>
      </c>
      <c r="AP118" s="113">
        <f t="shared" si="111"/>
        <v>1</v>
      </c>
      <c r="AQ118" s="113">
        <f t="shared" si="111"/>
        <v>1</v>
      </c>
      <c r="AR118" s="113">
        <f t="shared" si="111"/>
        <v>1</v>
      </c>
      <c r="AS118" s="113">
        <f t="shared" si="111"/>
        <v>1</v>
      </c>
      <c r="AT118" s="113">
        <f t="shared" si="112"/>
        <v>1</v>
      </c>
      <c r="AU118" s="113">
        <f t="shared" si="112"/>
        <v>1</v>
      </c>
      <c r="AV118" s="113">
        <f t="shared" si="112"/>
        <v>1</v>
      </c>
      <c r="AW118" s="113">
        <f t="shared" si="112"/>
        <v>1</v>
      </c>
      <c r="AX118" s="113">
        <f t="shared" si="112"/>
        <v>1</v>
      </c>
      <c r="AY118" s="113">
        <f t="shared" si="112"/>
        <v>1</v>
      </c>
      <c r="AZ118" s="83"/>
      <c r="BA118" s="113">
        <f t="shared" si="113"/>
        <v>0</v>
      </c>
      <c r="BB118" s="113">
        <f t="shared" si="113"/>
        <v>0</v>
      </c>
      <c r="BC118" s="113">
        <f t="shared" si="113"/>
        <v>0</v>
      </c>
      <c r="BD118" s="113">
        <f t="shared" si="113"/>
        <v>0</v>
      </c>
      <c r="BE118" s="113">
        <f t="shared" si="113"/>
        <v>0</v>
      </c>
      <c r="BF118" s="113">
        <f t="shared" si="113"/>
        <v>0</v>
      </c>
      <c r="BG118" s="113">
        <f t="shared" si="113"/>
        <v>0</v>
      </c>
      <c r="BH118" s="113">
        <f t="shared" si="113"/>
        <v>0</v>
      </c>
      <c r="BI118" s="113">
        <f t="shared" si="113"/>
        <v>0</v>
      </c>
      <c r="BJ118" s="113">
        <f t="shared" si="113"/>
        <v>0</v>
      </c>
      <c r="BK118" s="113">
        <f t="shared" si="114"/>
        <v>0</v>
      </c>
      <c r="BL118" s="113">
        <f t="shared" si="114"/>
        <v>0</v>
      </c>
      <c r="BM118" s="113">
        <f t="shared" si="114"/>
        <v>0</v>
      </c>
      <c r="BN118" s="113">
        <f t="shared" si="114"/>
        <v>0</v>
      </c>
      <c r="BO118" s="113">
        <f t="shared" si="114"/>
        <v>0</v>
      </c>
      <c r="BP118" s="113">
        <f t="shared" si="114"/>
        <v>0</v>
      </c>
      <c r="BQ118" s="113">
        <f t="shared" si="114"/>
        <v>0</v>
      </c>
      <c r="BR118" s="113">
        <f t="shared" si="114"/>
        <v>0</v>
      </c>
      <c r="BS118" s="113">
        <f t="shared" si="114"/>
        <v>0</v>
      </c>
      <c r="BT118" s="113">
        <f t="shared" si="114"/>
        <v>0</v>
      </c>
      <c r="BU118" s="113">
        <f t="shared" si="115"/>
        <v>0</v>
      </c>
      <c r="BV118" s="113">
        <f t="shared" si="115"/>
        <v>0</v>
      </c>
      <c r="BW118" s="113">
        <f t="shared" si="115"/>
        <v>0</v>
      </c>
      <c r="BX118" s="113">
        <f t="shared" si="115"/>
        <v>0</v>
      </c>
      <c r="BY118" s="113">
        <f t="shared" si="115"/>
        <v>0</v>
      </c>
      <c r="BZ118" s="113">
        <f t="shared" si="115"/>
        <v>0</v>
      </c>
    </row>
    <row r="119" spans="1:78" ht="13.8">
      <c r="A119" s="457"/>
      <c r="B119" s="116"/>
      <c r="C119" s="116"/>
      <c r="D119" s="116"/>
      <c r="E119" s="117"/>
      <c r="F119" s="91" t="s">
        <v>492</v>
      </c>
      <c r="G119" s="91" t="s">
        <v>695</v>
      </c>
      <c r="H119" s="92" t="s">
        <v>277</v>
      </c>
      <c r="I119" s="93" t="s">
        <v>612</v>
      </c>
      <c r="J119" s="210" t="s">
        <v>81</v>
      </c>
      <c r="K119" s="209">
        <v>8</v>
      </c>
      <c r="L119" s="94">
        <f t="shared" si="84"/>
        <v>8.7594437753202672E-4</v>
      </c>
      <c r="M119" s="96"/>
      <c r="N119" s="97" t="str">
        <f t="shared" si="82"/>
        <v>No ISSUED</v>
      </c>
      <c r="O119" s="98">
        <f t="shared" ca="1" si="80"/>
        <v>0</v>
      </c>
      <c r="P119" s="99">
        <f t="shared" ca="1" si="81"/>
        <v>0</v>
      </c>
      <c r="Q119" s="431">
        <v>45989</v>
      </c>
      <c r="R119" s="432" t="s">
        <v>53</v>
      </c>
      <c r="S119" s="431">
        <f t="shared" si="85"/>
        <v>45996</v>
      </c>
      <c r="T119" s="434" t="s">
        <v>53</v>
      </c>
      <c r="U119" s="431">
        <f t="shared" si="83"/>
        <v>46003</v>
      </c>
      <c r="V119" s="432" t="s">
        <v>53</v>
      </c>
      <c r="W119" s="431" t="s">
        <v>53</v>
      </c>
      <c r="X119" s="432" t="s">
        <v>53</v>
      </c>
      <c r="Y119" s="82"/>
      <c r="Z119" s="113">
        <f t="shared" si="110"/>
        <v>0</v>
      </c>
      <c r="AA119" s="113">
        <f t="shared" si="110"/>
        <v>0</v>
      </c>
      <c r="AB119" s="113">
        <f t="shared" si="110"/>
        <v>0</v>
      </c>
      <c r="AC119" s="113">
        <f t="shared" si="110"/>
        <v>0</v>
      </c>
      <c r="AD119" s="113">
        <f t="shared" si="110"/>
        <v>0</v>
      </c>
      <c r="AE119" s="113">
        <f t="shared" si="110"/>
        <v>0</v>
      </c>
      <c r="AF119" s="113">
        <f t="shared" si="110"/>
        <v>0</v>
      </c>
      <c r="AG119" s="113">
        <f t="shared" si="110"/>
        <v>0</v>
      </c>
      <c r="AH119" s="113">
        <f t="shared" si="110"/>
        <v>0.85</v>
      </c>
      <c r="AI119" s="113">
        <f t="shared" si="110"/>
        <v>0.85</v>
      </c>
      <c r="AJ119" s="113">
        <f t="shared" si="111"/>
        <v>1</v>
      </c>
      <c r="AK119" s="113">
        <f t="shared" si="111"/>
        <v>1</v>
      </c>
      <c r="AL119" s="113">
        <f t="shared" si="111"/>
        <v>1</v>
      </c>
      <c r="AM119" s="113">
        <f t="shared" si="111"/>
        <v>1</v>
      </c>
      <c r="AN119" s="113">
        <f t="shared" si="111"/>
        <v>1</v>
      </c>
      <c r="AO119" s="113">
        <f t="shared" si="111"/>
        <v>1</v>
      </c>
      <c r="AP119" s="113">
        <f t="shared" si="111"/>
        <v>1</v>
      </c>
      <c r="AQ119" s="113">
        <f t="shared" si="111"/>
        <v>1</v>
      </c>
      <c r="AR119" s="113">
        <f t="shared" si="111"/>
        <v>1</v>
      </c>
      <c r="AS119" s="113">
        <f t="shared" si="111"/>
        <v>1</v>
      </c>
      <c r="AT119" s="113">
        <f t="shared" si="112"/>
        <v>1</v>
      </c>
      <c r="AU119" s="113">
        <f t="shared" si="112"/>
        <v>1</v>
      </c>
      <c r="AV119" s="113">
        <f t="shared" si="112"/>
        <v>1</v>
      </c>
      <c r="AW119" s="113">
        <f t="shared" si="112"/>
        <v>1</v>
      </c>
      <c r="AX119" s="113">
        <f t="shared" si="112"/>
        <v>1</v>
      </c>
      <c r="AY119" s="113">
        <f t="shared" si="112"/>
        <v>1</v>
      </c>
      <c r="AZ119" s="83"/>
      <c r="BA119" s="113">
        <f t="shared" si="113"/>
        <v>0</v>
      </c>
      <c r="BB119" s="113">
        <f t="shared" si="113"/>
        <v>0</v>
      </c>
      <c r="BC119" s="113">
        <f t="shared" si="113"/>
        <v>0</v>
      </c>
      <c r="BD119" s="113">
        <f t="shared" si="113"/>
        <v>0</v>
      </c>
      <c r="BE119" s="113">
        <f t="shared" si="113"/>
        <v>0</v>
      </c>
      <c r="BF119" s="113">
        <f t="shared" si="113"/>
        <v>0</v>
      </c>
      <c r="BG119" s="113">
        <f t="shared" si="113"/>
        <v>0</v>
      </c>
      <c r="BH119" s="113">
        <f t="shared" si="113"/>
        <v>0</v>
      </c>
      <c r="BI119" s="113">
        <f t="shared" si="113"/>
        <v>0</v>
      </c>
      <c r="BJ119" s="113">
        <f t="shared" si="113"/>
        <v>0</v>
      </c>
      <c r="BK119" s="113">
        <f t="shared" si="114"/>
        <v>0</v>
      </c>
      <c r="BL119" s="113">
        <f t="shared" si="114"/>
        <v>0</v>
      </c>
      <c r="BM119" s="113">
        <f t="shared" si="114"/>
        <v>0</v>
      </c>
      <c r="BN119" s="113">
        <f t="shared" si="114"/>
        <v>0</v>
      </c>
      <c r="BO119" s="113">
        <f t="shared" si="114"/>
        <v>0</v>
      </c>
      <c r="BP119" s="113">
        <f t="shared" si="114"/>
        <v>0</v>
      </c>
      <c r="BQ119" s="113">
        <f t="shared" si="114"/>
        <v>0</v>
      </c>
      <c r="BR119" s="113">
        <f t="shared" si="114"/>
        <v>0</v>
      </c>
      <c r="BS119" s="113">
        <f t="shared" si="114"/>
        <v>0</v>
      </c>
      <c r="BT119" s="113">
        <f t="shared" si="114"/>
        <v>0</v>
      </c>
      <c r="BU119" s="113">
        <f t="shared" si="115"/>
        <v>0</v>
      </c>
      <c r="BV119" s="113">
        <f t="shared" si="115"/>
        <v>0</v>
      </c>
      <c r="BW119" s="113">
        <f t="shared" si="115"/>
        <v>0</v>
      </c>
      <c r="BX119" s="113">
        <f t="shared" si="115"/>
        <v>0</v>
      </c>
      <c r="BY119" s="113">
        <f t="shared" si="115"/>
        <v>0</v>
      </c>
      <c r="BZ119" s="113">
        <f t="shared" si="115"/>
        <v>0</v>
      </c>
    </row>
    <row r="120" spans="1:78" ht="13.8">
      <c r="A120" s="457"/>
      <c r="B120" s="116"/>
      <c r="C120" s="116"/>
      <c r="D120" s="116"/>
      <c r="E120" s="117"/>
      <c r="F120" s="91" t="s">
        <v>493</v>
      </c>
      <c r="G120" s="91" t="s">
        <v>695</v>
      </c>
      <c r="H120" s="92" t="s">
        <v>278</v>
      </c>
      <c r="I120" s="93" t="s">
        <v>612</v>
      </c>
      <c r="J120" s="210" t="s">
        <v>81</v>
      </c>
      <c r="K120" s="209">
        <v>8</v>
      </c>
      <c r="L120" s="94">
        <f t="shared" si="84"/>
        <v>8.7594437753202672E-4</v>
      </c>
      <c r="M120" s="96"/>
      <c r="N120" s="97" t="str">
        <f t="shared" si="82"/>
        <v>No ISSUED</v>
      </c>
      <c r="O120" s="98">
        <f t="shared" ca="1" si="80"/>
        <v>0</v>
      </c>
      <c r="P120" s="99">
        <f t="shared" ca="1" si="81"/>
        <v>0</v>
      </c>
      <c r="Q120" s="431">
        <v>45989</v>
      </c>
      <c r="R120" s="432" t="s">
        <v>53</v>
      </c>
      <c r="S120" s="431">
        <f t="shared" si="85"/>
        <v>45996</v>
      </c>
      <c r="T120" s="434" t="s">
        <v>53</v>
      </c>
      <c r="U120" s="431">
        <f t="shared" si="83"/>
        <v>46003</v>
      </c>
      <c r="V120" s="432" t="s">
        <v>53</v>
      </c>
      <c r="W120" s="431" t="s">
        <v>53</v>
      </c>
      <c r="X120" s="432" t="s">
        <v>53</v>
      </c>
      <c r="Y120" s="82"/>
      <c r="Z120" s="113">
        <f t="shared" si="110"/>
        <v>0</v>
      </c>
      <c r="AA120" s="113">
        <f t="shared" si="110"/>
        <v>0</v>
      </c>
      <c r="AB120" s="113">
        <f t="shared" si="110"/>
        <v>0</v>
      </c>
      <c r="AC120" s="113">
        <f t="shared" si="110"/>
        <v>0</v>
      </c>
      <c r="AD120" s="113">
        <f t="shared" si="110"/>
        <v>0</v>
      </c>
      <c r="AE120" s="113">
        <f t="shared" si="110"/>
        <v>0</v>
      </c>
      <c r="AF120" s="113">
        <f t="shared" si="110"/>
        <v>0</v>
      </c>
      <c r="AG120" s="113">
        <f t="shared" si="110"/>
        <v>0</v>
      </c>
      <c r="AH120" s="113">
        <f t="shared" si="110"/>
        <v>0.85</v>
      </c>
      <c r="AI120" s="113">
        <f t="shared" si="110"/>
        <v>0.85</v>
      </c>
      <c r="AJ120" s="113">
        <f t="shared" si="111"/>
        <v>1</v>
      </c>
      <c r="AK120" s="113">
        <f t="shared" si="111"/>
        <v>1</v>
      </c>
      <c r="AL120" s="113">
        <f t="shared" si="111"/>
        <v>1</v>
      </c>
      <c r="AM120" s="113">
        <f t="shared" si="111"/>
        <v>1</v>
      </c>
      <c r="AN120" s="113">
        <f t="shared" si="111"/>
        <v>1</v>
      </c>
      <c r="AO120" s="113">
        <f t="shared" si="111"/>
        <v>1</v>
      </c>
      <c r="AP120" s="113">
        <f t="shared" si="111"/>
        <v>1</v>
      </c>
      <c r="AQ120" s="113">
        <f t="shared" si="111"/>
        <v>1</v>
      </c>
      <c r="AR120" s="113">
        <f t="shared" si="111"/>
        <v>1</v>
      </c>
      <c r="AS120" s="113">
        <f t="shared" si="111"/>
        <v>1</v>
      </c>
      <c r="AT120" s="113">
        <f t="shared" si="112"/>
        <v>1</v>
      </c>
      <c r="AU120" s="113">
        <f t="shared" si="112"/>
        <v>1</v>
      </c>
      <c r="AV120" s="113">
        <f t="shared" si="112"/>
        <v>1</v>
      </c>
      <c r="AW120" s="113">
        <f t="shared" si="112"/>
        <v>1</v>
      </c>
      <c r="AX120" s="113">
        <f t="shared" si="112"/>
        <v>1</v>
      </c>
      <c r="AY120" s="113">
        <f t="shared" si="112"/>
        <v>1</v>
      </c>
      <c r="AZ120" s="83"/>
      <c r="BA120" s="113">
        <f t="shared" si="113"/>
        <v>0</v>
      </c>
      <c r="BB120" s="113">
        <f t="shared" si="113"/>
        <v>0</v>
      </c>
      <c r="BC120" s="113">
        <f t="shared" si="113"/>
        <v>0</v>
      </c>
      <c r="BD120" s="113">
        <f t="shared" si="113"/>
        <v>0</v>
      </c>
      <c r="BE120" s="113">
        <f t="shared" si="113"/>
        <v>0</v>
      </c>
      <c r="BF120" s="113">
        <f t="shared" si="113"/>
        <v>0</v>
      </c>
      <c r="BG120" s="113">
        <f t="shared" si="113"/>
        <v>0</v>
      </c>
      <c r="BH120" s="113">
        <f t="shared" si="113"/>
        <v>0</v>
      </c>
      <c r="BI120" s="113">
        <f t="shared" si="113"/>
        <v>0</v>
      </c>
      <c r="BJ120" s="113">
        <f t="shared" si="113"/>
        <v>0</v>
      </c>
      <c r="BK120" s="113">
        <f t="shared" si="114"/>
        <v>0</v>
      </c>
      <c r="BL120" s="113">
        <f t="shared" si="114"/>
        <v>0</v>
      </c>
      <c r="BM120" s="113">
        <f t="shared" si="114"/>
        <v>0</v>
      </c>
      <c r="BN120" s="113">
        <f t="shared" si="114"/>
        <v>0</v>
      </c>
      <c r="BO120" s="113">
        <f t="shared" si="114"/>
        <v>0</v>
      </c>
      <c r="BP120" s="113">
        <f t="shared" si="114"/>
        <v>0</v>
      </c>
      <c r="BQ120" s="113">
        <f t="shared" si="114"/>
        <v>0</v>
      </c>
      <c r="BR120" s="113">
        <f t="shared" si="114"/>
        <v>0</v>
      </c>
      <c r="BS120" s="113">
        <f t="shared" si="114"/>
        <v>0</v>
      </c>
      <c r="BT120" s="113">
        <f t="shared" si="114"/>
        <v>0</v>
      </c>
      <c r="BU120" s="113">
        <f t="shared" si="115"/>
        <v>0</v>
      </c>
      <c r="BV120" s="113">
        <f t="shared" si="115"/>
        <v>0</v>
      </c>
      <c r="BW120" s="113">
        <f t="shared" si="115"/>
        <v>0</v>
      </c>
      <c r="BX120" s="113">
        <f t="shared" si="115"/>
        <v>0</v>
      </c>
      <c r="BY120" s="113">
        <f t="shared" si="115"/>
        <v>0</v>
      </c>
      <c r="BZ120" s="113">
        <f t="shared" si="115"/>
        <v>0</v>
      </c>
    </row>
    <row r="121" spans="1:78" ht="13.8">
      <c r="A121" s="457"/>
      <c r="B121" s="116"/>
      <c r="C121" s="116"/>
      <c r="D121" s="116"/>
      <c r="E121" s="117"/>
      <c r="F121" s="91" t="s">
        <v>494</v>
      </c>
      <c r="G121" s="91" t="s">
        <v>695</v>
      </c>
      <c r="H121" s="92" t="s">
        <v>279</v>
      </c>
      <c r="I121" s="93" t="s">
        <v>612</v>
      </c>
      <c r="J121" s="210" t="s">
        <v>81</v>
      </c>
      <c r="K121" s="209">
        <v>8</v>
      </c>
      <c r="L121" s="94">
        <f t="shared" si="84"/>
        <v>8.7594437753202672E-4</v>
      </c>
      <c r="M121" s="96"/>
      <c r="N121" s="97" t="str">
        <f t="shared" si="82"/>
        <v>No ISSUED</v>
      </c>
      <c r="O121" s="98">
        <f t="shared" ca="1" si="80"/>
        <v>0</v>
      </c>
      <c r="P121" s="99">
        <f t="shared" ca="1" si="81"/>
        <v>0</v>
      </c>
      <c r="Q121" s="431">
        <v>45989</v>
      </c>
      <c r="R121" s="432" t="s">
        <v>53</v>
      </c>
      <c r="S121" s="431">
        <f t="shared" si="85"/>
        <v>45996</v>
      </c>
      <c r="T121" s="434" t="s">
        <v>53</v>
      </c>
      <c r="U121" s="431">
        <f t="shared" si="83"/>
        <v>46003</v>
      </c>
      <c r="V121" s="432" t="s">
        <v>53</v>
      </c>
      <c r="W121" s="431" t="s">
        <v>53</v>
      </c>
      <c r="X121" s="432" t="s">
        <v>53</v>
      </c>
      <c r="Y121" s="82"/>
      <c r="Z121" s="113">
        <f t="shared" si="110"/>
        <v>0</v>
      </c>
      <c r="AA121" s="113">
        <f t="shared" si="110"/>
        <v>0</v>
      </c>
      <c r="AB121" s="113">
        <f t="shared" si="110"/>
        <v>0</v>
      </c>
      <c r="AC121" s="113">
        <f t="shared" si="110"/>
        <v>0</v>
      </c>
      <c r="AD121" s="113">
        <f t="shared" si="110"/>
        <v>0</v>
      </c>
      <c r="AE121" s="113">
        <f t="shared" si="110"/>
        <v>0</v>
      </c>
      <c r="AF121" s="113">
        <f t="shared" si="110"/>
        <v>0</v>
      </c>
      <c r="AG121" s="113">
        <f t="shared" si="110"/>
        <v>0</v>
      </c>
      <c r="AH121" s="113">
        <f t="shared" si="110"/>
        <v>0.85</v>
      </c>
      <c r="AI121" s="113">
        <f t="shared" si="110"/>
        <v>0.85</v>
      </c>
      <c r="AJ121" s="113">
        <f t="shared" si="111"/>
        <v>1</v>
      </c>
      <c r="AK121" s="113">
        <f t="shared" si="111"/>
        <v>1</v>
      </c>
      <c r="AL121" s="113">
        <f t="shared" si="111"/>
        <v>1</v>
      </c>
      <c r="AM121" s="113">
        <f t="shared" si="111"/>
        <v>1</v>
      </c>
      <c r="AN121" s="113">
        <f t="shared" si="111"/>
        <v>1</v>
      </c>
      <c r="AO121" s="113">
        <f t="shared" si="111"/>
        <v>1</v>
      </c>
      <c r="AP121" s="113">
        <f t="shared" si="111"/>
        <v>1</v>
      </c>
      <c r="AQ121" s="113">
        <f t="shared" si="111"/>
        <v>1</v>
      </c>
      <c r="AR121" s="113">
        <f t="shared" si="111"/>
        <v>1</v>
      </c>
      <c r="AS121" s="113">
        <f t="shared" si="111"/>
        <v>1</v>
      </c>
      <c r="AT121" s="113">
        <f t="shared" si="112"/>
        <v>1</v>
      </c>
      <c r="AU121" s="113">
        <f t="shared" si="112"/>
        <v>1</v>
      </c>
      <c r="AV121" s="113">
        <f t="shared" si="112"/>
        <v>1</v>
      </c>
      <c r="AW121" s="113">
        <f t="shared" si="112"/>
        <v>1</v>
      </c>
      <c r="AX121" s="113">
        <f t="shared" si="112"/>
        <v>1</v>
      </c>
      <c r="AY121" s="113">
        <f t="shared" si="112"/>
        <v>1</v>
      </c>
      <c r="AZ121" s="83"/>
      <c r="BA121" s="113">
        <f t="shared" si="113"/>
        <v>0</v>
      </c>
      <c r="BB121" s="113">
        <f t="shared" si="113"/>
        <v>0</v>
      </c>
      <c r="BC121" s="113">
        <f t="shared" si="113"/>
        <v>0</v>
      </c>
      <c r="BD121" s="113">
        <f t="shared" si="113"/>
        <v>0</v>
      </c>
      <c r="BE121" s="113">
        <f t="shared" si="113"/>
        <v>0</v>
      </c>
      <c r="BF121" s="113">
        <f t="shared" si="113"/>
        <v>0</v>
      </c>
      <c r="BG121" s="113">
        <f t="shared" si="113"/>
        <v>0</v>
      </c>
      <c r="BH121" s="113">
        <f t="shared" si="113"/>
        <v>0</v>
      </c>
      <c r="BI121" s="113">
        <f t="shared" si="113"/>
        <v>0</v>
      </c>
      <c r="BJ121" s="113">
        <f t="shared" si="113"/>
        <v>0</v>
      </c>
      <c r="BK121" s="113">
        <f t="shared" si="114"/>
        <v>0</v>
      </c>
      <c r="BL121" s="113">
        <f t="shared" si="114"/>
        <v>0</v>
      </c>
      <c r="BM121" s="113">
        <f t="shared" si="114"/>
        <v>0</v>
      </c>
      <c r="BN121" s="113">
        <f t="shared" si="114"/>
        <v>0</v>
      </c>
      <c r="BO121" s="113">
        <f t="shared" si="114"/>
        <v>0</v>
      </c>
      <c r="BP121" s="113">
        <f t="shared" si="114"/>
        <v>0</v>
      </c>
      <c r="BQ121" s="113">
        <f t="shared" si="114"/>
        <v>0</v>
      </c>
      <c r="BR121" s="113">
        <f t="shared" si="114"/>
        <v>0</v>
      </c>
      <c r="BS121" s="113">
        <f t="shared" si="114"/>
        <v>0</v>
      </c>
      <c r="BT121" s="113">
        <f t="shared" si="114"/>
        <v>0</v>
      </c>
      <c r="BU121" s="113">
        <f t="shared" si="115"/>
        <v>0</v>
      </c>
      <c r="BV121" s="113">
        <f t="shared" si="115"/>
        <v>0</v>
      </c>
      <c r="BW121" s="113">
        <f t="shared" si="115"/>
        <v>0</v>
      </c>
      <c r="BX121" s="113">
        <f t="shared" si="115"/>
        <v>0</v>
      </c>
      <c r="BY121" s="113">
        <f t="shared" si="115"/>
        <v>0</v>
      </c>
      <c r="BZ121" s="113">
        <f t="shared" si="115"/>
        <v>0</v>
      </c>
    </row>
    <row r="122" spans="1:78" ht="13.8">
      <c r="A122" s="457"/>
      <c r="B122" s="116"/>
      <c r="C122" s="116"/>
      <c r="D122" s="116"/>
      <c r="E122" s="117"/>
      <c r="F122" s="91" t="s">
        <v>495</v>
      </c>
      <c r="G122" s="91" t="s">
        <v>695</v>
      </c>
      <c r="H122" s="92" t="s">
        <v>280</v>
      </c>
      <c r="I122" s="93" t="s">
        <v>612</v>
      </c>
      <c r="J122" s="210" t="s">
        <v>81</v>
      </c>
      <c r="K122" s="209">
        <v>8</v>
      </c>
      <c r="L122" s="94">
        <f t="shared" si="84"/>
        <v>8.7594437753202672E-4</v>
      </c>
      <c r="M122" s="96"/>
      <c r="N122" s="97" t="str">
        <f t="shared" si="82"/>
        <v>No ISSUED</v>
      </c>
      <c r="O122" s="98">
        <f t="shared" ca="1" si="80"/>
        <v>0</v>
      </c>
      <c r="P122" s="99">
        <f t="shared" ca="1" si="81"/>
        <v>0</v>
      </c>
      <c r="Q122" s="431">
        <v>45989</v>
      </c>
      <c r="R122" s="432" t="s">
        <v>53</v>
      </c>
      <c r="S122" s="431">
        <f t="shared" si="85"/>
        <v>45996</v>
      </c>
      <c r="T122" s="434" t="s">
        <v>53</v>
      </c>
      <c r="U122" s="431">
        <f t="shared" si="83"/>
        <v>46003</v>
      </c>
      <c r="V122" s="432" t="s">
        <v>53</v>
      </c>
      <c r="W122" s="431" t="s">
        <v>53</v>
      </c>
      <c r="X122" s="432" t="s">
        <v>53</v>
      </c>
      <c r="Y122" s="82"/>
      <c r="Z122" s="113">
        <f t="shared" si="110"/>
        <v>0</v>
      </c>
      <c r="AA122" s="113">
        <f t="shared" si="110"/>
        <v>0</v>
      </c>
      <c r="AB122" s="113">
        <f t="shared" si="110"/>
        <v>0</v>
      </c>
      <c r="AC122" s="113">
        <f t="shared" si="110"/>
        <v>0</v>
      </c>
      <c r="AD122" s="113">
        <f t="shared" si="110"/>
        <v>0</v>
      </c>
      <c r="AE122" s="113">
        <f t="shared" si="110"/>
        <v>0</v>
      </c>
      <c r="AF122" s="113">
        <f t="shared" si="110"/>
        <v>0</v>
      </c>
      <c r="AG122" s="113">
        <f t="shared" si="110"/>
        <v>0</v>
      </c>
      <c r="AH122" s="113">
        <f t="shared" si="110"/>
        <v>0.85</v>
      </c>
      <c r="AI122" s="113">
        <f t="shared" si="110"/>
        <v>0.85</v>
      </c>
      <c r="AJ122" s="113">
        <f t="shared" si="111"/>
        <v>1</v>
      </c>
      <c r="AK122" s="113">
        <f t="shared" si="111"/>
        <v>1</v>
      </c>
      <c r="AL122" s="113">
        <f t="shared" si="111"/>
        <v>1</v>
      </c>
      <c r="AM122" s="113">
        <f t="shared" si="111"/>
        <v>1</v>
      </c>
      <c r="AN122" s="113">
        <f t="shared" si="111"/>
        <v>1</v>
      </c>
      <c r="AO122" s="113">
        <f t="shared" si="111"/>
        <v>1</v>
      </c>
      <c r="AP122" s="113">
        <f t="shared" si="111"/>
        <v>1</v>
      </c>
      <c r="AQ122" s="113">
        <f t="shared" si="111"/>
        <v>1</v>
      </c>
      <c r="AR122" s="113">
        <f t="shared" si="111"/>
        <v>1</v>
      </c>
      <c r="AS122" s="113">
        <f t="shared" si="111"/>
        <v>1</v>
      </c>
      <c r="AT122" s="113">
        <f t="shared" si="112"/>
        <v>1</v>
      </c>
      <c r="AU122" s="113">
        <f t="shared" si="112"/>
        <v>1</v>
      </c>
      <c r="AV122" s="113">
        <f t="shared" si="112"/>
        <v>1</v>
      </c>
      <c r="AW122" s="113">
        <f t="shared" si="112"/>
        <v>1</v>
      </c>
      <c r="AX122" s="113">
        <f t="shared" si="112"/>
        <v>1</v>
      </c>
      <c r="AY122" s="113">
        <f t="shared" si="112"/>
        <v>1</v>
      </c>
      <c r="AZ122" s="83"/>
      <c r="BA122" s="113">
        <f t="shared" si="113"/>
        <v>0</v>
      </c>
      <c r="BB122" s="113">
        <f t="shared" si="113"/>
        <v>0</v>
      </c>
      <c r="BC122" s="113">
        <f t="shared" si="113"/>
        <v>0</v>
      </c>
      <c r="BD122" s="113">
        <f t="shared" si="113"/>
        <v>0</v>
      </c>
      <c r="BE122" s="113">
        <f t="shared" si="113"/>
        <v>0</v>
      </c>
      <c r="BF122" s="113">
        <f t="shared" si="113"/>
        <v>0</v>
      </c>
      <c r="BG122" s="113">
        <f t="shared" si="113"/>
        <v>0</v>
      </c>
      <c r="BH122" s="113">
        <f t="shared" si="113"/>
        <v>0</v>
      </c>
      <c r="BI122" s="113">
        <f t="shared" si="113"/>
        <v>0</v>
      </c>
      <c r="BJ122" s="113">
        <f t="shared" si="113"/>
        <v>0</v>
      </c>
      <c r="BK122" s="113">
        <f t="shared" si="114"/>
        <v>0</v>
      </c>
      <c r="BL122" s="113">
        <f t="shared" si="114"/>
        <v>0</v>
      </c>
      <c r="BM122" s="113">
        <f t="shared" si="114"/>
        <v>0</v>
      </c>
      <c r="BN122" s="113">
        <f t="shared" si="114"/>
        <v>0</v>
      </c>
      <c r="BO122" s="113">
        <f t="shared" si="114"/>
        <v>0</v>
      </c>
      <c r="BP122" s="113">
        <f t="shared" si="114"/>
        <v>0</v>
      </c>
      <c r="BQ122" s="113">
        <f t="shared" si="114"/>
        <v>0</v>
      </c>
      <c r="BR122" s="113">
        <f t="shared" si="114"/>
        <v>0</v>
      </c>
      <c r="BS122" s="113">
        <f t="shared" si="114"/>
        <v>0</v>
      </c>
      <c r="BT122" s="113">
        <f t="shared" si="114"/>
        <v>0</v>
      </c>
      <c r="BU122" s="113">
        <f t="shared" si="115"/>
        <v>0</v>
      </c>
      <c r="BV122" s="113">
        <f t="shared" si="115"/>
        <v>0</v>
      </c>
      <c r="BW122" s="113">
        <f t="shared" si="115"/>
        <v>0</v>
      </c>
      <c r="BX122" s="113">
        <f t="shared" si="115"/>
        <v>0</v>
      </c>
      <c r="BY122" s="113">
        <f t="shared" si="115"/>
        <v>0</v>
      </c>
      <c r="BZ122" s="113">
        <f t="shared" si="115"/>
        <v>0</v>
      </c>
    </row>
    <row r="123" spans="1:78" ht="13.8">
      <c r="A123" s="457"/>
      <c r="B123" s="116"/>
      <c r="C123" s="116"/>
      <c r="D123" s="116"/>
      <c r="E123" s="117"/>
      <c r="F123" s="91" t="s">
        <v>496</v>
      </c>
      <c r="G123" s="91" t="s">
        <v>695</v>
      </c>
      <c r="H123" s="92" t="s">
        <v>281</v>
      </c>
      <c r="I123" s="93" t="s">
        <v>612</v>
      </c>
      <c r="J123" s="210" t="s">
        <v>81</v>
      </c>
      <c r="K123" s="209">
        <v>8</v>
      </c>
      <c r="L123" s="94">
        <f t="shared" si="84"/>
        <v>8.7594437753202672E-4</v>
      </c>
      <c r="M123" s="96"/>
      <c r="N123" s="97" t="str">
        <f t="shared" si="82"/>
        <v>No ISSUED</v>
      </c>
      <c r="O123" s="98">
        <f t="shared" ca="1" si="80"/>
        <v>0</v>
      </c>
      <c r="P123" s="99">
        <f t="shared" ca="1" si="81"/>
        <v>0</v>
      </c>
      <c r="Q123" s="431">
        <v>45989</v>
      </c>
      <c r="R123" s="432" t="s">
        <v>53</v>
      </c>
      <c r="S123" s="431">
        <f t="shared" si="85"/>
        <v>45996</v>
      </c>
      <c r="T123" s="434" t="s">
        <v>53</v>
      </c>
      <c r="U123" s="431">
        <f t="shared" si="83"/>
        <v>46003</v>
      </c>
      <c r="V123" s="432" t="s">
        <v>53</v>
      </c>
      <c r="W123" s="431" t="s">
        <v>53</v>
      </c>
      <c r="X123" s="432" t="s">
        <v>53</v>
      </c>
      <c r="Y123" s="82"/>
      <c r="Z123" s="113">
        <f t="shared" si="110"/>
        <v>0</v>
      </c>
      <c r="AA123" s="113">
        <f t="shared" si="110"/>
        <v>0</v>
      </c>
      <c r="AB123" s="113">
        <f t="shared" si="110"/>
        <v>0</v>
      </c>
      <c r="AC123" s="113">
        <f t="shared" si="110"/>
        <v>0</v>
      </c>
      <c r="AD123" s="113">
        <f t="shared" si="110"/>
        <v>0</v>
      </c>
      <c r="AE123" s="113">
        <f t="shared" si="110"/>
        <v>0</v>
      </c>
      <c r="AF123" s="113">
        <f t="shared" si="110"/>
        <v>0</v>
      </c>
      <c r="AG123" s="113">
        <f t="shared" si="110"/>
        <v>0</v>
      </c>
      <c r="AH123" s="113">
        <f t="shared" si="110"/>
        <v>0.85</v>
      </c>
      <c r="AI123" s="113">
        <f t="shared" si="110"/>
        <v>0.85</v>
      </c>
      <c r="AJ123" s="113">
        <f t="shared" si="111"/>
        <v>1</v>
      </c>
      <c r="AK123" s="113">
        <f t="shared" si="111"/>
        <v>1</v>
      </c>
      <c r="AL123" s="113">
        <f t="shared" si="111"/>
        <v>1</v>
      </c>
      <c r="AM123" s="113">
        <f t="shared" si="111"/>
        <v>1</v>
      </c>
      <c r="AN123" s="113">
        <f t="shared" si="111"/>
        <v>1</v>
      </c>
      <c r="AO123" s="113">
        <f t="shared" si="111"/>
        <v>1</v>
      </c>
      <c r="AP123" s="113">
        <f t="shared" si="111"/>
        <v>1</v>
      </c>
      <c r="AQ123" s="113">
        <f t="shared" si="111"/>
        <v>1</v>
      </c>
      <c r="AR123" s="113">
        <f t="shared" si="111"/>
        <v>1</v>
      </c>
      <c r="AS123" s="113">
        <f t="shared" si="111"/>
        <v>1</v>
      </c>
      <c r="AT123" s="113">
        <f t="shared" si="112"/>
        <v>1</v>
      </c>
      <c r="AU123" s="113">
        <f t="shared" si="112"/>
        <v>1</v>
      </c>
      <c r="AV123" s="113">
        <f t="shared" si="112"/>
        <v>1</v>
      </c>
      <c r="AW123" s="113">
        <f t="shared" si="112"/>
        <v>1</v>
      </c>
      <c r="AX123" s="113">
        <f t="shared" si="112"/>
        <v>1</v>
      </c>
      <c r="AY123" s="113">
        <f t="shared" si="112"/>
        <v>1</v>
      </c>
      <c r="AZ123" s="83"/>
      <c r="BA123" s="113">
        <f t="shared" si="113"/>
        <v>0</v>
      </c>
      <c r="BB123" s="113">
        <f t="shared" si="113"/>
        <v>0</v>
      </c>
      <c r="BC123" s="113">
        <f t="shared" si="113"/>
        <v>0</v>
      </c>
      <c r="BD123" s="113">
        <f t="shared" si="113"/>
        <v>0</v>
      </c>
      <c r="BE123" s="113">
        <f t="shared" si="113"/>
        <v>0</v>
      </c>
      <c r="BF123" s="113">
        <f t="shared" si="113"/>
        <v>0</v>
      </c>
      <c r="BG123" s="113">
        <f t="shared" si="113"/>
        <v>0</v>
      </c>
      <c r="BH123" s="113">
        <f t="shared" si="113"/>
        <v>0</v>
      </c>
      <c r="BI123" s="113">
        <f t="shared" si="113"/>
        <v>0</v>
      </c>
      <c r="BJ123" s="113">
        <f t="shared" si="113"/>
        <v>0</v>
      </c>
      <c r="BK123" s="113">
        <f t="shared" si="114"/>
        <v>0</v>
      </c>
      <c r="BL123" s="113">
        <f t="shared" si="114"/>
        <v>0</v>
      </c>
      <c r="BM123" s="113">
        <f t="shared" si="114"/>
        <v>0</v>
      </c>
      <c r="BN123" s="113">
        <f t="shared" si="114"/>
        <v>0</v>
      </c>
      <c r="BO123" s="113">
        <f t="shared" si="114"/>
        <v>0</v>
      </c>
      <c r="BP123" s="113">
        <f t="shared" si="114"/>
        <v>0</v>
      </c>
      <c r="BQ123" s="113">
        <f t="shared" si="114"/>
        <v>0</v>
      </c>
      <c r="BR123" s="113">
        <f t="shared" si="114"/>
        <v>0</v>
      </c>
      <c r="BS123" s="113">
        <f t="shared" si="114"/>
        <v>0</v>
      </c>
      <c r="BT123" s="113">
        <f t="shared" si="114"/>
        <v>0</v>
      </c>
      <c r="BU123" s="113">
        <f t="shared" si="115"/>
        <v>0</v>
      </c>
      <c r="BV123" s="113">
        <f t="shared" si="115"/>
        <v>0</v>
      </c>
      <c r="BW123" s="113">
        <f t="shared" si="115"/>
        <v>0</v>
      </c>
      <c r="BX123" s="113">
        <f t="shared" si="115"/>
        <v>0</v>
      </c>
      <c r="BY123" s="113">
        <f t="shared" si="115"/>
        <v>0</v>
      </c>
      <c r="BZ123" s="113">
        <f t="shared" si="115"/>
        <v>0</v>
      </c>
    </row>
    <row r="124" spans="1:78" ht="13.8">
      <c r="A124" s="457"/>
      <c r="B124" s="116"/>
      <c r="C124" s="116"/>
      <c r="D124" s="116"/>
      <c r="E124" s="117"/>
      <c r="F124" s="91" t="s">
        <v>497</v>
      </c>
      <c r="G124" s="91" t="s">
        <v>695</v>
      </c>
      <c r="H124" s="92" t="s">
        <v>282</v>
      </c>
      <c r="I124" s="93" t="s">
        <v>612</v>
      </c>
      <c r="J124" s="210" t="s">
        <v>81</v>
      </c>
      <c r="K124" s="209">
        <v>8</v>
      </c>
      <c r="L124" s="94">
        <f t="shared" si="84"/>
        <v>8.7594437753202672E-4</v>
      </c>
      <c r="M124" s="96"/>
      <c r="N124" s="97" t="str">
        <f t="shared" si="82"/>
        <v>No ISSUED</v>
      </c>
      <c r="O124" s="98">
        <f t="shared" ca="1" si="80"/>
        <v>0</v>
      </c>
      <c r="P124" s="99">
        <f t="shared" ca="1" si="81"/>
        <v>0</v>
      </c>
      <c r="Q124" s="431">
        <v>45989</v>
      </c>
      <c r="R124" s="432" t="s">
        <v>53</v>
      </c>
      <c r="S124" s="431">
        <f t="shared" si="85"/>
        <v>45996</v>
      </c>
      <c r="T124" s="434" t="s">
        <v>53</v>
      </c>
      <c r="U124" s="431">
        <f t="shared" si="83"/>
        <v>46003</v>
      </c>
      <c r="V124" s="432" t="s">
        <v>53</v>
      </c>
      <c r="W124" s="431" t="s">
        <v>53</v>
      </c>
      <c r="X124" s="432" t="s">
        <v>53</v>
      </c>
      <c r="Y124" s="82"/>
      <c r="Z124" s="113">
        <f t="shared" si="110"/>
        <v>0</v>
      </c>
      <c r="AA124" s="113">
        <f t="shared" si="110"/>
        <v>0</v>
      </c>
      <c r="AB124" s="113">
        <f t="shared" si="110"/>
        <v>0</v>
      </c>
      <c r="AC124" s="113">
        <f t="shared" si="110"/>
        <v>0</v>
      </c>
      <c r="AD124" s="113">
        <f t="shared" si="110"/>
        <v>0</v>
      </c>
      <c r="AE124" s="113">
        <f t="shared" si="110"/>
        <v>0</v>
      </c>
      <c r="AF124" s="113">
        <f t="shared" si="110"/>
        <v>0</v>
      </c>
      <c r="AG124" s="113">
        <f t="shared" si="110"/>
        <v>0</v>
      </c>
      <c r="AH124" s="113">
        <f t="shared" si="110"/>
        <v>0.85</v>
      </c>
      <c r="AI124" s="113">
        <f t="shared" si="110"/>
        <v>0.85</v>
      </c>
      <c r="AJ124" s="113">
        <f t="shared" si="111"/>
        <v>1</v>
      </c>
      <c r="AK124" s="113">
        <f t="shared" si="111"/>
        <v>1</v>
      </c>
      <c r="AL124" s="113">
        <f t="shared" si="111"/>
        <v>1</v>
      </c>
      <c r="AM124" s="113">
        <f t="shared" si="111"/>
        <v>1</v>
      </c>
      <c r="AN124" s="113">
        <f t="shared" si="111"/>
        <v>1</v>
      </c>
      <c r="AO124" s="113">
        <f t="shared" si="111"/>
        <v>1</v>
      </c>
      <c r="AP124" s="113">
        <f t="shared" si="111"/>
        <v>1</v>
      </c>
      <c r="AQ124" s="113">
        <f t="shared" si="111"/>
        <v>1</v>
      </c>
      <c r="AR124" s="113">
        <f t="shared" si="111"/>
        <v>1</v>
      </c>
      <c r="AS124" s="113">
        <f t="shared" si="111"/>
        <v>1</v>
      </c>
      <c r="AT124" s="113">
        <f t="shared" si="112"/>
        <v>1</v>
      </c>
      <c r="AU124" s="113">
        <f t="shared" si="112"/>
        <v>1</v>
      </c>
      <c r="AV124" s="113">
        <f t="shared" si="112"/>
        <v>1</v>
      </c>
      <c r="AW124" s="113">
        <f t="shared" si="112"/>
        <v>1</v>
      </c>
      <c r="AX124" s="113">
        <f t="shared" si="112"/>
        <v>1</v>
      </c>
      <c r="AY124" s="113">
        <f t="shared" si="112"/>
        <v>1</v>
      </c>
      <c r="AZ124" s="83"/>
      <c r="BA124" s="113">
        <f t="shared" si="113"/>
        <v>0</v>
      </c>
      <c r="BB124" s="113">
        <f t="shared" si="113"/>
        <v>0</v>
      </c>
      <c r="BC124" s="113">
        <f t="shared" si="113"/>
        <v>0</v>
      </c>
      <c r="BD124" s="113">
        <f t="shared" si="113"/>
        <v>0</v>
      </c>
      <c r="BE124" s="113">
        <f t="shared" si="113"/>
        <v>0</v>
      </c>
      <c r="BF124" s="113">
        <f t="shared" si="113"/>
        <v>0</v>
      </c>
      <c r="BG124" s="113">
        <f t="shared" si="113"/>
        <v>0</v>
      </c>
      <c r="BH124" s="113">
        <f t="shared" si="113"/>
        <v>0</v>
      </c>
      <c r="BI124" s="113">
        <f t="shared" si="113"/>
        <v>0</v>
      </c>
      <c r="BJ124" s="113">
        <f t="shared" si="113"/>
        <v>0</v>
      </c>
      <c r="BK124" s="113">
        <f t="shared" si="114"/>
        <v>0</v>
      </c>
      <c r="BL124" s="113">
        <f t="shared" si="114"/>
        <v>0</v>
      </c>
      <c r="BM124" s="113">
        <f t="shared" si="114"/>
        <v>0</v>
      </c>
      <c r="BN124" s="113">
        <f t="shared" si="114"/>
        <v>0</v>
      </c>
      <c r="BO124" s="113">
        <f t="shared" si="114"/>
        <v>0</v>
      </c>
      <c r="BP124" s="113">
        <f t="shared" si="114"/>
        <v>0</v>
      </c>
      <c r="BQ124" s="113">
        <f t="shared" si="114"/>
        <v>0</v>
      </c>
      <c r="BR124" s="113">
        <f t="shared" si="114"/>
        <v>0</v>
      </c>
      <c r="BS124" s="113">
        <f t="shared" si="114"/>
        <v>0</v>
      </c>
      <c r="BT124" s="113">
        <f t="shared" si="114"/>
        <v>0</v>
      </c>
      <c r="BU124" s="113">
        <f t="shared" si="115"/>
        <v>0</v>
      </c>
      <c r="BV124" s="113">
        <f t="shared" si="115"/>
        <v>0</v>
      </c>
      <c r="BW124" s="113">
        <f t="shared" si="115"/>
        <v>0</v>
      </c>
      <c r="BX124" s="113">
        <f t="shared" si="115"/>
        <v>0</v>
      </c>
      <c r="BY124" s="113">
        <f t="shared" si="115"/>
        <v>0</v>
      </c>
      <c r="BZ124" s="113">
        <f t="shared" si="115"/>
        <v>0</v>
      </c>
    </row>
    <row r="125" spans="1:78" ht="13.8">
      <c r="A125" s="457"/>
      <c r="B125" s="116"/>
      <c r="C125" s="116"/>
      <c r="D125" s="116"/>
      <c r="E125" s="117"/>
      <c r="F125" s="91" t="s">
        <v>498</v>
      </c>
      <c r="G125" s="91" t="s">
        <v>695</v>
      </c>
      <c r="H125" s="92" t="s">
        <v>283</v>
      </c>
      <c r="I125" s="93" t="s">
        <v>612</v>
      </c>
      <c r="J125" s="210" t="s">
        <v>81</v>
      </c>
      <c r="K125" s="209">
        <v>8</v>
      </c>
      <c r="L125" s="94">
        <f t="shared" si="84"/>
        <v>8.7594437753202672E-4</v>
      </c>
      <c r="M125" s="96"/>
      <c r="N125" s="97" t="str">
        <f t="shared" si="82"/>
        <v>No ISSUED</v>
      </c>
      <c r="O125" s="98">
        <f t="shared" ca="1" si="80"/>
        <v>0</v>
      </c>
      <c r="P125" s="99">
        <f t="shared" ca="1" si="81"/>
        <v>0</v>
      </c>
      <c r="Q125" s="431">
        <v>45989</v>
      </c>
      <c r="R125" s="432" t="s">
        <v>53</v>
      </c>
      <c r="S125" s="431">
        <f t="shared" si="85"/>
        <v>45996</v>
      </c>
      <c r="T125" s="434" t="s">
        <v>53</v>
      </c>
      <c r="U125" s="431">
        <f t="shared" si="83"/>
        <v>46003</v>
      </c>
      <c r="V125" s="432" t="s">
        <v>53</v>
      </c>
      <c r="W125" s="431" t="s">
        <v>53</v>
      </c>
      <c r="X125" s="432" t="s">
        <v>53</v>
      </c>
      <c r="Y125" s="82"/>
      <c r="Z125" s="113">
        <f t="shared" si="110"/>
        <v>0</v>
      </c>
      <c r="AA125" s="113">
        <f t="shared" si="110"/>
        <v>0</v>
      </c>
      <c r="AB125" s="113">
        <f t="shared" si="110"/>
        <v>0</v>
      </c>
      <c r="AC125" s="113">
        <f t="shared" si="110"/>
        <v>0</v>
      </c>
      <c r="AD125" s="113">
        <f t="shared" si="110"/>
        <v>0</v>
      </c>
      <c r="AE125" s="113">
        <f t="shared" si="110"/>
        <v>0</v>
      </c>
      <c r="AF125" s="113">
        <f t="shared" si="110"/>
        <v>0</v>
      </c>
      <c r="AG125" s="113">
        <f t="shared" si="110"/>
        <v>0</v>
      </c>
      <c r="AH125" s="113">
        <f t="shared" si="110"/>
        <v>0.85</v>
      </c>
      <c r="AI125" s="113">
        <f t="shared" si="110"/>
        <v>0.85</v>
      </c>
      <c r="AJ125" s="113">
        <f t="shared" si="111"/>
        <v>1</v>
      </c>
      <c r="AK125" s="113">
        <f t="shared" si="111"/>
        <v>1</v>
      </c>
      <c r="AL125" s="113">
        <f t="shared" si="111"/>
        <v>1</v>
      </c>
      <c r="AM125" s="113">
        <f t="shared" si="111"/>
        <v>1</v>
      </c>
      <c r="AN125" s="113">
        <f t="shared" si="111"/>
        <v>1</v>
      </c>
      <c r="AO125" s="113">
        <f t="shared" si="111"/>
        <v>1</v>
      </c>
      <c r="AP125" s="113">
        <f t="shared" si="111"/>
        <v>1</v>
      </c>
      <c r="AQ125" s="113">
        <f t="shared" si="111"/>
        <v>1</v>
      </c>
      <c r="AR125" s="113">
        <f t="shared" si="111"/>
        <v>1</v>
      </c>
      <c r="AS125" s="113">
        <f t="shared" si="111"/>
        <v>1</v>
      </c>
      <c r="AT125" s="113">
        <f t="shared" si="112"/>
        <v>1</v>
      </c>
      <c r="AU125" s="113">
        <f t="shared" si="112"/>
        <v>1</v>
      </c>
      <c r="AV125" s="113">
        <f t="shared" si="112"/>
        <v>1</v>
      </c>
      <c r="AW125" s="113">
        <f t="shared" si="112"/>
        <v>1</v>
      </c>
      <c r="AX125" s="113">
        <f t="shared" si="112"/>
        <v>1</v>
      </c>
      <c r="AY125" s="113">
        <f t="shared" si="112"/>
        <v>1</v>
      </c>
      <c r="AZ125" s="83"/>
      <c r="BA125" s="113">
        <f t="shared" si="113"/>
        <v>0</v>
      </c>
      <c r="BB125" s="113">
        <f t="shared" si="113"/>
        <v>0</v>
      </c>
      <c r="BC125" s="113">
        <f t="shared" si="113"/>
        <v>0</v>
      </c>
      <c r="BD125" s="113">
        <f t="shared" si="113"/>
        <v>0</v>
      </c>
      <c r="BE125" s="113">
        <f t="shared" si="113"/>
        <v>0</v>
      </c>
      <c r="BF125" s="113">
        <f t="shared" si="113"/>
        <v>0</v>
      </c>
      <c r="BG125" s="113">
        <f t="shared" si="113"/>
        <v>0</v>
      </c>
      <c r="BH125" s="113">
        <f t="shared" si="113"/>
        <v>0</v>
      </c>
      <c r="BI125" s="113">
        <f t="shared" si="113"/>
        <v>0</v>
      </c>
      <c r="BJ125" s="113">
        <f t="shared" si="113"/>
        <v>0</v>
      </c>
      <c r="BK125" s="113">
        <f t="shared" si="114"/>
        <v>0</v>
      </c>
      <c r="BL125" s="113">
        <f t="shared" si="114"/>
        <v>0</v>
      </c>
      <c r="BM125" s="113">
        <f t="shared" si="114"/>
        <v>0</v>
      </c>
      <c r="BN125" s="113">
        <f t="shared" si="114"/>
        <v>0</v>
      </c>
      <c r="BO125" s="113">
        <f t="shared" si="114"/>
        <v>0</v>
      </c>
      <c r="BP125" s="113">
        <f t="shared" si="114"/>
        <v>0</v>
      </c>
      <c r="BQ125" s="113">
        <f t="shared" si="114"/>
        <v>0</v>
      </c>
      <c r="BR125" s="113">
        <f t="shared" si="114"/>
        <v>0</v>
      </c>
      <c r="BS125" s="113">
        <f t="shared" si="114"/>
        <v>0</v>
      </c>
      <c r="BT125" s="113">
        <f t="shared" si="114"/>
        <v>0</v>
      </c>
      <c r="BU125" s="113">
        <f t="shared" si="115"/>
        <v>0</v>
      </c>
      <c r="BV125" s="113">
        <f t="shared" si="115"/>
        <v>0</v>
      </c>
      <c r="BW125" s="113">
        <f t="shared" si="115"/>
        <v>0</v>
      </c>
      <c r="BX125" s="113">
        <f t="shared" si="115"/>
        <v>0</v>
      </c>
      <c r="BY125" s="113">
        <f t="shared" si="115"/>
        <v>0</v>
      </c>
      <c r="BZ125" s="113">
        <f t="shared" si="115"/>
        <v>0</v>
      </c>
    </row>
    <row r="126" spans="1:78" ht="13.8">
      <c r="A126" s="457"/>
      <c r="B126" s="116"/>
      <c r="C126" s="116"/>
      <c r="D126" s="116"/>
      <c r="E126" s="117"/>
      <c r="F126" s="91" t="s">
        <v>499</v>
      </c>
      <c r="G126" s="91" t="s">
        <v>695</v>
      </c>
      <c r="H126" s="92" t="s">
        <v>284</v>
      </c>
      <c r="I126" s="93" t="s">
        <v>612</v>
      </c>
      <c r="J126" s="210" t="s">
        <v>81</v>
      </c>
      <c r="K126" s="209">
        <v>8</v>
      </c>
      <c r="L126" s="94">
        <f t="shared" si="84"/>
        <v>8.7594437753202672E-4</v>
      </c>
      <c r="M126" s="96"/>
      <c r="N126" s="97" t="str">
        <f t="shared" si="82"/>
        <v>No ISSUED</v>
      </c>
      <c r="O126" s="98">
        <f t="shared" ca="1" si="80"/>
        <v>0</v>
      </c>
      <c r="P126" s="99">
        <f t="shared" ca="1" si="81"/>
        <v>0</v>
      </c>
      <c r="Q126" s="431">
        <v>45989</v>
      </c>
      <c r="R126" s="432" t="s">
        <v>53</v>
      </c>
      <c r="S126" s="431">
        <f t="shared" si="85"/>
        <v>45996</v>
      </c>
      <c r="T126" s="434" t="s">
        <v>53</v>
      </c>
      <c r="U126" s="431">
        <f t="shared" si="83"/>
        <v>46003</v>
      </c>
      <c r="V126" s="432" t="s">
        <v>53</v>
      </c>
      <c r="W126" s="431" t="s">
        <v>53</v>
      </c>
      <c r="X126" s="432" t="s">
        <v>53</v>
      </c>
      <c r="Y126" s="82"/>
      <c r="Z126" s="113">
        <f t="shared" si="110"/>
        <v>0</v>
      </c>
      <c r="AA126" s="113">
        <f t="shared" si="110"/>
        <v>0</v>
      </c>
      <c r="AB126" s="113">
        <f t="shared" si="110"/>
        <v>0</v>
      </c>
      <c r="AC126" s="113">
        <f t="shared" si="110"/>
        <v>0</v>
      </c>
      <c r="AD126" s="113">
        <f t="shared" si="110"/>
        <v>0</v>
      </c>
      <c r="AE126" s="113">
        <f t="shared" si="110"/>
        <v>0</v>
      </c>
      <c r="AF126" s="113">
        <f t="shared" si="110"/>
        <v>0</v>
      </c>
      <c r="AG126" s="113">
        <f t="shared" si="110"/>
        <v>0</v>
      </c>
      <c r="AH126" s="113">
        <f t="shared" si="110"/>
        <v>0.85</v>
      </c>
      <c r="AI126" s="113">
        <f t="shared" si="110"/>
        <v>0.85</v>
      </c>
      <c r="AJ126" s="113">
        <f t="shared" si="111"/>
        <v>1</v>
      </c>
      <c r="AK126" s="113">
        <f t="shared" si="111"/>
        <v>1</v>
      </c>
      <c r="AL126" s="113">
        <f t="shared" si="111"/>
        <v>1</v>
      </c>
      <c r="AM126" s="113">
        <f t="shared" si="111"/>
        <v>1</v>
      </c>
      <c r="AN126" s="113">
        <f t="shared" si="111"/>
        <v>1</v>
      </c>
      <c r="AO126" s="113">
        <f t="shared" si="111"/>
        <v>1</v>
      </c>
      <c r="AP126" s="113">
        <f t="shared" si="111"/>
        <v>1</v>
      </c>
      <c r="AQ126" s="113">
        <f t="shared" si="111"/>
        <v>1</v>
      </c>
      <c r="AR126" s="113">
        <f t="shared" si="111"/>
        <v>1</v>
      </c>
      <c r="AS126" s="113">
        <f t="shared" si="111"/>
        <v>1</v>
      </c>
      <c r="AT126" s="113">
        <f t="shared" si="112"/>
        <v>1</v>
      </c>
      <c r="AU126" s="113">
        <f t="shared" si="112"/>
        <v>1</v>
      </c>
      <c r="AV126" s="113">
        <f t="shared" si="112"/>
        <v>1</v>
      </c>
      <c r="AW126" s="113">
        <f t="shared" si="112"/>
        <v>1</v>
      </c>
      <c r="AX126" s="113">
        <f t="shared" si="112"/>
        <v>1</v>
      </c>
      <c r="AY126" s="113">
        <f t="shared" si="112"/>
        <v>1</v>
      </c>
      <c r="AZ126" s="83"/>
      <c r="BA126" s="113">
        <f t="shared" si="113"/>
        <v>0</v>
      </c>
      <c r="BB126" s="113">
        <f t="shared" si="113"/>
        <v>0</v>
      </c>
      <c r="BC126" s="113">
        <f t="shared" si="113"/>
        <v>0</v>
      </c>
      <c r="BD126" s="113">
        <f t="shared" si="113"/>
        <v>0</v>
      </c>
      <c r="BE126" s="113">
        <f t="shared" si="113"/>
        <v>0</v>
      </c>
      <c r="BF126" s="113">
        <f t="shared" si="113"/>
        <v>0</v>
      </c>
      <c r="BG126" s="113">
        <f t="shared" si="113"/>
        <v>0</v>
      </c>
      <c r="BH126" s="113">
        <f t="shared" si="113"/>
        <v>0</v>
      </c>
      <c r="BI126" s="113">
        <f t="shared" si="113"/>
        <v>0</v>
      </c>
      <c r="BJ126" s="113">
        <f t="shared" si="113"/>
        <v>0</v>
      </c>
      <c r="BK126" s="113">
        <f t="shared" si="114"/>
        <v>0</v>
      </c>
      <c r="BL126" s="113">
        <f t="shared" si="114"/>
        <v>0</v>
      </c>
      <c r="BM126" s="113">
        <f t="shared" si="114"/>
        <v>0</v>
      </c>
      <c r="BN126" s="113">
        <f t="shared" si="114"/>
        <v>0</v>
      </c>
      <c r="BO126" s="113">
        <f t="shared" si="114"/>
        <v>0</v>
      </c>
      <c r="BP126" s="113">
        <f t="shared" si="114"/>
        <v>0</v>
      </c>
      <c r="BQ126" s="113">
        <f t="shared" si="114"/>
        <v>0</v>
      </c>
      <c r="BR126" s="113">
        <f t="shared" si="114"/>
        <v>0</v>
      </c>
      <c r="BS126" s="113">
        <f t="shared" si="114"/>
        <v>0</v>
      </c>
      <c r="BT126" s="113">
        <f t="shared" si="114"/>
        <v>0</v>
      </c>
      <c r="BU126" s="113">
        <f t="shared" si="115"/>
        <v>0</v>
      </c>
      <c r="BV126" s="113">
        <f t="shared" si="115"/>
        <v>0</v>
      </c>
      <c r="BW126" s="113">
        <f t="shared" si="115"/>
        <v>0</v>
      </c>
      <c r="BX126" s="113">
        <f t="shared" si="115"/>
        <v>0</v>
      </c>
      <c r="BY126" s="113">
        <f t="shared" si="115"/>
        <v>0</v>
      </c>
      <c r="BZ126" s="113">
        <f t="shared" si="115"/>
        <v>0</v>
      </c>
    </row>
    <row r="127" spans="1:78" ht="13.8">
      <c r="A127" s="457"/>
      <c r="B127" s="116"/>
      <c r="C127" s="116"/>
      <c r="D127" s="116"/>
      <c r="E127" s="117"/>
      <c r="F127" s="91" t="s">
        <v>500</v>
      </c>
      <c r="G127" s="91" t="s">
        <v>695</v>
      </c>
      <c r="H127" s="92" t="s">
        <v>285</v>
      </c>
      <c r="I127" s="93" t="s">
        <v>612</v>
      </c>
      <c r="J127" s="210" t="s">
        <v>81</v>
      </c>
      <c r="K127" s="209">
        <v>8</v>
      </c>
      <c r="L127" s="94">
        <f t="shared" si="84"/>
        <v>8.7594437753202672E-4</v>
      </c>
      <c r="M127" s="96"/>
      <c r="N127" s="97" t="str">
        <f t="shared" si="82"/>
        <v>No ISSUED</v>
      </c>
      <c r="O127" s="98">
        <f t="shared" ca="1" si="80"/>
        <v>0</v>
      </c>
      <c r="P127" s="99">
        <f t="shared" ca="1" si="81"/>
        <v>0</v>
      </c>
      <c r="Q127" s="431">
        <v>45989</v>
      </c>
      <c r="R127" s="432" t="s">
        <v>53</v>
      </c>
      <c r="S127" s="431">
        <f t="shared" si="85"/>
        <v>45996</v>
      </c>
      <c r="T127" s="434" t="s">
        <v>53</v>
      </c>
      <c r="U127" s="431">
        <f t="shared" si="83"/>
        <v>46003</v>
      </c>
      <c r="V127" s="432" t="s">
        <v>53</v>
      </c>
      <c r="W127" s="431" t="s">
        <v>53</v>
      </c>
      <c r="X127" s="432" t="s">
        <v>53</v>
      </c>
      <c r="Y127" s="82"/>
      <c r="Z127" s="113">
        <f t="shared" ref="Z127:AI136" si="116">IF(OR($J127="Z",$J127="X"),IF(Z$4&gt;=$W127,$X$3,IF(Z$4&gt;=$U127,$V$3,IF(Z$4&gt;=$S127,$T$3,IF(Z$4&gt;=$Q127,$R$3,0)))),IF($J127="O",IF(Z$4&gt;=$U127,$V$2,IF(Z$4&gt;=$Q127,$R$2,0))))</f>
        <v>0</v>
      </c>
      <c r="AA127" s="113">
        <f t="shared" si="116"/>
        <v>0</v>
      </c>
      <c r="AB127" s="113">
        <f t="shared" si="116"/>
        <v>0</v>
      </c>
      <c r="AC127" s="113">
        <f t="shared" si="116"/>
        <v>0</v>
      </c>
      <c r="AD127" s="113">
        <f t="shared" si="116"/>
        <v>0</v>
      </c>
      <c r="AE127" s="113">
        <f t="shared" si="116"/>
        <v>0</v>
      </c>
      <c r="AF127" s="113">
        <f t="shared" si="116"/>
        <v>0</v>
      </c>
      <c r="AG127" s="113">
        <f t="shared" si="116"/>
        <v>0</v>
      </c>
      <c r="AH127" s="113">
        <f t="shared" si="116"/>
        <v>0.85</v>
      </c>
      <c r="AI127" s="113">
        <f t="shared" si="116"/>
        <v>0.85</v>
      </c>
      <c r="AJ127" s="113">
        <f t="shared" ref="AJ127:AS136" si="117">IF(OR($J127="Z",$J127="X"),IF(AJ$4&gt;=$W127,$X$3,IF(AJ$4&gt;=$U127,$V$3,IF(AJ$4&gt;=$S127,$T$3,IF(AJ$4&gt;=$Q127,$R$3,0)))),IF($J127="O",IF(AJ$4&gt;=$U127,$V$2,IF(AJ$4&gt;=$Q127,$R$2,0))))</f>
        <v>1</v>
      </c>
      <c r="AK127" s="113">
        <f t="shared" si="117"/>
        <v>1</v>
      </c>
      <c r="AL127" s="113">
        <f t="shared" si="117"/>
        <v>1</v>
      </c>
      <c r="AM127" s="113">
        <f t="shared" si="117"/>
        <v>1</v>
      </c>
      <c r="AN127" s="113">
        <f t="shared" si="117"/>
        <v>1</v>
      </c>
      <c r="AO127" s="113">
        <f t="shared" si="117"/>
        <v>1</v>
      </c>
      <c r="AP127" s="113">
        <f t="shared" si="117"/>
        <v>1</v>
      </c>
      <c r="AQ127" s="113">
        <f t="shared" si="117"/>
        <v>1</v>
      </c>
      <c r="AR127" s="113">
        <f t="shared" si="117"/>
        <v>1</v>
      </c>
      <c r="AS127" s="113">
        <f t="shared" si="117"/>
        <v>1</v>
      </c>
      <c r="AT127" s="113">
        <f t="shared" ref="AT127:AY136" si="118">IF(OR($J127="Z",$J127="X"),IF(AT$4&gt;=$W127,$X$3,IF(AT$4&gt;=$U127,$V$3,IF(AT$4&gt;=$S127,$T$3,IF(AT$4&gt;=$Q127,$R$3,0)))),IF($J127="O",IF(AT$4&gt;=$U127,$V$2,IF(AT$4&gt;=$Q127,$R$2,0))))</f>
        <v>1</v>
      </c>
      <c r="AU127" s="113">
        <f t="shared" si="118"/>
        <v>1</v>
      </c>
      <c r="AV127" s="113">
        <f t="shared" si="118"/>
        <v>1</v>
      </c>
      <c r="AW127" s="113">
        <f t="shared" si="118"/>
        <v>1</v>
      </c>
      <c r="AX127" s="113">
        <f t="shared" si="118"/>
        <v>1</v>
      </c>
      <c r="AY127" s="113">
        <f t="shared" si="118"/>
        <v>1</v>
      </c>
      <c r="AZ127" s="83"/>
      <c r="BA127" s="113">
        <f t="shared" ref="BA127:BJ136" si="119">IF(OR($J127="Z",$J127="X"),IF(OR(AND($X127&lt;&gt;0,BA$4&gt;=$X127),AND($X127=0,BA$4&gt;=$W127)),$X$3,IF(OR(AND($V127&lt;&gt;0,BA$4&gt;=$V127),AND($V127=0,BA$4&gt;=$U127)),$V$3,IF(OR(AND($T127&lt;&gt;0,BA$4&gt;=$T127),AND($T127=0,BA$4&gt;=$S127)),$T$3,IF(OR(AND($R127&lt;&gt;0,BA$4&gt;=$R127),AND($R127=0,BA$4&gt;=$Q127)),$R$3,0)))),IF($J127="O",IF(OR(AND($V127&lt;&gt;0,BA$4&gt;=$V127),AND($V127=0,BA$4&gt;=$U127)),$V$2,IF(OR(AND($R127&lt;&gt;0,BA$4&gt;=$R127),AND($R127=0,BA$4&gt;=$Q127)),$R$2,0))))</f>
        <v>0</v>
      </c>
      <c r="BB127" s="113">
        <f t="shared" si="119"/>
        <v>0</v>
      </c>
      <c r="BC127" s="113">
        <f t="shared" si="119"/>
        <v>0</v>
      </c>
      <c r="BD127" s="113">
        <f t="shared" si="119"/>
        <v>0</v>
      </c>
      <c r="BE127" s="113">
        <f t="shared" si="119"/>
        <v>0</v>
      </c>
      <c r="BF127" s="113">
        <f t="shared" si="119"/>
        <v>0</v>
      </c>
      <c r="BG127" s="113">
        <f t="shared" si="119"/>
        <v>0</v>
      </c>
      <c r="BH127" s="113">
        <f t="shared" si="119"/>
        <v>0</v>
      </c>
      <c r="BI127" s="113">
        <f t="shared" si="119"/>
        <v>0</v>
      </c>
      <c r="BJ127" s="113">
        <f t="shared" si="119"/>
        <v>0</v>
      </c>
      <c r="BK127" s="113">
        <f t="shared" ref="BK127:BT136" si="120">IF(OR($J127="Z",$J127="X"),IF(OR(AND($X127&lt;&gt;0,BK$4&gt;=$X127),AND($X127=0,BK$4&gt;=$W127)),$X$3,IF(OR(AND($V127&lt;&gt;0,BK$4&gt;=$V127),AND($V127=0,BK$4&gt;=$U127)),$V$3,IF(OR(AND($T127&lt;&gt;0,BK$4&gt;=$T127),AND($T127=0,BK$4&gt;=$S127)),$T$3,IF(OR(AND($R127&lt;&gt;0,BK$4&gt;=$R127),AND($R127=0,BK$4&gt;=$Q127)),$R$3,0)))),IF($J127="O",IF(OR(AND($V127&lt;&gt;0,BK$4&gt;=$V127),AND($V127=0,BK$4&gt;=$U127)),$V$2,IF(OR(AND($R127&lt;&gt;0,BK$4&gt;=$R127),AND($R127=0,BK$4&gt;=$Q127)),$R$2,0))))</f>
        <v>0</v>
      </c>
      <c r="BL127" s="113">
        <f t="shared" si="120"/>
        <v>0</v>
      </c>
      <c r="BM127" s="113">
        <f t="shared" si="120"/>
        <v>0</v>
      </c>
      <c r="BN127" s="113">
        <f t="shared" si="120"/>
        <v>0</v>
      </c>
      <c r="BO127" s="113">
        <f t="shared" si="120"/>
        <v>0</v>
      </c>
      <c r="BP127" s="113">
        <f t="shared" si="120"/>
        <v>0</v>
      </c>
      <c r="BQ127" s="113">
        <f t="shared" si="120"/>
        <v>0</v>
      </c>
      <c r="BR127" s="113">
        <f t="shared" si="120"/>
        <v>0</v>
      </c>
      <c r="BS127" s="113">
        <f t="shared" si="120"/>
        <v>0</v>
      </c>
      <c r="BT127" s="113">
        <f t="shared" si="120"/>
        <v>0</v>
      </c>
      <c r="BU127" s="113">
        <f t="shared" ref="BU127:BZ136" si="121">IF(OR($J127="Z",$J127="X"),IF(OR(AND($X127&lt;&gt;0,BU$4&gt;=$X127),AND($X127=0,BU$4&gt;=$W127)),$X$3,IF(OR(AND($V127&lt;&gt;0,BU$4&gt;=$V127),AND($V127=0,BU$4&gt;=$U127)),$V$3,IF(OR(AND($T127&lt;&gt;0,BU$4&gt;=$T127),AND($T127=0,BU$4&gt;=$S127)),$T$3,IF(OR(AND($R127&lt;&gt;0,BU$4&gt;=$R127),AND($R127=0,BU$4&gt;=$Q127)),$R$3,0)))),IF($J127="O",IF(OR(AND($V127&lt;&gt;0,BU$4&gt;=$V127),AND($V127=0,BU$4&gt;=$U127)),$V$2,IF(OR(AND($R127&lt;&gt;0,BU$4&gt;=$R127),AND($R127=0,BU$4&gt;=$Q127)),$R$2,0))))</f>
        <v>0</v>
      </c>
      <c r="BV127" s="113">
        <f t="shared" si="121"/>
        <v>0</v>
      </c>
      <c r="BW127" s="113">
        <f t="shared" si="121"/>
        <v>0</v>
      </c>
      <c r="BX127" s="113">
        <f t="shared" si="121"/>
        <v>0</v>
      </c>
      <c r="BY127" s="113">
        <f t="shared" si="121"/>
        <v>0</v>
      </c>
      <c r="BZ127" s="113">
        <f t="shared" si="121"/>
        <v>0</v>
      </c>
    </row>
    <row r="128" spans="1:78" ht="13.8">
      <c r="A128" s="457"/>
      <c r="B128" s="116"/>
      <c r="C128" s="116"/>
      <c r="D128" s="116"/>
      <c r="E128" s="117"/>
      <c r="F128" s="91" t="s">
        <v>501</v>
      </c>
      <c r="G128" s="91" t="s">
        <v>695</v>
      </c>
      <c r="H128" s="92" t="s">
        <v>286</v>
      </c>
      <c r="I128" s="93" t="s">
        <v>612</v>
      </c>
      <c r="J128" s="210" t="s">
        <v>81</v>
      </c>
      <c r="K128" s="209">
        <v>8</v>
      </c>
      <c r="L128" s="94">
        <f t="shared" si="84"/>
        <v>8.7594437753202672E-4</v>
      </c>
      <c r="M128" s="96"/>
      <c r="N128" s="97" t="str">
        <f t="shared" si="82"/>
        <v>No ISSUED</v>
      </c>
      <c r="O128" s="98">
        <f t="shared" ca="1" si="80"/>
        <v>0</v>
      </c>
      <c r="P128" s="99">
        <f t="shared" ca="1" si="81"/>
        <v>0</v>
      </c>
      <c r="Q128" s="431">
        <v>45989</v>
      </c>
      <c r="R128" s="432" t="s">
        <v>53</v>
      </c>
      <c r="S128" s="431">
        <f t="shared" si="85"/>
        <v>45996</v>
      </c>
      <c r="T128" s="434" t="s">
        <v>53</v>
      </c>
      <c r="U128" s="431">
        <f t="shared" si="83"/>
        <v>46003</v>
      </c>
      <c r="V128" s="432" t="s">
        <v>53</v>
      </c>
      <c r="W128" s="431" t="s">
        <v>53</v>
      </c>
      <c r="X128" s="432" t="s">
        <v>53</v>
      </c>
      <c r="Y128" s="82"/>
      <c r="Z128" s="113">
        <f t="shared" si="116"/>
        <v>0</v>
      </c>
      <c r="AA128" s="113">
        <f t="shared" si="116"/>
        <v>0</v>
      </c>
      <c r="AB128" s="113">
        <f t="shared" si="116"/>
        <v>0</v>
      </c>
      <c r="AC128" s="113">
        <f t="shared" si="116"/>
        <v>0</v>
      </c>
      <c r="AD128" s="113">
        <f t="shared" si="116"/>
        <v>0</v>
      </c>
      <c r="AE128" s="113">
        <f t="shared" si="116"/>
        <v>0</v>
      </c>
      <c r="AF128" s="113">
        <f t="shared" si="116"/>
        <v>0</v>
      </c>
      <c r="AG128" s="113">
        <f t="shared" si="116"/>
        <v>0</v>
      </c>
      <c r="AH128" s="113">
        <f t="shared" si="116"/>
        <v>0.85</v>
      </c>
      <c r="AI128" s="113">
        <f t="shared" si="116"/>
        <v>0.85</v>
      </c>
      <c r="AJ128" s="113">
        <f t="shared" si="117"/>
        <v>1</v>
      </c>
      <c r="AK128" s="113">
        <f t="shared" si="117"/>
        <v>1</v>
      </c>
      <c r="AL128" s="113">
        <f t="shared" si="117"/>
        <v>1</v>
      </c>
      <c r="AM128" s="113">
        <f t="shared" si="117"/>
        <v>1</v>
      </c>
      <c r="AN128" s="113">
        <f t="shared" si="117"/>
        <v>1</v>
      </c>
      <c r="AO128" s="113">
        <f t="shared" si="117"/>
        <v>1</v>
      </c>
      <c r="AP128" s="113">
        <f t="shared" si="117"/>
        <v>1</v>
      </c>
      <c r="AQ128" s="113">
        <f t="shared" si="117"/>
        <v>1</v>
      </c>
      <c r="AR128" s="113">
        <f t="shared" si="117"/>
        <v>1</v>
      </c>
      <c r="AS128" s="113">
        <f t="shared" si="117"/>
        <v>1</v>
      </c>
      <c r="AT128" s="113">
        <f t="shared" si="118"/>
        <v>1</v>
      </c>
      <c r="AU128" s="113">
        <f t="shared" si="118"/>
        <v>1</v>
      </c>
      <c r="AV128" s="113">
        <f t="shared" si="118"/>
        <v>1</v>
      </c>
      <c r="AW128" s="113">
        <f t="shared" si="118"/>
        <v>1</v>
      </c>
      <c r="AX128" s="113">
        <f t="shared" si="118"/>
        <v>1</v>
      </c>
      <c r="AY128" s="113">
        <f t="shared" si="118"/>
        <v>1</v>
      </c>
      <c r="AZ128" s="83"/>
      <c r="BA128" s="113">
        <f t="shared" si="119"/>
        <v>0</v>
      </c>
      <c r="BB128" s="113">
        <f t="shared" si="119"/>
        <v>0</v>
      </c>
      <c r="BC128" s="113">
        <f t="shared" si="119"/>
        <v>0</v>
      </c>
      <c r="BD128" s="113">
        <f t="shared" si="119"/>
        <v>0</v>
      </c>
      <c r="BE128" s="113">
        <f t="shared" si="119"/>
        <v>0</v>
      </c>
      <c r="BF128" s="113">
        <f t="shared" si="119"/>
        <v>0</v>
      </c>
      <c r="BG128" s="113">
        <f t="shared" si="119"/>
        <v>0</v>
      </c>
      <c r="BH128" s="113">
        <f t="shared" si="119"/>
        <v>0</v>
      </c>
      <c r="BI128" s="113">
        <f t="shared" si="119"/>
        <v>0</v>
      </c>
      <c r="BJ128" s="113">
        <f t="shared" si="119"/>
        <v>0</v>
      </c>
      <c r="BK128" s="113">
        <f t="shared" si="120"/>
        <v>0</v>
      </c>
      <c r="BL128" s="113">
        <f t="shared" si="120"/>
        <v>0</v>
      </c>
      <c r="BM128" s="113">
        <f t="shared" si="120"/>
        <v>0</v>
      </c>
      <c r="BN128" s="113">
        <f t="shared" si="120"/>
        <v>0</v>
      </c>
      <c r="BO128" s="113">
        <f t="shared" si="120"/>
        <v>0</v>
      </c>
      <c r="BP128" s="113">
        <f t="shared" si="120"/>
        <v>0</v>
      </c>
      <c r="BQ128" s="113">
        <f t="shared" si="120"/>
        <v>0</v>
      </c>
      <c r="BR128" s="113">
        <f t="shared" si="120"/>
        <v>0</v>
      </c>
      <c r="BS128" s="113">
        <f t="shared" si="120"/>
        <v>0</v>
      </c>
      <c r="BT128" s="113">
        <f t="shared" si="120"/>
        <v>0</v>
      </c>
      <c r="BU128" s="113">
        <f t="shared" si="121"/>
        <v>0</v>
      </c>
      <c r="BV128" s="113">
        <f t="shared" si="121"/>
        <v>0</v>
      </c>
      <c r="BW128" s="113">
        <f t="shared" si="121"/>
        <v>0</v>
      </c>
      <c r="BX128" s="113">
        <f t="shared" si="121"/>
        <v>0</v>
      </c>
      <c r="BY128" s="113">
        <f t="shared" si="121"/>
        <v>0</v>
      </c>
      <c r="BZ128" s="113">
        <f t="shared" si="121"/>
        <v>0</v>
      </c>
    </row>
    <row r="129" spans="1:78" ht="13.8">
      <c r="A129" s="457"/>
      <c r="B129" s="116"/>
      <c r="C129" s="116"/>
      <c r="D129" s="116"/>
      <c r="E129" s="117"/>
      <c r="F129" s="91" t="s">
        <v>502</v>
      </c>
      <c r="G129" s="91" t="s">
        <v>695</v>
      </c>
      <c r="H129" s="92" t="s">
        <v>287</v>
      </c>
      <c r="I129" s="93" t="s">
        <v>612</v>
      </c>
      <c r="J129" s="210" t="s">
        <v>81</v>
      </c>
      <c r="K129" s="209">
        <v>8</v>
      </c>
      <c r="L129" s="94">
        <f t="shared" si="84"/>
        <v>8.7594437753202672E-4</v>
      </c>
      <c r="M129" s="96"/>
      <c r="N129" s="97" t="str">
        <f t="shared" si="82"/>
        <v>No ISSUED</v>
      </c>
      <c r="O129" s="98">
        <f t="shared" ca="1" si="80"/>
        <v>0</v>
      </c>
      <c r="P129" s="99">
        <f t="shared" ca="1" si="81"/>
        <v>0</v>
      </c>
      <c r="Q129" s="431">
        <v>45989</v>
      </c>
      <c r="R129" s="432" t="s">
        <v>53</v>
      </c>
      <c r="S129" s="431">
        <f t="shared" si="85"/>
        <v>45996</v>
      </c>
      <c r="T129" s="434" t="s">
        <v>53</v>
      </c>
      <c r="U129" s="431">
        <f t="shared" si="83"/>
        <v>46003</v>
      </c>
      <c r="V129" s="432" t="s">
        <v>53</v>
      </c>
      <c r="W129" s="431" t="s">
        <v>53</v>
      </c>
      <c r="X129" s="432" t="s">
        <v>53</v>
      </c>
      <c r="Y129" s="82"/>
      <c r="Z129" s="113">
        <f t="shared" si="116"/>
        <v>0</v>
      </c>
      <c r="AA129" s="113">
        <f t="shared" si="116"/>
        <v>0</v>
      </c>
      <c r="AB129" s="113">
        <f t="shared" si="116"/>
        <v>0</v>
      </c>
      <c r="AC129" s="113">
        <f t="shared" si="116"/>
        <v>0</v>
      </c>
      <c r="AD129" s="113">
        <f t="shared" si="116"/>
        <v>0</v>
      </c>
      <c r="AE129" s="113">
        <f t="shared" si="116"/>
        <v>0</v>
      </c>
      <c r="AF129" s="113">
        <f t="shared" si="116"/>
        <v>0</v>
      </c>
      <c r="AG129" s="113">
        <f t="shared" si="116"/>
        <v>0</v>
      </c>
      <c r="AH129" s="113">
        <f t="shared" si="116"/>
        <v>0.85</v>
      </c>
      <c r="AI129" s="113">
        <f t="shared" si="116"/>
        <v>0.85</v>
      </c>
      <c r="AJ129" s="113">
        <f t="shared" si="117"/>
        <v>1</v>
      </c>
      <c r="AK129" s="113">
        <f t="shared" si="117"/>
        <v>1</v>
      </c>
      <c r="AL129" s="113">
        <f t="shared" si="117"/>
        <v>1</v>
      </c>
      <c r="AM129" s="113">
        <f t="shared" si="117"/>
        <v>1</v>
      </c>
      <c r="AN129" s="113">
        <f t="shared" si="117"/>
        <v>1</v>
      </c>
      <c r="AO129" s="113">
        <f t="shared" si="117"/>
        <v>1</v>
      </c>
      <c r="AP129" s="113">
        <f t="shared" si="117"/>
        <v>1</v>
      </c>
      <c r="AQ129" s="113">
        <f t="shared" si="117"/>
        <v>1</v>
      </c>
      <c r="AR129" s="113">
        <f t="shared" si="117"/>
        <v>1</v>
      </c>
      <c r="AS129" s="113">
        <f t="shared" si="117"/>
        <v>1</v>
      </c>
      <c r="AT129" s="113">
        <f t="shared" si="118"/>
        <v>1</v>
      </c>
      <c r="AU129" s="113">
        <f t="shared" si="118"/>
        <v>1</v>
      </c>
      <c r="AV129" s="113">
        <f t="shared" si="118"/>
        <v>1</v>
      </c>
      <c r="AW129" s="113">
        <f t="shared" si="118"/>
        <v>1</v>
      </c>
      <c r="AX129" s="113">
        <f t="shared" si="118"/>
        <v>1</v>
      </c>
      <c r="AY129" s="113">
        <f t="shared" si="118"/>
        <v>1</v>
      </c>
      <c r="AZ129" s="83"/>
      <c r="BA129" s="113">
        <f t="shared" si="119"/>
        <v>0</v>
      </c>
      <c r="BB129" s="113">
        <f t="shared" si="119"/>
        <v>0</v>
      </c>
      <c r="BC129" s="113">
        <f t="shared" si="119"/>
        <v>0</v>
      </c>
      <c r="BD129" s="113">
        <f t="shared" si="119"/>
        <v>0</v>
      </c>
      <c r="BE129" s="113">
        <f t="shared" si="119"/>
        <v>0</v>
      </c>
      <c r="BF129" s="113">
        <f t="shared" si="119"/>
        <v>0</v>
      </c>
      <c r="BG129" s="113">
        <f t="shared" si="119"/>
        <v>0</v>
      </c>
      <c r="BH129" s="113">
        <f t="shared" si="119"/>
        <v>0</v>
      </c>
      <c r="BI129" s="113">
        <f t="shared" si="119"/>
        <v>0</v>
      </c>
      <c r="BJ129" s="113">
        <f t="shared" si="119"/>
        <v>0</v>
      </c>
      <c r="BK129" s="113">
        <f t="shared" si="120"/>
        <v>0</v>
      </c>
      <c r="BL129" s="113">
        <f t="shared" si="120"/>
        <v>0</v>
      </c>
      <c r="BM129" s="113">
        <f t="shared" si="120"/>
        <v>0</v>
      </c>
      <c r="BN129" s="113">
        <f t="shared" si="120"/>
        <v>0</v>
      </c>
      <c r="BO129" s="113">
        <f t="shared" si="120"/>
        <v>0</v>
      </c>
      <c r="BP129" s="113">
        <f t="shared" si="120"/>
        <v>0</v>
      </c>
      <c r="BQ129" s="113">
        <f t="shared" si="120"/>
        <v>0</v>
      </c>
      <c r="BR129" s="113">
        <f t="shared" si="120"/>
        <v>0</v>
      </c>
      <c r="BS129" s="113">
        <f t="shared" si="120"/>
        <v>0</v>
      </c>
      <c r="BT129" s="113">
        <f t="shared" si="120"/>
        <v>0</v>
      </c>
      <c r="BU129" s="113">
        <f t="shared" si="121"/>
        <v>0</v>
      </c>
      <c r="BV129" s="113">
        <f t="shared" si="121"/>
        <v>0</v>
      </c>
      <c r="BW129" s="113">
        <f t="shared" si="121"/>
        <v>0</v>
      </c>
      <c r="BX129" s="113">
        <f t="shared" si="121"/>
        <v>0</v>
      </c>
      <c r="BY129" s="113">
        <f t="shared" si="121"/>
        <v>0</v>
      </c>
      <c r="BZ129" s="113">
        <f t="shared" si="121"/>
        <v>0</v>
      </c>
    </row>
    <row r="130" spans="1:78" ht="13.8">
      <c r="A130" s="457"/>
      <c r="B130" s="116"/>
      <c r="C130" s="116"/>
      <c r="D130" s="116"/>
      <c r="E130" s="117"/>
      <c r="F130" s="91" t="s">
        <v>503</v>
      </c>
      <c r="G130" s="91" t="s">
        <v>695</v>
      </c>
      <c r="H130" s="92" t="s">
        <v>288</v>
      </c>
      <c r="I130" s="93" t="s">
        <v>612</v>
      </c>
      <c r="J130" s="210" t="s">
        <v>81</v>
      </c>
      <c r="K130" s="209">
        <v>8</v>
      </c>
      <c r="L130" s="94">
        <f t="shared" si="84"/>
        <v>8.7594437753202672E-4</v>
      </c>
      <c r="M130" s="96"/>
      <c r="N130" s="97" t="str">
        <f t="shared" si="82"/>
        <v>No ISSUED</v>
      </c>
      <c r="O130" s="98">
        <f t="shared" ca="1" si="80"/>
        <v>0</v>
      </c>
      <c r="P130" s="99">
        <f t="shared" ca="1" si="81"/>
        <v>0</v>
      </c>
      <c r="Q130" s="431">
        <v>45989</v>
      </c>
      <c r="R130" s="432" t="s">
        <v>53</v>
      </c>
      <c r="S130" s="431">
        <f t="shared" si="85"/>
        <v>45996</v>
      </c>
      <c r="T130" s="434" t="s">
        <v>53</v>
      </c>
      <c r="U130" s="431">
        <f t="shared" si="83"/>
        <v>46003</v>
      </c>
      <c r="V130" s="432" t="s">
        <v>53</v>
      </c>
      <c r="W130" s="431" t="s">
        <v>53</v>
      </c>
      <c r="X130" s="432" t="s">
        <v>53</v>
      </c>
      <c r="Y130" s="82"/>
      <c r="Z130" s="113">
        <f t="shared" si="116"/>
        <v>0</v>
      </c>
      <c r="AA130" s="113">
        <f t="shared" si="116"/>
        <v>0</v>
      </c>
      <c r="AB130" s="113">
        <f t="shared" si="116"/>
        <v>0</v>
      </c>
      <c r="AC130" s="113">
        <f t="shared" si="116"/>
        <v>0</v>
      </c>
      <c r="AD130" s="113">
        <f t="shared" si="116"/>
        <v>0</v>
      </c>
      <c r="AE130" s="113">
        <f t="shared" si="116"/>
        <v>0</v>
      </c>
      <c r="AF130" s="113">
        <f t="shared" si="116"/>
        <v>0</v>
      </c>
      <c r="AG130" s="113">
        <f t="shared" si="116"/>
        <v>0</v>
      </c>
      <c r="AH130" s="113">
        <f t="shared" si="116"/>
        <v>0.85</v>
      </c>
      <c r="AI130" s="113">
        <f t="shared" si="116"/>
        <v>0.85</v>
      </c>
      <c r="AJ130" s="113">
        <f t="shared" si="117"/>
        <v>1</v>
      </c>
      <c r="AK130" s="113">
        <f t="shared" si="117"/>
        <v>1</v>
      </c>
      <c r="AL130" s="113">
        <f t="shared" si="117"/>
        <v>1</v>
      </c>
      <c r="AM130" s="113">
        <f t="shared" si="117"/>
        <v>1</v>
      </c>
      <c r="AN130" s="113">
        <f t="shared" si="117"/>
        <v>1</v>
      </c>
      <c r="AO130" s="113">
        <f t="shared" si="117"/>
        <v>1</v>
      </c>
      <c r="AP130" s="113">
        <f t="shared" si="117"/>
        <v>1</v>
      </c>
      <c r="AQ130" s="113">
        <f t="shared" si="117"/>
        <v>1</v>
      </c>
      <c r="AR130" s="113">
        <f t="shared" si="117"/>
        <v>1</v>
      </c>
      <c r="AS130" s="113">
        <f t="shared" si="117"/>
        <v>1</v>
      </c>
      <c r="AT130" s="113">
        <f t="shared" si="118"/>
        <v>1</v>
      </c>
      <c r="AU130" s="113">
        <f t="shared" si="118"/>
        <v>1</v>
      </c>
      <c r="AV130" s="113">
        <f t="shared" si="118"/>
        <v>1</v>
      </c>
      <c r="AW130" s="113">
        <f t="shared" si="118"/>
        <v>1</v>
      </c>
      <c r="AX130" s="113">
        <f t="shared" si="118"/>
        <v>1</v>
      </c>
      <c r="AY130" s="113">
        <f t="shared" si="118"/>
        <v>1</v>
      </c>
      <c r="AZ130" s="83"/>
      <c r="BA130" s="113">
        <f t="shared" si="119"/>
        <v>0</v>
      </c>
      <c r="BB130" s="113">
        <f t="shared" si="119"/>
        <v>0</v>
      </c>
      <c r="BC130" s="113">
        <f t="shared" si="119"/>
        <v>0</v>
      </c>
      <c r="BD130" s="113">
        <f t="shared" si="119"/>
        <v>0</v>
      </c>
      <c r="BE130" s="113">
        <f t="shared" si="119"/>
        <v>0</v>
      </c>
      <c r="BF130" s="113">
        <f t="shared" si="119"/>
        <v>0</v>
      </c>
      <c r="BG130" s="113">
        <f t="shared" si="119"/>
        <v>0</v>
      </c>
      <c r="BH130" s="113">
        <f t="shared" si="119"/>
        <v>0</v>
      </c>
      <c r="BI130" s="113">
        <f t="shared" si="119"/>
        <v>0</v>
      </c>
      <c r="BJ130" s="113">
        <f t="shared" si="119"/>
        <v>0</v>
      </c>
      <c r="BK130" s="113">
        <f t="shared" si="120"/>
        <v>0</v>
      </c>
      <c r="BL130" s="113">
        <f t="shared" si="120"/>
        <v>0</v>
      </c>
      <c r="BM130" s="113">
        <f t="shared" si="120"/>
        <v>0</v>
      </c>
      <c r="BN130" s="113">
        <f t="shared" si="120"/>
        <v>0</v>
      </c>
      <c r="BO130" s="113">
        <f t="shared" si="120"/>
        <v>0</v>
      </c>
      <c r="BP130" s="113">
        <f t="shared" si="120"/>
        <v>0</v>
      </c>
      <c r="BQ130" s="113">
        <f t="shared" si="120"/>
        <v>0</v>
      </c>
      <c r="BR130" s="113">
        <f t="shared" si="120"/>
        <v>0</v>
      </c>
      <c r="BS130" s="113">
        <f t="shared" si="120"/>
        <v>0</v>
      </c>
      <c r="BT130" s="113">
        <f t="shared" si="120"/>
        <v>0</v>
      </c>
      <c r="BU130" s="113">
        <f t="shared" si="121"/>
        <v>0</v>
      </c>
      <c r="BV130" s="113">
        <f t="shared" si="121"/>
        <v>0</v>
      </c>
      <c r="BW130" s="113">
        <f t="shared" si="121"/>
        <v>0</v>
      </c>
      <c r="BX130" s="113">
        <f t="shared" si="121"/>
        <v>0</v>
      </c>
      <c r="BY130" s="113">
        <f t="shared" si="121"/>
        <v>0</v>
      </c>
      <c r="BZ130" s="113">
        <f t="shared" si="121"/>
        <v>0</v>
      </c>
    </row>
    <row r="131" spans="1:78" ht="13.8">
      <c r="A131" s="457"/>
      <c r="B131" s="116"/>
      <c r="C131" s="116"/>
      <c r="D131" s="116"/>
      <c r="E131" s="117"/>
      <c r="F131" s="91" t="s">
        <v>504</v>
      </c>
      <c r="G131" s="91" t="s">
        <v>695</v>
      </c>
      <c r="H131" s="92" t="s">
        <v>289</v>
      </c>
      <c r="I131" s="93" t="s">
        <v>612</v>
      </c>
      <c r="J131" s="210" t="s">
        <v>81</v>
      </c>
      <c r="K131" s="209">
        <v>8</v>
      </c>
      <c r="L131" s="94">
        <f t="shared" si="84"/>
        <v>8.7594437753202672E-4</v>
      </c>
      <c r="M131" s="96"/>
      <c r="N131" s="97" t="str">
        <f t="shared" si="82"/>
        <v>No ISSUED</v>
      </c>
      <c r="O131" s="98">
        <f t="shared" ca="1" si="80"/>
        <v>0</v>
      </c>
      <c r="P131" s="99">
        <f t="shared" ca="1" si="81"/>
        <v>0</v>
      </c>
      <c r="Q131" s="431">
        <v>45989</v>
      </c>
      <c r="R131" s="432" t="s">
        <v>53</v>
      </c>
      <c r="S131" s="431">
        <f t="shared" si="85"/>
        <v>45996</v>
      </c>
      <c r="T131" s="434" t="s">
        <v>53</v>
      </c>
      <c r="U131" s="431">
        <f t="shared" si="83"/>
        <v>46003</v>
      </c>
      <c r="V131" s="432" t="s">
        <v>53</v>
      </c>
      <c r="W131" s="431" t="s">
        <v>53</v>
      </c>
      <c r="X131" s="432" t="s">
        <v>53</v>
      </c>
      <c r="Y131" s="82"/>
      <c r="Z131" s="113">
        <f t="shared" si="116"/>
        <v>0</v>
      </c>
      <c r="AA131" s="113">
        <f t="shared" si="116"/>
        <v>0</v>
      </c>
      <c r="AB131" s="113">
        <f t="shared" si="116"/>
        <v>0</v>
      </c>
      <c r="AC131" s="113">
        <f t="shared" si="116"/>
        <v>0</v>
      </c>
      <c r="AD131" s="113">
        <f t="shared" si="116"/>
        <v>0</v>
      </c>
      <c r="AE131" s="113">
        <f t="shared" si="116"/>
        <v>0</v>
      </c>
      <c r="AF131" s="113">
        <f t="shared" si="116"/>
        <v>0</v>
      </c>
      <c r="AG131" s="113">
        <f t="shared" si="116"/>
        <v>0</v>
      </c>
      <c r="AH131" s="113">
        <f t="shared" si="116"/>
        <v>0.85</v>
      </c>
      <c r="AI131" s="113">
        <f t="shared" si="116"/>
        <v>0.85</v>
      </c>
      <c r="AJ131" s="113">
        <f t="shared" si="117"/>
        <v>1</v>
      </c>
      <c r="AK131" s="113">
        <f t="shared" si="117"/>
        <v>1</v>
      </c>
      <c r="AL131" s="113">
        <f t="shared" si="117"/>
        <v>1</v>
      </c>
      <c r="AM131" s="113">
        <f t="shared" si="117"/>
        <v>1</v>
      </c>
      <c r="AN131" s="113">
        <f t="shared" si="117"/>
        <v>1</v>
      </c>
      <c r="AO131" s="113">
        <f t="shared" si="117"/>
        <v>1</v>
      </c>
      <c r="AP131" s="113">
        <f t="shared" si="117"/>
        <v>1</v>
      </c>
      <c r="AQ131" s="113">
        <f t="shared" si="117"/>
        <v>1</v>
      </c>
      <c r="AR131" s="113">
        <f t="shared" si="117"/>
        <v>1</v>
      </c>
      <c r="AS131" s="113">
        <f t="shared" si="117"/>
        <v>1</v>
      </c>
      <c r="AT131" s="113">
        <f t="shared" si="118"/>
        <v>1</v>
      </c>
      <c r="AU131" s="113">
        <f t="shared" si="118"/>
        <v>1</v>
      </c>
      <c r="AV131" s="113">
        <f t="shared" si="118"/>
        <v>1</v>
      </c>
      <c r="AW131" s="113">
        <f t="shared" si="118"/>
        <v>1</v>
      </c>
      <c r="AX131" s="113">
        <f t="shared" si="118"/>
        <v>1</v>
      </c>
      <c r="AY131" s="113">
        <f t="shared" si="118"/>
        <v>1</v>
      </c>
      <c r="AZ131" s="83"/>
      <c r="BA131" s="113">
        <f t="shared" si="119"/>
        <v>0</v>
      </c>
      <c r="BB131" s="113">
        <f t="shared" si="119"/>
        <v>0</v>
      </c>
      <c r="BC131" s="113">
        <f t="shared" si="119"/>
        <v>0</v>
      </c>
      <c r="BD131" s="113">
        <f t="shared" si="119"/>
        <v>0</v>
      </c>
      <c r="BE131" s="113">
        <f t="shared" si="119"/>
        <v>0</v>
      </c>
      <c r="BF131" s="113">
        <f t="shared" si="119"/>
        <v>0</v>
      </c>
      <c r="BG131" s="113">
        <f t="shared" si="119"/>
        <v>0</v>
      </c>
      <c r="BH131" s="113">
        <f t="shared" si="119"/>
        <v>0</v>
      </c>
      <c r="BI131" s="113">
        <f t="shared" si="119"/>
        <v>0</v>
      </c>
      <c r="BJ131" s="113">
        <f t="shared" si="119"/>
        <v>0</v>
      </c>
      <c r="BK131" s="113">
        <f t="shared" si="120"/>
        <v>0</v>
      </c>
      <c r="BL131" s="113">
        <f t="shared" si="120"/>
        <v>0</v>
      </c>
      <c r="BM131" s="113">
        <f t="shared" si="120"/>
        <v>0</v>
      </c>
      <c r="BN131" s="113">
        <f t="shared" si="120"/>
        <v>0</v>
      </c>
      <c r="BO131" s="113">
        <f t="shared" si="120"/>
        <v>0</v>
      </c>
      <c r="BP131" s="113">
        <f t="shared" si="120"/>
        <v>0</v>
      </c>
      <c r="BQ131" s="113">
        <f t="shared" si="120"/>
        <v>0</v>
      </c>
      <c r="BR131" s="113">
        <f t="shared" si="120"/>
        <v>0</v>
      </c>
      <c r="BS131" s="113">
        <f t="shared" si="120"/>
        <v>0</v>
      </c>
      <c r="BT131" s="113">
        <f t="shared" si="120"/>
        <v>0</v>
      </c>
      <c r="BU131" s="113">
        <f t="shared" si="121"/>
        <v>0</v>
      </c>
      <c r="BV131" s="113">
        <f t="shared" si="121"/>
        <v>0</v>
      </c>
      <c r="BW131" s="113">
        <f t="shared" si="121"/>
        <v>0</v>
      </c>
      <c r="BX131" s="113">
        <f t="shared" si="121"/>
        <v>0</v>
      </c>
      <c r="BY131" s="113">
        <f t="shared" si="121"/>
        <v>0</v>
      </c>
      <c r="BZ131" s="113">
        <f t="shared" si="121"/>
        <v>0</v>
      </c>
    </row>
    <row r="132" spans="1:78" ht="13.8">
      <c r="A132" s="457"/>
      <c r="B132" s="116"/>
      <c r="C132" s="116"/>
      <c r="D132" s="116"/>
      <c r="E132" s="117"/>
      <c r="F132" s="91" t="s">
        <v>505</v>
      </c>
      <c r="G132" s="91" t="s">
        <v>695</v>
      </c>
      <c r="H132" s="92" t="s">
        <v>290</v>
      </c>
      <c r="I132" s="93" t="s">
        <v>612</v>
      </c>
      <c r="J132" s="210" t="s">
        <v>81</v>
      </c>
      <c r="K132" s="209">
        <v>8</v>
      </c>
      <c r="L132" s="94">
        <f t="shared" ref="L132:L200" si="122">K132/$K$6</f>
        <v>8.7594437753202672E-4</v>
      </c>
      <c r="M132" s="96"/>
      <c r="N132" s="97" t="str">
        <f t="shared" si="82"/>
        <v>No ISSUED</v>
      </c>
      <c r="O132" s="98">
        <f t="shared" ca="1" si="80"/>
        <v>0</v>
      </c>
      <c r="P132" s="99">
        <f t="shared" ca="1" si="81"/>
        <v>0</v>
      </c>
      <c r="Q132" s="431">
        <v>45989</v>
      </c>
      <c r="R132" s="432" t="s">
        <v>53</v>
      </c>
      <c r="S132" s="431">
        <f t="shared" si="85"/>
        <v>45996</v>
      </c>
      <c r="T132" s="434" t="s">
        <v>53</v>
      </c>
      <c r="U132" s="431">
        <f t="shared" si="83"/>
        <v>46003</v>
      </c>
      <c r="V132" s="432" t="s">
        <v>53</v>
      </c>
      <c r="W132" s="431" t="s">
        <v>53</v>
      </c>
      <c r="X132" s="432" t="s">
        <v>53</v>
      </c>
      <c r="Y132" s="82"/>
      <c r="Z132" s="113">
        <f t="shared" si="116"/>
        <v>0</v>
      </c>
      <c r="AA132" s="113">
        <f t="shared" si="116"/>
        <v>0</v>
      </c>
      <c r="AB132" s="113">
        <f t="shared" si="116"/>
        <v>0</v>
      </c>
      <c r="AC132" s="113">
        <f t="shared" si="116"/>
        <v>0</v>
      </c>
      <c r="AD132" s="113">
        <f t="shared" si="116"/>
        <v>0</v>
      </c>
      <c r="AE132" s="113">
        <f t="shared" si="116"/>
        <v>0</v>
      </c>
      <c r="AF132" s="113">
        <f t="shared" si="116"/>
        <v>0</v>
      </c>
      <c r="AG132" s="113">
        <f t="shared" si="116"/>
        <v>0</v>
      </c>
      <c r="AH132" s="113">
        <f t="shared" si="116"/>
        <v>0.85</v>
      </c>
      <c r="AI132" s="113">
        <f t="shared" si="116"/>
        <v>0.85</v>
      </c>
      <c r="AJ132" s="113">
        <f t="shared" si="117"/>
        <v>1</v>
      </c>
      <c r="AK132" s="113">
        <f t="shared" si="117"/>
        <v>1</v>
      </c>
      <c r="AL132" s="113">
        <f t="shared" si="117"/>
        <v>1</v>
      </c>
      <c r="AM132" s="113">
        <f t="shared" si="117"/>
        <v>1</v>
      </c>
      <c r="AN132" s="113">
        <f t="shared" si="117"/>
        <v>1</v>
      </c>
      <c r="AO132" s="113">
        <f t="shared" si="117"/>
        <v>1</v>
      </c>
      <c r="AP132" s="113">
        <f t="shared" si="117"/>
        <v>1</v>
      </c>
      <c r="AQ132" s="113">
        <f t="shared" si="117"/>
        <v>1</v>
      </c>
      <c r="AR132" s="113">
        <f t="shared" si="117"/>
        <v>1</v>
      </c>
      <c r="AS132" s="113">
        <f t="shared" si="117"/>
        <v>1</v>
      </c>
      <c r="AT132" s="113">
        <f t="shared" si="118"/>
        <v>1</v>
      </c>
      <c r="AU132" s="113">
        <f t="shared" si="118"/>
        <v>1</v>
      </c>
      <c r="AV132" s="113">
        <f t="shared" si="118"/>
        <v>1</v>
      </c>
      <c r="AW132" s="113">
        <f t="shared" si="118"/>
        <v>1</v>
      </c>
      <c r="AX132" s="113">
        <f t="shared" si="118"/>
        <v>1</v>
      </c>
      <c r="AY132" s="113">
        <f t="shared" si="118"/>
        <v>1</v>
      </c>
      <c r="AZ132" s="83"/>
      <c r="BA132" s="113">
        <f t="shared" si="119"/>
        <v>0</v>
      </c>
      <c r="BB132" s="113">
        <f t="shared" si="119"/>
        <v>0</v>
      </c>
      <c r="BC132" s="113">
        <f t="shared" si="119"/>
        <v>0</v>
      </c>
      <c r="BD132" s="113">
        <f t="shared" si="119"/>
        <v>0</v>
      </c>
      <c r="BE132" s="113">
        <f t="shared" si="119"/>
        <v>0</v>
      </c>
      <c r="BF132" s="113">
        <f t="shared" si="119"/>
        <v>0</v>
      </c>
      <c r="BG132" s="113">
        <f t="shared" si="119"/>
        <v>0</v>
      </c>
      <c r="BH132" s="113">
        <f t="shared" si="119"/>
        <v>0</v>
      </c>
      <c r="BI132" s="113">
        <f t="shared" si="119"/>
        <v>0</v>
      </c>
      <c r="BJ132" s="113">
        <f t="shared" si="119"/>
        <v>0</v>
      </c>
      <c r="BK132" s="113">
        <f t="shared" si="120"/>
        <v>0</v>
      </c>
      <c r="BL132" s="113">
        <f t="shared" si="120"/>
        <v>0</v>
      </c>
      <c r="BM132" s="113">
        <f t="shared" si="120"/>
        <v>0</v>
      </c>
      <c r="BN132" s="113">
        <f t="shared" si="120"/>
        <v>0</v>
      </c>
      <c r="BO132" s="113">
        <f t="shared" si="120"/>
        <v>0</v>
      </c>
      <c r="BP132" s="113">
        <f t="shared" si="120"/>
        <v>0</v>
      </c>
      <c r="BQ132" s="113">
        <f t="shared" si="120"/>
        <v>0</v>
      </c>
      <c r="BR132" s="113">
        <f t="shared" si="120"/>
        <v>0</v>
      </c>
      <c r="BS132" s="113">
        <f t="shared" si="120"/>
        <v>0</v>
      </c>
      <c r="BT132" s="113">
        <f t="shared" si="120"/>
        <v>0</v>
      </c>
      <c r="BU132" s="113">
        <f t="shared" si="121"/>
        <v>0</v>
      </c>
      <c r="BV132" s="113">
        <f t="shared" si="121"/>
        <v>0</v>
      </c>
      <c r="BW132" s="113">
        <f t="shared" si="121"/>
        <v>0</v>
      </c>
      <c r="BX132" s="113">
        <f t="shared" si="121"/>
        <v>0</v>
      </c>
      <c r="BY132" s="113">
        <f t="shared" si="121"/>
        <v>0</v>
      </c>
      <c r="BZ132" s="113">
        <f t="shared" si="121"/>
        <v>0</v>
      </c>
    </row>
    <row r="133" spans="1:78" ht="13.8">
      <c r="A133" s="457"/>
      <c r="B133" s="116"/>
      <c r="C133" s="116"/>
      <c r="D133" s="116"/>
      <c r="E133" s="117"/>
      <c r="F133" s="91" t="s">
        <v>506</v>
      </c>
      <c r="G133" s="91" t="s">
        <v>695</v>
      </c>
      <c r="H133" s="92" t="s">
        <v>291</v>
      </c>
      <c r="I133" s="93" t="s">
        <v>612</v>
      </c>
      <c r="J133" s="210" t="s">
        <v>81</v>
      </c>
      <c r="K133" s="209">
        <v>8</v>
      </c>
      <c r="L133" s="94">
        <f t="shared" si="122"/>
        <v>8.7594437753202672E-4</v>
      </c>
      <c r="M133" s="96"/>
      <c r="N133" s="97" t="str">
        <f t="shared" si="82"/>
        <v>No ISSUED</v>
      </c>
      <c r="O133" s="98">
        <f t="shared" ref="O133:O196" ca="1" si="123">OFFSET(Y133,0,MATCH($H$3,$Z$4:$AY$4,1))</f>
        <v>0</v>
      </c>
      <c r="P133" s="99">
        <f t="shared" ref="P133:P196" ca="1" si="124">OFFSET(AZ133,0,MATCH($H$3,$BA$4:$BZ$4,1))</f>
        <v>0</v>
      </c>
      <c r="Q133" s="431">
        <v>45989</v>
      </c>
      <c r="R133" s="432" t="s">
        <v>53</v>
      </c>
      <c r="S133" s="431">
        <f t="shared" si="85"/>
        <v>45996</v>
      </c>
      <c r="T133" s="434" t="s">
        <v>53</v>
      </c>
      <c r="U133" s="431">
        <f t="shared" si="83"/>
        <v>46003</v>
      </c>
      <c r="V133" s="432" t="s">
        <v>53</v>
      </c>
      <c r="W133" s="431" t="s">
        <v>53</v>
      </c>
      <c r="X133" s="432" t="s">
        <v>53</v>
      </c>
      <c r="Y133" s="82"/>
      <c r="Z133" s="113">
        <f t="shared" si="116"/>
        <v>0</v>
      </c>
      <c r="AA133" s="113">
        <f t="shared" si="116"/>
        <v>0</v>
      </c>
      <c r="AB133" s="113">
        <f t="shared" si="116"/>
        <v>0</v>
      </c>
      <c r="AC133" s="113">
        <f t="shared" si="116"/>
        <v>0</v>
      </c>
      <c r="AD133" s="113">
        <f t="shared" si="116"/>
        <v>0</v>
      </c>
      <c r="AE133" s="113">
        <f t="shared" si="116"/>
        <v>0</v>
      </c>
      <c r="AF133" s="113">
        <f t="shared" si="116"/>
        <v>0</v>
      </c>
      <c r="AG133" s="113">
        <f t="shared" si="116"/>
        <v>0</v>
      </c>
      <c r="AH133" s="113">
        <f t="shared" si="116"/>
        <v>0.85</v>
      </c>
      <c r="AI133" s="113">
        <f t="shared" si="116"/>
        <v>0.85</v>
      </c>
      <c r="AJ133" s="113">
        <f t="shared" si="117"/>
        <v>1</v>
      </c>
      <c r="AK133" s="113">
        <f t="shared" si="117"/>
        <v>1</v>
      </c>
      <c r="AL133" s="113">
        <f t="shared" si="117"/>
        <v>1</v>
      </c>
      <c r="AM133" s="113">
        <f t="shared" si="117"/>
        <v>1</v>
      </c>
      <c r="AN133" s="113">
        <f t="shared" si="117"/>
        <v>1</v>
      </c>
      <c r="AO133" s="113">
        <f t="shared" si="117"/>
        <v>1</v>
      </c>
      <c r="AP133" s="113">
        <f t="shared" si="117"/>
        <v>1</v>
      </c>
      <c r="AQ133" s="113">
        <f t="shared" si="117"/>
        <v>1</v>
      </c>
      <c r="AR133" s="113">
        <f t="shared" si="117"/>
        <v>1</v>
      </c>
      <c r="AS133" s="113">
        <f t="shared" si="117"/>
        <v>1</v>
      </c>
      <c r="AT133" s="113">
        <f t="shared" si="118"/>
        <v>1</v>
      </c>
      <c r="AU133" s="113">
        <f t="shared" si="118"/>
        <v>1</v>
      </c>
      <c r="AV133" s="113">
        <f t="shared" si="118"/>
        <v>1</v>
      </c>
      <c r="AW133" s="113">
        <f t="shared" si="118"/>
        <v>1</v>
      </c>
      <c r="AX133" s="113">
        <f t="shared" si="118"/>
        <v>1</v>
      </c>
      <c r="AY133" s="113">
        <f t="shared" si="118"/>
        <v>1</v>
      </c>
      <c r="AZ133" s="83"/>
      <c r="BA133" s="113">
        <f t="shared" si="119"/>
        <v>0</v>
      </c>
      <c r="BB133" s="113">
        <f t="shared" si="119"/>
        <v>0</v>
      </c>
      <c r="BC133" s="113">
        <f t="shared" si="119"/>
        <v>0</v>
      </c>
      <c r="BD133" s="113">
        <f t="shared" si="119"/>
        <v>0</v>
      </c>
      <c r="BE133" s="113">
        <f t="shared" si="119"/>
        <v>0</v>
      </c>
      <c r="BF133" s="113">
        <f t="shared" si="119"/>
        <v>0</v>
      </c>
      <c r="BG133" s="113">
        <f t="shared" si="119"/>
        <v>0</v>
      </c>
      <c r="BH133" s="113">
        <f t="shared" si="119"/>
        <v>0</v>
      </c>
      <c r="BI133" s="113">
        <f t="shared" si="119"/>
        <v>0</v>
      </c>
      <c r="BJ133" s="113">
        <f t="shared" si="119"/>
        <v>0</v>
      </c>
      <c r="BK133" s="113">
        <f t="shared" si="120"/>
        <v>0</v>
      </c>
      <c r="BL133" s="113">
        <f t="shared" si="120"/>
        <v>0</v>
      </c>
      <c r="BM133" s="113">
        <f t="shared" si="120"/>
        <v>0</v>
      </c>
      <c r="BN133" s="113">
        <f t="shared" si="120"/>
        <v>0</v>
      </c>
      <c r="BO133" s="113">
        <f t="shared" si="120"/>
        <v>0</v>
      </c>
      <c r="BP133" s="113">
        <f t="shared" si="120"/>
        <v>0</v>
      </c>
      <c r="BQ133" s="113">
        <f t="shared" si="120"/>
        <v>0</v>
      </c>
      <c r="BR133" s="113">
        <f t="shared" si="120"/>
        <v>0</v>
      </c>
      <c r="BS133" s="113">
        <f t="shared" si="120"/>
        <v>0</v>
      </c>
      <c r="BT133" s="113">
        <f t="shared" si="120"/>
        <v>0</v>
      </c>
      <c r="BU133" s="113">
        <f t="shared" si="121"/>
        <v>0</v>
      </c>
      <c r="BV133" s="113">
        <f t="shared" si="121"/>
        <v>0</v>
      </c>
      <c r="BW133" s="113">
        <f t="shared" si="121"/>
        <v>0</v>
      </c>
      <c r="BX133" s="113">
        <f t="shared" si="121"/>
        <v>0</v>
      </c>
      <c r="BY133" s="113">
        <f t="shared" si="121"/>
        <v>0</v>
      </c>
      <c r="BZ133" s="113">
        <f t="shared" si="121"/>
        <v>0</v>
      </c>
    </row>
    <row r="134" spans="1:78" ht="13.8">
      <c r="A134" s="457"/>
      <c r="B134" s="116"/>
      <c r="C134" s="116"/>
      <c r="D134" s="116"/>
      <c r="E134" s="117"/>
      <c r="F134" s="91" t="s">
        <v>507</v>
      </c>
      <c r="G134" s="91" t="s">
        <v>695</v>
      </c>
      <c r="H134" s="92" t="s">
        <v>292</v>
      </c>
      <c r="I134" s="93" t="s">
        <v>612</v>
      </c>
      <c r="J134" s="210" t="s">
        <v>81</v>
      </c>
      <c r="K134" s="209">
        <v>8</v>
      </c>
      <c r="L134" s="94">
        <f t="shared" si="122"/>
        <v>8.7594437753202672E-4</v>
      </c>
      <c r="M134" s="96"/>
      <c r="N134" s="97" t="str">
        <f t="shared" si="82"/>
        <v>No ISSUED</v>
      </c>
      <c r="O134" s="98">
        <f t="shared" ca="1" si="123"/>
        <v>0</v>
      </c>
      <c r="P134" s="99">
        <f t="shared" ca="1" si="124"/>
        <v>0</v>
      </c>
      <c r="Q134" s="431">
        <v>45989</v>
      </c>
      <c r="R134" s="432" t="s">
        <v>53</v>
      </c>
      <c r="S134" s="431">
        <f t="shared" si="85"/>
        <v>45996</v>
      </c>
      <c r="T134" s="434" t="s">
        <v>53</v>
      </c>
      <c r="U134" s="431">
        <f t="shared" si="83"/>
        <v>46003</v>
      </c>
      <c r="V134" s="432" t="s">
        <v>53</v>
      </c>
      <c r="W134" s="431" t="s">
        <v>53</v>
      </c>
      <c r="X134" s="432" t="s">
        <v>53</v>
      </c>
      <c r="Y134" s="82"/>
      <c r="Z134" s="113">
        <f t="shared" si="116"/>
        <v>0</v>
      </c>
      <c r="AA134" s="113">
        <f t="shared" si="116"/>
        <v>0</v>
      </c>
      <c r="AB134" s="113">
        <f t="shared" si="116"/>
        <v>0</v>
      </c>
      <c r="AC134" s="113">
        <f t="shared" si="116"/>
        <v>0</v>
      </c>
      <c r="AD134" s="113">
        <f t="shared" si="116"/>
        <v>0</v>
      </c>
      <c r="AE134" s="113">
        <f t="shared" si="116"/>
        <v>0</v>
      </c>
      <c r="AF134" s="113">
        <f t="shared" si="116"/>
        <v>0</v>
      </c>
      <c r="AG134" s="113">
        <f t="shared" si="116"/>
        <v>0</v>
      </c>
      <c r="AH134" s="113">
        <f t="shared" si="116"/>
        <v>0.85</v>
      </c>
      <c r="AI134" s="113">
        <f t="shared" si="116"/>
        <v>0.85</v>
      </c>
      <c r="AJ134" s="113">
        <f t="shared" si="117"/>
        <v>1</v>
      </c>
      <c r="AK134" s="113">
        <f t="shared" si="117"/>
        <v>1</v>
      </c>
      <c r="AL134" s="113">
        <f t="shared" si="117"/>
        <v>1</v>
      </c>
      <c r="AM134" s="113">
        <f t="shared" si="117"/>
        <v>1</v>
      </c>
      <c r="AN134" s="113">
        <f t="shared" si="117"/>
        <v>1</v>
      </c>
      <c r="AO134" s="113">
        <f t="shared" si="117"/>
        <v>1</v>
      </c>
      <c r="AP134" s="113">
        <f t="shared" si="117"/>
        <v>1</v>
      </c>
      <c r="AQ134" s="113">
        <f t="shared" si="117"/>
        <v>1</v>
      </c>
      <c r="AR134" s="113">
        <f t="shared" si="117"/>
        <v>1</v>
      </c>
      <c r="AS134" s="113">
        <f t="shared" si="117"/>
        <v>1</v>
      </c>
      <c r="AT134" s="113">
        <f t="shared" si="118"/>
        <v>1</v>
      </c>
      <c r="AU134" s="113">
        <f t="shared" si="118"/>
        <v>1</v>
      </c>
      <c r="AV134" s="113">
        <f t="shared" si="118"/>
        <v>1</v>
      </c>
      <c r="AW134" s="113">
        <f t="shared" si="118"/>
        <v>1</v>
      </c>
      <c r="AX134" s="113">
        <f t="shared" si="118"/>
        <v>1</v>
      </c>
      <c r="AY134" s="113">
        <f t="shared" si="118"/>
        <v>1</v>
      </c>
      <c r="AZ134" s="83"/>
      <c r="BA134" s="113">
        <f t="shared" si="119"/>
        <v>0</v>
      </c>
      <c r="BB134" s="113">
        <f t="shared" si="119"/>
        <v>0</v>
      </c>
      <c r="BC134" s="113">
        <f t="shared" si="119"/>
        <v>0</v>
      </c>
      <c r="BD134" s="113">
        <f t="shared" si="119"/>
        <v>0</v>
      </c>
      <c r="BE134" s="113">
        <f t="shared" si="119"/>
        <v>0</v>
      </c>
      <c r="BF134" s="113">
        <f t="shared" si="119"/>
        <v>0</v>
      </c>
      <c r="BG134" s="113">
        <f t="shared" si="119"/>
        <v>0</v>
      </c>
      <c r="BH134" s="113">
        <f t="shared" si="119"/>
        <v>0</v>
      </c>
      <c r="BI134" s="113">
        <f t="shared" si="119"/>
        <v>0</v>
      </c>
      <c r="BJ134" s="113">
        <f t="shared" si="119"/>
        <v>0</v>
      </c>
      <c r="BK134" s="113">
        <f t="shared" si="120"/>
        <v>0</v>
      </c>
      <c r="BL134" s="113">
        <f t="shared" si="120"/>
        <v>0</v>
      </c>
      <c r="BM134" s="113">
        <f t="shared" si="120"/>
        <v>0</v>
      </c>
      <c r="BN134" s="113">
        <f t="shared" si="120"/>
        <v>0</v>
      </c>
      <c r="BO134" s="113">
        <f t="shared" si="120"/>
        <v>0</v>
      </c>
      <c r="BP134" s="113">
        <f t="shared" si="120"/>
        <v>0</v>
      </c>
      <c r="BQ134" s="113">
        <f t="shared" si="120"/>
        <v>0</v>
      </c>
      <c r="BR134" s="113">
        <f t="shared" si="120"/>
        <v>0</v>
      </c>
      <c r="BS134" s="113">
        <f t="shared" si="120"/>
        <v>0</v>
      </c>
      <c r="BT134" s="113">
        <f t="shared" si="120"/>
        <v>0</v>
      </c>
      <c r="BU134" s="113">
        <f t="shared" si="121"/>
        <v>0</v>
      </c>
      <c r="BV134" s="113">
        <f t="shared" si="121"/>
        <v>0</v>
      </c>
      <c r="BW134" s="113">
        <f t="shared" si="121"/>
        <v>0</v>
      </c>
      <c r="BX134" s="113">
        <f t="shared" si="121"/>
        <v>0</v>
      </c>
      <c r="BY134" s="113">
        <f t="shared" si="121"/>
        <v>0</v>
      </c>
      <c r="BZ134" s="113">
        <f t="shared" si="121"/>
        <v>0</v>
      </c>
    </row>
    <row r="135" spans="1:78" ht="13.8">
      <c r="A135" s="457"/>
      <c r="B135" s="116"/>
      <c r="C135" s="116"/>
      <c r="D135" s="116"/>
      <c r="E135" s="117"/>
      <c r="F135" s="91" t="s">
        <v>508</v>
      </c>
      <c r="G135" s="91" t="s">
        <v>695</v>
      </c>
      <c r="H135" s="92" t="s">
        <v>293</v>
      </c>
      <c r="I135" s="93" t="s">
        <v>612</v>
      </c>
      <c r="J135" s="210" t="s">
        <v>81</v>
      </c>
      <c r="K135" s="209">
        <v>8</v>
      </c>
      <c r="L135" s="94">
        <f t="shared" si="122"/>
        <v>8.7594437753202672E-4</v>
      </c>
      <c r="M135" s="96"/>
      <c r="N135" s="97" t="str">
        <f t="shared" ref="N135:N198" si="125">IF(OR(J135="Z",J135="X"),IF($H$3&gt;=X135,$W$1,IF($H$3&gt;=V135,$U$1,IF($H$3&gt;=T135,$S$1,IF($H$3&gt;=R135,$Q$1,"No ISSUED")))),IF(J135="O",IF($H$3&gt;=V135,$U$1,IF($H$3&gt;=R135,$Q$1,"No ISSUED"))))</f>
        <v>No ISSUED</v>
      </c>
      <c r="O135" s="98">
        <f t="shared" ca="1" si="123"/>
        <v>0</v>
      </c>
      <c r="P135" s="99">
        <f t="shared" ca="1" si="124"/>
        <v>0</v>
      </c>
      <c r="Q135" s="431">
        <v>45989</v>
      </c>
      <c r="R135" s="432" t="s">
        <v>53</v>
      </c>
      <c r="S135" s="431">
        <f t="shared" si="85"/>
        <v>45996</v>
      </c>
      <c r="T135" s="434" t="s">
        <v>53</v>
      </c>
      <c r="U135" s="431">
        <f t="shared" ref="U135:U198" si="126">+S135+7</f>
        <v>46003</v>
      </c>
      <c r="V135" s="432" t="s">
        <v>53</v>
      </c>
      <c r="W135" s="431" t="s">
        <v>53</v>
      </c>
      <c r="X135" s="432" t="s">
        <v>53</v>
      </c>
      <c r="Y135" s="82"/>
      <c r="Z135" s="113">
        <f t="shared" si="116"/>
        <v>0</v>
      </c>
      <c r="AA135" s="113">
        <f t="shared" si="116"/>
        <v>0</v>
      </c>
      <c r="AB135" s="113">
        <f t="shared" si="116"/>
        <v>0</v>
      </c>
      <c r="AC135" s="113">
        <f t="shared" si="116"/>
        <v>0</v>
      </c>
      <c r="AD135" s="113">
        <f t="shared" si="116"/>
        <v>0</v>
      </c>
      <c r="AE135" s="113">
        <f t="shared" si="116"/>
        <v>0</v>
      </c>
      <c r="AF135" s="113">
        <f t="shared" si="116"/>
        <v>0</v>
      </c>
      <c r="AG135" s="113">
        <f t="shared" si="116"/>
        <v>0</v>
      </c>
      <c r="AH135" s="113">
        <f t="shared" si="116"/>
        <v>0.85</v>
      </c>
      <c r="AI135" s="113">
        <f t="shared" si="116"/>
        <v>0.85</v>
      </c>
      <c r="AJ135" s="113">
        <f t="shared" si="117"/>
        <v>1</v>
      </c>
      <c r="AK135" s="113">
        <f t="shared" si="117"/>
        <v>1</v>
      </c>
      <c r="AL135" s="113">
        <f t="shared" si="117"/>
        <v>1</v>
      </c>
      <c r="AM135" s="113">
        <f t="shared" si="117"/>
        <v>1</v>
      </c>
      <c r="AN135" s="113">
        <f t="shared" si="117"/>
        <v>1</v>
      </c>
      <c r="AO135" s="113">
        <f t="shared" si="117"/>
        <v>1</v>
      </c>
      <c r="AP135" s="113">
        <f t="shared" si="117"/>
        <v>1</v>
      </c>
      <c r="AQ135" s="113">
        <f t="shared" si="117"/>
        <v>1</v>
      </c>
      <c r="AR135" s="113">
        <f t="shared" si="117"/>
        <v>1</v>
      </c>
      <c r="AS135" s="113">
        <f t="shared" si="117"/>
        <v>1</v>
      </c>
      <c r="AT135" s="113">
        <f t="shared" si="118"/>
        <v>1</v>
      </c>
      <c r="AU135" s="113">
        <f t="shared" si="118"/>
        <v>1</v>
      </c>
      <c r="AV135" s="113">
        <f t="shared" si="118"/>
        <v>1</v>
      </c>
      <c r="AW135" s="113">
        <f t="shared" si="118"/>
        <v>1</v>
      </c>
      <c r="AX135" s="113">
        <f t="shared" si="118"/>
        <v>1</v>
      </c>
      <c r="AY135" s="113">
        <f t="shared" si="118"/>
        <v>1</v>
      </c>
      <c r="AZ135" s="83"/>
      <c r="BA135" s="113">
        <f t="shared" si="119"/>
        <v>0</v>
      </c>
      <c r="BB135" s="113">
        <f t="shared" si="119"/>
        <v>0</v>
      </c>
      <c r="BC135" s="113">
        <f t="shared" si="119"/>
        <v>0</v>
      </c>
      <c r="BD135" s="113">
        <f t="shared" si="119"/>
        <v>0</v>
      </c>
      <c r="BE135" s="113">
        <f t="shared" si="119"/>
        <v>0</v>
      </c>
      <c r="BF135" s="113">
        <f t="shared" si="119"/>
        <v>0</v>
      </c>
      <c r="BG135" s="113">
        <f t="shared" si="119"/>
        <v>0</v>
      </c>
      <c r="BH135" s="113">
        <f t="shared" si="119"/>
        <v>0</v>
      </c>
      <c r="BI135" s="113">
        <f t="shared" si="119"/>
        <v>0</v>
      </c>
      <c r="BJ135" s="113">
        <f t="shared" si="119"/>
        <v>0</v>
      </c>
      <c r="BK135" s="113">
        <f t="shared" si="120"/>
        <v>0</v>
      </c>
      <c r="BL135" s="113">
        <f t="shared" si="120"/>
        <v>0</v>
      </c>
      <c r="BM135" s="113">
        <f t="shared" si="120"/>
        <v>0</v>
      </c>
      <c r="BN135" s="113">
        <f t="shared" si="120"/>
        <v>0</v>
      </c>
      <c r="BO135" s="113">
        <f t="shared" si="120"/>
        <v>0</v>
      </c>
      <c r="BP135" s="113">
        <f t="shared" si="120"/>
        <v>0</v>
      </c>
      <c r="BQ135" s="113">
        <f t="shared" si="120"/>
        <v>0</v>
      </c>
      <c r="BR135" s="113">
        <f t="shared" si="120"/>
        <v>0</v>
      </c>
      <c r="BS135" s="113">
        <f t="shared" si="120"/>
        <v>0</v>
      </c>
      <c r="BT135" s="113">
        <f t="shared" si="120"/>
        <v>0</v>
      </c>
      <c r="BU135" s="113">
        <f t="shared" si="121"/>
        <v>0</v>
      </c>
      <c r="BV135" s="113">
        <f t="shared" si="121"/>
        <v>0</v>
      </c>
      <c r="BW135" s="113">
        <f t="shared" si="121"/>
        <v>0</v>
      </c>
      <c r="BX135" s="113">
        <f t="shared" si="121"/>
        <v>0</v>
      </c>
      <c r="BY135" s="113">
        <f t="shared" si="121"/>
        <v>0</v>
      </c>
      <c r="BZ135" s="113">
        <f t="shared" si="121"/>
        <v>0</v>
      </c>
    </row>
    <row r="136" spans="1:78" ht="13.8">
      <c r="A136" s="457"/>
      <c r="B136" s="116"/>
      <c r="C136" s="116"/>
      <c r="D136" s="116"/>
      <c r="E136" s="117"/>
      <c r="F136" s="91" t="s">
        <v>509</v>
      </c>
      <c r="G136" s="91" t="s">
        <v>695</v>
      </c>
      <c r="H136" s="92" t="s">
        <v>294</v>
      </c>
      <c r="I136" s="93" t="s">
        <v>612</v>
      </c>
      <c r="J136" s="210" t="s">
        <v>81</v>
      </c>
      <c r="K136" s="209">
        <v>8</v>
      </c>
      <c r="L136" s="94">
        <f t="shared" si="122"/>
        <v>8.7594437753202672E-4</v>
      </c>
      <c r="M136" s="96"/>
      <c r="N136" s="97" t="str">
        <f t="shared" si="125"/>
        <v>No ISSUED</v>
      </c>
      <c r="O136" s="98">
        <f t="shared" ca="1" si="123"/>
        <v>0</v>
      </c>
      <c r="P136" s="99">
        <f t="shared" ca="1" si="124"/>
        <v>0</v>
      </c>
      <c r="Q136" s="431">
        <v>45989</v>
      </c>
      <c r="R136" s="432" t="s">
        <v>53</v>
      </c>
      <c r="S136" s="431">
        <f t="shared" ref="S136:S199" si="127">+Q136+7</f>
        <v>45996</v>
      </c>
      <c r="T136" s="434" t="s">
        <v>53</v>
      </c>
      <c r="U136" s="431">
        <f t="shared" si="126"/>
        <v>46003</v>
      </c>
      <c r="V136" s="432" t="s">
        <v>53</v>
      </c>
      <c r="W136" s="431" t="s">
        <v>53</v>
      </c>
      <c r="X136" s="432" t="s">
        <v>53</v>
      </c>
      <c r="Y136" s="82"/>
      <c r="Z136" s="113">
        <f t="shared" si="116"/>
        <v>0</v>
      </c>
      <c r="AA136" s="113">
        <f t="shared" si="116"/>
        <v>0</v>
      </c>
      <c r="AB136" s="113">
        <f t="shared" si="116"/>
        <v>0</v>
      </c>
      <c r="AC136" s="113">
        <f t="shared" si="116"/>
        <v>0</v>
      </c>
      <c r="AD136" s="113">
        <f t="shared" si="116"/>
        <v>0</v>
      </c>
      <c r="AE136" s="113">
        <f t="shared" si="116"/>
        <v>0</v>
      </c>
      <c r="AF136" s="113">
        <f t="shared" si="116"/>
        <v>0</v>
      </c>
      <c r="AG136" s="113">
        <f t="shared" si="116"/>
        <v>0</v>
      </c>
      <c r="AH136" s="113">
        <f t="shared" si="116"/>
        <v>0.85</v>
      </c>
      <c r="AI136" s="113">
        <f t="shared" si="116"/>
        <v>0.85</v>
      </c>
      <c r="AJ136" s="113">
        <f t="shared" si="117"/>
        <v>1</v>
      </c>
      <c r="AK136" s="113">
        <f t="shared" si="117"/>
        <v>1</v>
      </c>
      <c r="AL136" s="113">
        <f t="shared" si="117"/>
        <v>1</v>
      </c>
      <c r="AM136" s="113">
        <f t="shared" si="117"/>
        <v>1</v>
      </c>
      <c r="AN136" s="113">
        <f t="shared" si="117"/>
        <v>1</v>
      </c>
      <c r="AO136" s="113">
        <f t="shared" si="117"/>
        <v>1</v>
      </c>
      <c r="AP136" s="113">
        <f t="shared" si="117"/>
        <v>1</v>
      </c>
      <c r="AQ136" s="113">
        <f t="shared" si="117"/>
        <v>1</v>
      </c>
      <c r="AR136" s="113">
        <f t="shared" si="117"/>
        <v>1</v>
      </c>
      <c r="AS136" s="113">
        <f t="shared" si="117"/>
        <v>1</v>
      </c>
      <c r="AT136" s="113">
        <f t="shared" si="118"/>
        <v>1</v>
      </c>
      <c r="AU136" s="113">
        <f t="shared" si="118"/>
        <v>1</v>
      </c>
      <c r="AV136" s="113">
        <f t="shared" si="118"/>
        <v>1</v>
      </c>
      <c r="AW136" s="113">
        <f t="shared" si="118"/>
        <v>1</v>
      </c>
      <c r="AX136" s="113">
        <f t="shared" si="118"/>
        <v>1</v>
      </c>
      <c r="AY136" s="113">
        <f t="shared" si="118"/>
        <v>1</v>
      </c>
      <c r="AZ136" s="83"/>
      <c r="BA136" s="113">
        <f t="shared" si="119"/>
        <v>0</v>
      </c>
      <c r="BB136" s="113">
        <f t="shared" si="119"/>
        <v>0</v>
      </c>
      <c r="BC136" s="113">
        <f t="shared" si="119"/>
        <v>0</v>
      </c>
      <c r="BD136" s="113">
        <f t="shared" si="119"/>
        <v>0</v>
      </c>
      <c r="BE136" s="113">
        <f t="shared" si="119"/>
        <v>0</v>
      </c>
      <c r="BF136" s="113">
        <f t="shared" si="119"/>
        <v>0</v>
      </c>
      <c r="BG136" s="113">
        <f t="shared" si="119"/>
        <v>0</v>
      </c>
      <c r="BH136" s="113">
        <f t="shared" si="119"/>
        <v>0</v>
      </c>
      <c r="BI136" s="113">
        <f t="shared" si="119"/>
        <v>0</v>
      </c>
      <c r="BJ136" s="113">
        <f t="shared" si="119"/>
        <v>0</v>
      </c>
      <c r="BK136" s="113">
        <f t="shared" si="120"/>
        <v>0</v>
      </c>
      <c r="BL136" s="113">
        <f t="shared" si="120"/>
        <v>0</v>
      </c>
      <c r="BM136" s="113">
        <f t="shared" si="120"/>
        <v>0</v>
      </c>
      <c r="BN136" s="113">
        <f t="shared" si="120"/>
        <v>0</v>
      </c>
      <c r="BO136" s="113">
        <f t="shared" si="120"/>
        <v>0</v>
      </c>
      <c r="BP136" s="113">
        <f t="shared" si="120"/>
        <v>0</v>
      </c>
      <c r="BQ136" s="113">
        <f t="shared" si="120"/>
        <v>0</v>
      </c>
      <c r="BR136" s="113">
        <f t="shared" si="120"/>
        <v>0</v>
      </c>
      <c r="BS136" s="113">
        <f t="shared" si="120"/>
        <v>0</v>
      </c>
      <c r="BT136" s="113">
        <f t="shared" si="120"/>
        <v>0</v>
      </c>
      <c r="BU136" s="113">
        <f t="shared" si="121"/>
        <v>0</v>
      </c>
      <c r="BV136" s="113">
        <f t="shared" si="121"/>
        <v>0</v>
      </c>
      <c r="BW136" s="113">
        <f t="shared" si="121"/>
        <v>0</v>
      </c>
      <c r="BX136" s="113">
        <f t="shared" si="121"/>
        <v>0</v>
      </c>
      <c r="BY136" s="113">
        <f t="shared" si="121"/>
        <v>0</v>
      </c>
      <c r="BZ136" s="113">
        <f t="shared" si="121"/>
        <v>0</v>
      </c>
    </row>
    <row r="137" spans="1:78" ht="13.8">
      <c r="A137" s="457"/>
      <c r="B137" s="116"/>
      <c r="C137" s="116"/>
      <c r="D137" s="116"/>
      <c r="E137" s="117"/>
      <c r="F137" s="91" t="s">
        <v>510</v>
      </c>
      <c r="G137" s="91" t="s">
        <v>695</v>
      </c>
      <c r="H137" s="92" t="s">
        <v>295</v>
      </c>
      <c r="I137" s="93" t="s">
        <v>612</v>
      </c>
      <c r="J137" s="210" t="s">
        <v>81</v>
      </c>
      <c r="K137" s="209">
        <v>8</v>
      </c>
      <c r="L137" s="94">
        <f t="shared" si="122"/>
        <v>8.7594437753202672E-4</v>
      </c>
      <c r="M137" s="96"/>
      <c r="N137" s="97" t="str">
        <f t="shared" si="125"/>
        <v>No ISSUED</v>
      </c>
      <c r="O137" s="98">
        <f t="shared" ca="1" si="123"/>
        <v>0</v>
      </c>
      <c r="P137" s="99">
        <f t="shared" ca="1" si="124"/>
        <v>0</v>
      </c>
      <c r="Q137" s="431">
        <v>45989</v>
      </c>
      <c r="R137" s="432" t="s">
        <v>53</v>
      </c>
      <c r="S137" s="431">
        <f t="shared" si="127"/>
        <v>45996</v>
      </c>
      <c r="T137" s="434" t="s">
        <v>53</v>
      </c>
      <c r="U137" s="431">
        <f t="shared" si="126"/>
        <v>46003</v>
      </c>
      <c r="V137" s="432" t="s">
        <v>53</v>
      </c>
      <c r="W137" s="431" t="s">
        <v>53</v>
      </c>
      <c r="X137" s="432" t="s">
        <v>53</v>
      </c>
      <c r="Y137" s="82"/>
      <c r="Z137" s="113">
        <f t="shared" ref="Z137:AI146" si="128">IF(OR($J137="Z",$J137="X"),IF(Z$4&gt;=$W137,$X$3,IF(Z$4&gt;=$U137,$V$3,IF(Z$4&gt;=$S137,$T$3,IF(Z$4&gt;=$Q137,$R$3,0)))),IF($J137="O",IF(Z$4&gt;=$U137,$V$2,IF(Z$4&gt;=$Q137,$R$2,0))))</f>
        <v>0</v>
      </c>
      <c r="AA137" s="113">
        <f t="shared" si="128"/>
        <v>0</v>
      </c>
      <c r="AB137" s="113">
        <f t="shared" si="128"/>
        <v>0</v>
      </c>
      <c r="AC137" s="113">
        <f t="shared" si="128"/>
        <v>0</v>
      </c>
      <c r="AD137" s="113">
        <f t="shared" si="128"/>
        <v>0</v>
      </c>
      <c r="AE137" s="113">
        <f t="shared" si="128"/>
        <v>0</v>
      </c>
      <c r="AF137" s="113">
        <f t="shared" si="128"/>
        <v>0</v>
      </c>
      <c r="AG137" s="113">
        <f t="shared" si="128"/>
        <v>0</v>
      </c>
      <c r="AH137" s="113">
        <f t="shared" si="128"/>
        <v>0.85</v>
      </c>
      <c r="AI137" s="113">
        <f t="shared" si="128"/>
        <v>0.85</v>
      </c>
      <c r="AJ137" s="113">
        <f t="shared" ref="AJ137:AS146" si="129">IF(OR($J137="Z",$J137="X"),IF(AJ$4&gt;=$W137,$X$3,IF(AJ$4&gt;=$U137,$V$3,IF(AJ$4&gt;=$S137,$T$3,IF(AJ$4&gt;=$Q137,$R$3,0)))),IF($J137="O",IF(AJ$4&gt;=$U137,$V$2,IF(AJ$4&gt;=$Q137,$R$2,0))))</f>
        <v>1</v>
      </c>
      <c r="AK137" s="113">
        <f t="shared" si="129"/>
        <v>1</v>
      </c>
      <c r="AL137" s="113">
        <f t="shared" si="129"/>
        <v>1</v>
      </c>
      <c r="AM137" s="113">
        <f t="shared" si="129"/>
        <v>1</v>
      </c>
      <c r="AN137" s="113">
        <f t="shared" si="129"/>
        <v>1</v>
      </c>
      <c r="AO137" s="113">
        <f t="shared" si="129"/>
        <v>1</v>
      </c>
      <c r="AP137" s="113">
        <f t="shared" si="129"/>
        <v>1</v>
      </c>
      <c r="AQ137" s="113">
        <f t="shared" si="129"/>
        <v>1</v>
      </c>
      <c r="AR137" s="113">
        <f t="shared" si="129"/>
        <v>1</v>
      </c>
      <c r="AS137" s="113">
        <f t="shared" si="129"/>
        <v>1</v>
      </c>
      <c r="AT137" s="113">
        <f t="shared" ref="AT137:AY146" si="130">IF(OR($J137="Z",$J137="X"),IF(AT$4&gt;=$W137,$X$3,IF(AT$4&gt;=$U137,$V$3,IF(AT$4&gt;=$S137,$T$3,IF(AT$4&gt;=$Q137,$R$3,0)))),IF($J137="O",IF(AT$4&gt;=$U137,$V$2,IF(AT$4&gt;=$Q137,$R$2,0))))</f>
        <v>1</v>
      </c>
      <c r="AU137" s="113">
        <f t="shared" si="130"/>
        <v>1</v>
      </c>
      <c r="AV137" s="113">
        <f t="shared" si="130"/>
        <v>1</v>
      </c>
      <c r="AW137" s="113">
        <f t="shared" si="130"/>
        <v>1</v>
      </c>
      <c r="AX137" s="113">
        <f t="shared" si="130"/>
        <v>1</v>
      </c>
      <c r="AY137" s="113">
        <f t="shared" si="130"/>
        <v>1</v>
      </c>
      <c r="AZ137" s="83"/>
      <c r="BA137" s="113">
        <f t="shared" ref="BA137:BJ146" si="131">IF(OR($J137="Z",$J137="X"),IF(OR(AND($X137&lt;&gt;0,BA$4&gt;=$X137),AND($X137=0,BA$4&gt;=$W137)),$X$3,IF(OR(AND($V137&lt;&gt;0,BA$4&gt;=$V137),AND($V137=0,BA$4&gt;=$U137)),$V$3,IF(OR(AND($T137&lt;&gt;0,BA$4&gt;=$T137),AND($T137=0,BA$4&gt;=$S137)),$T$3,IF(OR(AND($R137&lt;&gt;0,BA$4&gt;=$R137),AND($R137=0,BA$4&gt;=$Q137)),$R$3,0)))),IF($J137="O",IF(OR(AND($V137&lt;&gt;0,BA$4&gt;=$V137),AND($V137=0,BA$4&gt;=$U137)),$V$2,IF(OR(AND($R137&lt;&gt;0,BA$4&gt;=$R137),AND($R137=0,BA$4&gt;=$Q137)),$R$2,0))))</f>
        <v>0</v>
      </c>
      <c r="BB137" s="113">
        <f t="shared" si="131"/>
        <v>0</v>
      </c>
      <c r="BC137" s="113">
        <f t="shared" si="131"/>
        <v>0</v>
      </c>
      <c r="BD137" s="113">
        <f t="shared" si="131"/>
        <v>0</v>
      </c>
      <c r="BE137" s="113">
        <f t="shared" si="131"/>
        <v>0</v>
      </c>
      <c r="BF137" s="113">
        <f t="shared" si="131"/>
        <v>0</v>
      </c>
      <c r="BG137" s="113">
        <f t="shared" si="131"/>
        <v>0</v>
      </c>
      <c r="BH137" s="113">
        <f t="shared" si="131"/>
        <v>0</v>
      </c>
      <c r="BI137" s="113">
        <f t="shared" si="131"/>
        <v>0</v>
      </c>
      <c r="BJ137" s="113">
        <f t="shared" si="131"/>
        <v>0</v>
      </c>
      <c r="BK137" s="113">
        <f t="shared" ref="BK137:BT146" si="132">IF(OR($J137="Z",$J137="X"),IF(OR(AND($X137&lt;&gt;0,BK$4&gt;=$X137),AND($X137=0,BK$4&gt;=$W137)),$X$3,IF(OR(AND($V137&lt;&gt;0,BK$4&gt;=$V137),AND($V137=0,BK$4&gt;=$U137)),$V$3,IF(OR(AND($T137&lt;&gt;0,BK$4&gt;=$T137),AND($T137=0,BK$4&gt;=$S137)),$T$3,IF(OR(AND($R137&lt;&gt;0,BK$4&gt;=$R137),AND($R137=0,BK$4&gt;=$Q137)),$R$3,0)))),IF($J137="O",IF(OR(AND($V137&lt;&gt;0,BK$4&gt;=$V137),AND($V137=0,BK$4&gt;=$U137)),$V$2,IF(OR(AND($R137&lt;&gt;0,BK$4&gt;=$R137),AND($R137=0,BK$4&gt;=$Q137)),$R$2,0))))</f>
        <v>0</v>
      </c>
      <c r="BL137" s="113">
        <f t="shared" si="132"/>
        <v>0</v>
      </c>
      <c r="BM137" s="113">
        <f t="shared" si="132"/>
        <v>0</v>
      </c>
      <c r="BN137" s="113">
        <f t="shared" si="132"/>
        <v>0</v>
      </c>
      <c r="BO137" s="113">
        <f t="shared" si="132"/>
        <v>0</v>
      </c>
      <c r="BP137" s="113">
        <f t="shared" si="132"/>
        <v>0</v>
      </c>
      <c r="BQ137" s="113">
        <f t="shared" si="132"/>
        <v>0</v>
      </c>
      <c r="BR137" s="113">
        <f t="shared" si="132"/>
        <v>0</v>
      </c>
      <c r="BS137" s="113">
        <f t="shared" si="132"/>
        <v>0</v>
      </c>
      <c r="BT137" s="113">
        <f t="shared" si="132"/>
        <v>0</v>
      </c>
      <c r="BU137" s="113">
        <f t="shared" ref="BU137:BZ146" si="133">IF(OR($J137="Z",$J137="X"),IF(OR(AND($X137&lt;&gt;0,BU$4&gt;=$X137),AND($X137=0,BU$4&gt;=$W137)),$X$3,IF(OR(AND($V137&lt;&gt;0,BU$4&gt;=$V137),AND($V137=0,BU$4&gt;=$U137)),$V$3,IF(OR(AND($T137&lt;&gt;0,BU$4&gt;=$T137),AND($T137=0,BU$4&gt;=$S137)),$T$3,IF(OR(AND($R137&lt;&gt;0,BU$4&gt;=$R137),AND($R137=0,BU$4&gt;=$Q137)),$R$3,0)))),IF($J137="O",IF(OR(AND($V137&lt;&gt;0,BU$4&gt;=$V137),AND($V137=0,BU$4&gt;=$U137)),$V$2,IF(OR(AND($R137&lt;&gt;0,BU$4&gt;=$R137),AND($R137=0,BU$4&gt;=$Q137)),$R$2,0))))</f>
        <v>0</v>
      </c>
      <c r="BV137" s="113">
        <f t="shared" si="133"/>
        <v>0</v>
      </c>
      <c r="BW137" s="113">
        <f t="shared" si="133"/>
        <v>0</v>
      </c>
      <c r="BX137" s="113">
        <f t="shared" si="133"/>
        <v>0</v>
      </c>
      <c r="BY137" s="113">
        <f t="shared" si="133"/>
        <v>0</v>
      </c>
      <c r="BZ137" s="113">
        <f t="shared" si="133"/>
        <v>0</v>
      </c>
    </row>
    <row r="138" spans="1:78" ht="13.8">
      <c r="A138" s="457"/>
      <c r="B138" s="116"/>
      <c r="C138" s="116"/>
      <c r="D138" s="116"/>
      <c r="E138" s="117"/>
      <c r="F138" s="91" t="s">
        <v>511</v>
      </c>
      <c r="G138" s="91" t="s">
        <v>695</v>
      </c>
      <c r="H138" s="92" t="s">
        <v>296</v>
      </c>
      <c r="I138" s="93" t="s">
        <v>612</v>
      </c>
      <c r="J138" s="210" t="s">
        <v>81</v>
      </c>
      <c r="K138" s="209">
        <v>8</v>
      </c>
      <c r="L138" s="94">
        <f t="shared" si="122"/>
        <v>8.7594437753202672E-4</v>
      </c>
      <c r="M138" s="96"/>
      <c r="N138" s="97" t="str">
        <f t="shared" si="125"/>
        <v>No ISSUED</v>
      </c>
      <c r="O138" s="98">
        <f t="shared" ca="1" si="123"/>
        <v>0</v>
      </c>
      <c r="P138" s="99">
        <f t="shared" ca="1" si="124"/>
        <v>0</v>
      </c>
      <c r="Q138" s="431">
        <v>45989</v>
      </c>
      <c r="R138" s="432" t="s">
        <v>53</v>
      </c>
      <c r="S138" s="431">
        <f t="shared" si="127"/>
        <v>45996</v>
      </c>
      <c r="T138" s="434" t="s">
        <v>53</v>
      </c>
      <c r="U138" s="431">
        <f t="shared" si="126"/>
        <v>46003</v>
      </c>
      <c r="V138" s="432" t="s">
        <v>53</v>
      </c>
      <c r="W138" s="431" t="s">
        <v>53</v>
      </c>
      <c r="X138" s="432" t="s">
        <v>53</v>
      </c>
      <c r="Y138" s="82"/>
      <c r="Z138" s="113">
        <f t="shared" si="128"/>
        <v>0</v>
      </c>
      <c r="AA138" s="113">
        <f t="shared" si="128"/>
        <v>0</v>
      </c>
      <c r="AB138" s="113">
        <f t="shared" si="128"/>
        <v>0</v>
      </c>
      <c r="AC138" s="113">
        <f t="shared" si="128"/>
        <v>0</v>
      </c>
      <c r="AD138" s="113">
        <f t="shared" si="128"/>
        <v>0</v>
      </c>
      <c r="AE138" s="113">
        <f t="shared" si="128"/>
        <v>0</v>
      </c>
      <c r="AF138" s="113">
        <f t="shared" si="128"/>
        <v>0</v>
      </c>
      <c r="AG138" s="113">
        <f t="shared" si="128"/>
        <v>0</v>
      </c>
      <c r="AH138" s="113">
        <f t="shared" si="128"/>
        <v>0.85</v>
      </c>
      <c r="AI138" s="113">
        <f t="shared" si="128"/>
        <v>0.85</v>
      </c>
      <c r="AJ138" s="113">
        <f t="shared" si="129"/>
        <v>1</v>
      </c>
      <c r="AK138" s="113">
        <f t="shared" si="129"/>
        <v>1</v>
      </c>
      <c r="AL138" s="113">
        <f t="shared" si="129"/>
        <v>1</v>
      </c>
      <c r="AM138" s="113">
        <f t="shared" si="129"/>
        <v>1</v>
      </c>
      <c r="AN138" s="113">
        <f t="shared" si="129"/>
        <v>1</v>
      </c>
      <c r="AO138" s="113">
        <f t="shared" si="129"/>
        <v>1</v>
      </c>
      <c r="AP138" s="113">
        <f t="shared" si="129"/>
        <v>1</v>
      </c>
      <c r="AQ138" s="113">
        <f t="shared" si="129"/>
        <v>1</v>
      </c>
      <c r="AR138" s="113">
        <f t="shared" si="129"/>
        <v>1</v>
      </c>
      <c r="AS138" s="113">
        <f t="shared" si="129"/>
        <v>1</v>
      </c>
      <c r="AT138" s="113">
        <f t="shared" si="130"/>
        <v>1</v>
      </c>
      <c r="AU138" s="113">
        <f t="shared" si="130"/>
        <v>1</v>
      </c>
      <c r="AV138" s="113">
        <f t="shared" si="130"/>
        <v>1</v>
      </c>
      <c r="AW138" s="113">
        <f t="shared" si="130"/>
        <v>1</v>
      </c>
      <c r="AX138" s="113">
        <f t="shared" si="130"/>
        <v>1</v>
      </c>
      <c r="AY138" s="113">
        <f t="shared" si="130"/>
        <v>1</v>
      </c>
      <c r="AZ138" s="83"/>
      <c r="BA138" s="113">
        <f t="shared" si="131"/>
        <v>0</v>
      </c>
      <c r="BB138" s="113">
        <f t="shared" si="131"/>
        <v>0</v>
      </c>
      <c r="BC138" s="113">
        <f t="shared" si="131"/>
        <v>0</v>
      </c>
      <c r="BD138" s="113">
        <f t="shared" si="131"/>
        <v>0</v>
      </c>
      <c r="BE138" s="113">
        <f t="shared" si="131"/>
        <v>0</v>
      </c>
      <c r="BF138" s="113">
        <f t="shared" si="131"/>
        <v>0</v>
      </c>
      <c r="BG138" s="113">
        <f t="shared" si="131"/>
        <v>0</v>
      </c>
      <c r="BH138" s="113">
        <f t="shared" si="131"/>
        <v>0</v>
      </c>
      <c r="BI138" s="113">
        <f t="shared" si="131"/>
        <v>0</v>
      </c>
      <c r="BJ138" s="113">
        <f t="shared" si="131"/>
        <v>0</v>
      </c>
      <c r="BK138" s="113">
        <f t="shared" si="132"/>
        <v>0</v>
      </c>
      <c r="BL138" s="113">
        <f t="shared" si="132"/>
        <v>0</v>
      </c>
      <c r="BM138" s="113">
        <f t="shared" si="132"/>
        <v>0</v>
      </c>
      <c r="BN138" s="113">
        <f t="shared" si="132"/>
        <v>0</v>
      </c>
      <c r="BO138" s="113">
        <f t="shared" si="132"/>
        <v>0</v>
      </c>
      <c r="BP138" s="113">
        <f t="shared" si="132"/>
        <v>0</v>
      </c>
      <c r="BQ138" s="113">
        <f t="shared" si="132"/>
        <v>0</v>
      </c>
      <c r="BR138" s="113">
        <f t="shared" si="132"/>
        <v>0</v>
      </c>
      <c r="BS138" s="113">
        <f t="shared" si="132"/>
        <v>0</v>
      </c>
      <c r="BT138" s="113">
        <f t="shared" si="132"/>
        <v>0</v>
      </c>
      <c r="BU138" s="113">
        <f t="shared" si="133"/>
        <v>0</v>
      </c>
      <c r="BV138" s="113">
        <f t="shared" si="133"/>
        <v>0</v>
      </c>
      <c r="BW138" s="113">
        <f t="shared" si="133"/>
        <v>0</v>
      </c>
      <c r="BX138" s="113">
        <f t="shared" si="133"/>
        <v>0</v>
      </c>
      <c r="BY138" s="113">
        <f t="shared" si="133"/>
        <v>0</v>
      </c>
      <c r="BZ138" s="113">
        <f t="shared" si="133"/>
        <v>0</v>
      </c>
    </row>
    <row r="139" spans="1:78" ht="13.8">
      <c r="A139" s="457"/>
      <c r="B139" s="116"/>
      <c r="C139" s="116"/>
      <c r="D139" s="116"/>
      <c r="E139" s="117"/>
      <c r="F139" s="91" t="s">
        <v>512</v>
      </c>
      <c r="G139" s="91" t="s">
        <v>695</v>
      </c>
      <c r="H139" s="92" t="s">
        <v>297</v>
      </c>
      <c r="I139" s="93" t="s">
        <v>612</v>
      </c>
      <c r="J139" s="210" t="s">
        <v>81</v>
      </c>
      <c r="K139" s="209">
        <v>8</v>
      </c>
      <c r="L139" s="94">
        <f t="shared" si="122"/>
        <v>8.7594437753202672E-4</v>
      </c>
      <c r="M139" s="96"/>
      <c r="N139" s="97" t="str">
        <f t="shared" si="125"/>
        <v>No ISSUED</v>
      </c>
      <c r="O139" s="98">
        <f t="shared" ca="1" si="123"/>
        <v>0</v>
      </c>
      <c r="P139" s="99">
        <f t="shared" ca="1" si="124"/>
        <v>0</v>
      </c>
      <c r="Q139" s="431">
        <v>45989</v>
      </c>
      <c r="R139" s="432" t="s">
        <v>53</v>
      </c>
      <c r="S139" s="431">
        <f t="shared" si="127"/>
        <v>45996</v>
      </c>
      <c r="T139" s="434" t="s">
        <v>53</v>
      </c>
      <c r="U139" s="431">
        <f t="shared" si="126"/>
        <v>46003</v>
      </c>
      <c r="V139" s="432" t="s">
        <v>53</v>
      </c>
      <c r="W139" s="431" t="s">
        <v>53</v>
      </c>
      <c r="X139" s="432" t="s">
        <v>53</v>
      </c>
      <c r="Y139" s="82"/>
      <c r="Z139" s="113">
        <f t="shared" si="128"/>
        <v>0</v>
      </c>
      <c r="AA139" s="113">
        <f t="shared" si="128"/>
        <v>0</v>
      </c>
      <c r="AB139" s="113">
        <f t="shared" si="128"/>
        <v>0</v>
      </c>
      <c r="AC139" s="113">
        <f t="shared" si="128"/>
        <v>0</v>
      </c>
      <c r="AD139" s="113">
        <f t="shared" si="128"/>
        <v>0</v>
      </c>
      <c r="AE139" s="113">
        <f t="shared" si="128"/>
        <v>0</v>
      </c>
      <c r="AF139" s="113">
        <f t="shared" si="128"/>
        <v>0</v>
      </c>
      <c r="AG139" s="113">
        <f t="shared" si="128"/>
        <v>0</v>
      </c>
      <c r="AH139" s="113">
        <f t="shared" si="128"/>
        <v>0.85</v>
      </c>
      <c r="AI139" s="113">
        <f t="shared" si="128"/>
        <v>0.85</v>
      </c>
      <c r="AJ139" s="113">
        <f t="shared" si="129"/>
        <v>1</v>
      </c>
      <c r="AK139" s="113">
        <f t="shared" si="129"/>
        <v>1</v>
      </c>
      <c r="AL139" s="113">
        <f t="shared" si="129"/>
        <v>1</v>
      </c>
      <c r="AM139" s="113">
        <f t="shared" si="129"/>
        <v>1</v>
      </c>
      <c r="AN139" s="113">
        <f t="shared" si="129"/>
        <v>1</v>
      </c>
      <c r="AO139" s="113">
        <f t="shared" si="129"/>
        <v>1</v>
      </c>
      <c r="AP139" s="113">
        <f t="shared" si="129"/>
        <v>1</v>
      </c>
      <c r="AQ139" s="113">
        <f t="shared" si="129"/>
        <v>1</v>
      </c>
      <c r="AR139" s="113">
        <f t="shared" si="129"/>
        <v>1</v>
      </c>
      <c r="AS139" s="113">
        <f t="shared" si="129"/>
        <v>1</v>
      </c>
      <c r="AT139" s="113">
        <f t="shared" si="130"/>
        <v>1</v>
      </c>
      <c r="AU139" s="113">
        <f t="shared" si="130"/>
        <v>1</v>
      </c>
      <c r="AV139" s="113">
        <f t="shared" si="130"/>
        <v>1</v>
      </c>
      <c r="AW139" s="113">
        <f t="shared" si="130"/>
        <v>1</v>
      </c>
      <c r="AX139" s="113">
        <f t="shared" si="130"/>
        <v>1</v>
      </c>
      <c r="AY139" s="113">
        <f t="shared" si="130"/>
        <v>1</v>
      </c>
      <c r="AZ139" s="83"/>
      <c r="BA139" s="113">
        <f t="shared" si="131"/>
        <v>0</v>
      </c>
      <c r="BB139" s="113">
        <f t="shared" si="131"/>
        <v>0</v>
      </c>
      <c r="BC139" s="113">
        <f t="shared" si="131"/>
        <v>0</v>
      </c>
      <c r="BD139" s="113">
        <f t="shared" si="131"/>
        <v>0</v>
      </c>
      <c r="BE139" s="113">
        <f t="shared" si="131"/>
        <v>0</v>
      </c>
      <c r="BF139" s="113">
        <f t="shared" si="131"/>
        <v>0</v>
      </c>
      <c r="BG139" s="113">
        <f t="shared" si="131"/>
        <v>0</v>
      </c>
      <c r="BH139" s="113">
        <f t="shared" si="131"/>
        <v>0</v>
      </c>
      <c r="BI139" s="113">
        <f t="shared" si="131"/>
        <v>0</v>
      </c>
      <c r="BJ139" s="113">
        <f t="shared" si="131"/>
        <v>0</v>
      </c>
      <c r="BK139" s="113">
        <f t="shared" si="132"/>
        <v>0</v>
      </c>
      <c r="BL139" s="113">
        <f t="shared" si="132"/>
        <v>0</v>
      </c>
      <c r="BM139" s="113">
        <f t="shared" si="132"/>
        <v>0</v>
      </c>
      <c r="BN139" s="113">
        <f t="shared" si="132"/>
        <v>0</v>
      </c>
      <c r="BO139" s="113">
        <f t="shared" si="132"/>
        <v>0</v>
      </c>
      <c r="BP139" s="113">
        <f t="shared" si="132"/>
        <v>0</v>
      </c>
      <c r="BQ139" s="113">
        <f t="shared" si="132"/>
        <v>0</v>
      </c>
      <c r="BR139" s="113">
        <f t="shared" si="132"/>
        <v>0</v>
      </c>
      <c r="BS139" s="113">
        <f t="shared" si="132"/>
        <v>0</v>
      </c>
      <c r="BT139" s="113">
        <f t="shared" si="132"/>
        <v>0</v>
      </c>
      <c r="BU139" s="113">
        <f t="shared" si="133"/>
        <v>0</v>
      </c>
      <c r="BV139" s="113">
        <f t="shared" si="133"/>
        <v>0</v>
      </c>
      <c r="BW139" s="113">
        <f t="shared" si="133"/>
        <v>0</v>
      </c>
      <c r="BX139" s="113">
        <f t="shared" si="133"/>
        <v>0</v>
      </c>
      <c r="BY139" s="113">
        <f t="shared" si="133"/>
        <v>0</v>
      </c>
      <c r="BZ139" s="113">
        <f t="shared" si="133"/>
        <v>0</v>
      </c>
    </row>
    <row r="140" spans="1:78" ht="13.8">
      <c r="A140" s="457"/>
      <c r="B140" s="116"/>
      <c r="C140" s="116"/>
      <c r="D140" s="116"/>
      <c r="E140" s="117"/>
      <c r="F140" s="91" t="s">
        <v>513</v>
      </c>
      <c r="G140" s="91" t="s">
        <v>695</v>
      </c>
      <c r="H140" s="92" t="s">
        <v>298</v>
      </c>
      <c r="I140" s="93" t="s">
        <v>612</v>
      </c>
      <c r="J140" s="210" t="s">
        <v>81</v>
      </c>
      <c r="K140" s="209">
        <v>8</v>
      </c>
      <c r="L140" s="94">
        <f t="shared" si="122"/>
        <v>8.7594437753202672E-4</v>
      </c>
      <c r="M140" s="96"/>
      <c r="N140" s="97" t="str">
        <f t="shared" si="125"/>
        <v>No ISSUED</v>
      </c>
      <c r="O140" s="98">
        <f t="shared" ca="1" si="123"/>
        <v>0</v>
      </c>
      <c r="P140" s="99">
        <f t="shared" ca="1" si="124"/>
        <v>0</v>
      </c>
      <c r="Q140" s="431">
        <v>45989</v>
      </c>
      <c r="R140" s="432" t="s">
        <v>53</v>
      </c>
      <c r="S140" s="431">
        <f t="shared" si="127"/>
        <v>45996</v>
      </c>
      <c r="T140" s="434" t="s">
        <v>53</v>
      </c>
      <c r="U140" s="431">
        <f t="shared" si="126"/>
        <v>46003</v>
      </c>
      <c r="V140" s="432" t="s">
        <v>53</v>
      </c>
      <c r="W140" s="431" t="s">
        <v>53</v>
      </c>
      <c r="X140" s="432" t="s">
        <v>53</v>
      </c>
      <c r="Y140" s="82"/>
      <c r="Z140" s="113">
        <f t="shared" si="128"/>
        <v>0</v>
      </c>
      <c r="AA140" s="113">
        <f t="shared" si="128"/>
        <v>0</v>
      </c>
      <c r="AB140" s="113">
        <f t="shared" si="128"/>
        <v>0</v>
      </c>
      <c r="AC140" s="113">
        <f t="shared" si="128"/>
        <v>0</v>
      </c>
      <c r="AD140" s="113">
        <f t="shared" si="128"/>
        <v>0</v>
      </c>
      <c r="AE140" s="113">
        <f t="shared" si="128"/>
        <v>0</v>
      </c>
      <c r="AF140" s="113">
        <f t="shared" si="128"/>
        <v>0</v>
      </c>
      <c r="AG140" s="113">
        <f t="shared" si="128"/>
        <v>0</v>
      </c>
      <c r="AH140" s="113">
        <f t="shared" si="128"/>
        <v>0.85</v>
      </c>
      <c r="AI140" s="113">
        <f t="shared" si="128"/>
        <v>0.85</v>
      </c>
      <c r="AJ140" s="113">
        <f t="shared" si="129"/>
        <v>1</v>
      </c>
      <c r="AK140" s="113">
        <f t="shared" si="129"/>
        <v>1</v>
      </c>
      <c r="AL140" s="113">
        <f t="shared" si="129"/>
        <v>1</v>
      </c>
      <c r="AM140" s="113">
        <f t="shared" si="129"/>
        <v>1</v>
      </c>
      <c r="AN140" s="113">
        <f t="shared" si="129"/>
        <v>1</v>
      </c>
      <c r="AO140" s="113">
        <f t="shared" si="129"/>
        <v>1</v>
      </c>
      <c r="AP140" s="113">
        <f t="shared" si="129"/>
        <v>1</v>
      </c>
      <c r="AQ140" s="113">
        <f t="shared" si="129"/>
        <v>1</v>
      </c>
      <c r="AR140" s="113">
        <f t="shared" si="129"/>
        <v>1</v>
      </c>
      <c r="AS140" s="113">
        <f t="shared" si="129"/>
        <v>1</v>
      </c>
      <c r="AT140" s="113">
        <f t="shared" si="130"/>
        <v>1</v>
      </c>
      <c r="AU140" s="113">
        <f t="shared" si="130"/>
        <v>1</v>
      </c>
      <c r="AV140" s="113">
        <f t="shared" si="130"/>
        <v>1</v>
      </c>
      <c r="AW140" s="113">
        <f t="shared" si="130"/>
        <v>1</v>
      </c>
      <c r="AX140" s="113">
        <f t="shared" si="130"/>
        <v>1</v>
      </c>
      <c r="AY140" s="113">
        <f t="shared" si="130"/>
        <v>1</v>
      </c>
      <c r="AZ140" s="83"/>
      <c r="BA140" s="113">
        <f t="shared" si="131"/>
        <v>0</v>
      </c>
      <c r="BB140" s="113">
        <f t="shared" si="131"/>
        <v>0</v>
      </c>
      <c r="BC140" s="113">
        <f t="shared" si="131"/>
        <v>0</v>
      </c>
      <c r="BD140" s="113">
        <f t="shared" si="131"/>
        <v>0</v>
      </c>
      <c r="BE140" s="113">
        <f t="shared" si="131"/>
        <v>0</v>
      </c>
      <c r="BF140" s="113">
        <f t="shared" si="131"/>
        <v>0</v>
      </c>
      <c r="BG140" s="113">
        <f t="shared" si="131"/>
        <v>0</v>
      </c>
      <c r="BH140" s="113">
        <f t="shared" si="131"/>
        <v>0</v>
      </c>
      <c r="BI140" s="113">
        <f t="shared" si="131"/>
        <v>0</v>
      </c>
      <c r="BJ140" s="113">
        <f t="shared" si="131"/>
        <v>0</v>
      </c>
      <c r="BK140" s="113">
        <f t="shared" si="132"/>
        <v>0</v>
      </c>
      <c r="BL140" s="113">
        <f t="shared" si="132"/>
        <v>0</v>
      </c>
      <c r="BM140" s="113">
        <f t="shared" si="132"/>
        <v>0</v>
      </c>
      <c r="BN140" s="113">
        <f t="shared" si="132"/>
        <v>0</v>
      </c>
      <c r="BO140" s="113">
        <f t="shared" si="132"/>
        <v>0</v>
      </c>
      <c r="BP140" s="113">
        <f t="shared" si="132"/>
        <v>0</v>
      </c>
      <c r="BQ140" s="113">
        <f t="shared" si="132"/>
        <v>0</v>
      </c>
      <c r="BR140" s="113">
        <f t="shared" si="132"/>
        <v>0</v>
      </c>
      <c r="BS140" s="113">
        <f t="shared" si="132"/>
        <v>0</v>
      </c>
      <c r="BT140" s="113">
        <f t="shared" si="132"/>
        <v>0</v>
      </c>
      <c r="BU140" s="113">
        <f t="shared" si="133"/>
        <v>0</v>
      </c>
      <c r="BV140" s="113">
        <f t="shared" si="133"/>
        <v>0</v>
      </c>
      <c r="BW140" s="113">
        <f t="shared" si="133"/>
        <v>0</v>
      </c>
      <c r="BX140" s="113">
        <f t="shared" si="133"/>
        <v>0</v>
      </c>
      <c r="BY140" s="113">
        <f t="shared" si="133"/>
        <v>0</v>
      </c>
      <c r="BZ140" s="113">
        <f t="shared" si="133"/>
        <v>0</v>
      </c>
    </row>
    <row r="141" spans="1:78" ht="13.8">
      <c r="A141" s="457"/>
      <c r="B141" s="116"/>
      <c r="C141" s="116"/>
      <c r="D141" s="116"/>
      <c r="E141" s="117"/>
      <c r="F141" s="91" t="s">
        <v>514</v>
      </c>
      <c r="G141" s="91" t="s">
        <v>695</v>
      </c>
      <c r="H141" s="92" t="s">
        <v>299</v>
      </c>
      <c r="I141" s="93" t="s">
        <v>612</v>
      </c>
      <c r="J141" s="210" t="s">
        <v>81</v>
      </c>
      <c r="K141" s="209">
        <v>8</v>
      </c>
      <c r="L141" s="94">
        <f t="shared" si="122"/>
        <v>8.7594437753202672E-4</v>
      </c>
      <c r="M141" s="96"/>
      <c r="N141" s="97" t="str">
        <f t="shared" si="125"/>
        <v>No ISSUED</v>
      </c>
      <c r="O141" s="98">
        <f t="shared" ca="1" si="123"/>
        <v>0</v>
      </c>
      <c r="P141" s="99">
        <f t="shared" ca="1" si="124"/>
        <v>0</v>
      </c>
      <c r="Q141" s="431">
        <v>45989</v>
      </c>
      <c r="R141" s="432" t="s">
        <v>53</v>
      </c>
      <c r="S141" s="431">
        <f t="shared" si="127"/>
        <v>45996</v>
      </c>
      <c r="T141" s="434" t="s">
        <v>53</v>
      </c>
      <c r="U141" s="431">
        <f t="shared" si="126"/>
        <v>46003</v>
      </c>
      <c r="V141" s="432" t="s">
        <v>53</v>
      </c>
      <c r="W141" s="431" t="s">
        <v>53</v>
      </c>
      <c r="X141" s="432" t="s">
        <v>53</v>
      </c>
      <c r="Y141" s="82"/>
      <c r="Z141" s="113">
        <f t="shared" si="128"/>
        <v>0</v>
      </c>
      <c r="AA141" s="113">
        <f t="shared" si="128"/>
        <v>0</v>
      </c>
      <c r="AB141" s="113">
        <f t="shared" si="128"/>
        <v>0</v>
      </c>
      <c r="AC141" s="113">
        <f t="shared" si="128"/>
        <v>0</v>
      </c>
      <c r="AD141" s="113">
        <f t="shared" si="128"/>
        <v>0</v>
      </c>
      <c r="AE141" s="113">
        <f t="shared" si="128"/>
        <v>0</v>
      </c>
      <c r="AF141" s="113">
        <f t="shared" si="128"/>
        <v>0</v>
      </c>
      <c r="AG141" s="113">
        <f t="shared" si="128"/>
        <v>0</v>
      </c>
      <c r="AH141" s="113">
        <f t="shared" si="128"/>
        <v>0.85</v>
      </c>
      <c r="AI141" s="113">
        <f t="shared" si="128"/>
        <v>0.85</v>
      </c>
      <c r="AJ141" s="113">
        <f t="shared" si="129"/>
        <v>1</v>
      </c>
      <c r="AK141" s="113">
        <f t="shared" si="129"/>
        <v>1</v>
      </c>
      <c r="AL141" s="113">
        <f t="shared" si="129"/>
        <v>1</v>
      </c>
      <c r="AM141" s="113">
        <f t="shared" si="129"/>
        <v>1</v>
      </c>
      <c r="AN141" s="113">
        <f t="shared" si="129"/>
        <v>1</v>
      </c>
      <c r="AO141" s="113">
        <f t="shared" si="129"/>
        <v>1</v>
      </c>
      <c r="AP141" s="113">
        <f t="shared" si="129"/>
        <v>1</v>
      </c>
      <c r="AQ141" s="113">
        <f t="shared" si="129"/>
        <v>1</v>
      </c>
      <c r="AR141" s="113">
        <f t="shared" si="129"/>
        <v>1</v>
      </c>
      <c r="AS141" s="113">
        <f t="shared" si="129"/>
        <v>1</v>
      </c>
      <c r="AT141" s="113">
        <f t="shared" si="130"/>
        <v>1</v>
      </c>
      <c r="AU141" s="113">
        <f t="shared" si="130"/>
        <v>1</v>
      </c>
      <c r="AV141" s="113">
        <f t="shared" si="130"/>
        <v>1</v>
      </c>
      <c r="AW141" s="113">
        <f t="shared" si="130"/>
        <v>1</v>
      </c>
      <c r="AX141" s="113">
        <f t="shared" si="130"/>
        <v>1</v>
      </c>
      <c r="AY141" s="113">
        <f t="shared" si="130"/>
        <v>1</v>
      </c>
      <c r="AZ141" s="83"/>
      <c r="BA141" s="113">
        <f t="shared" si="131"/>
        <v>0</v>
      </c>
      <c r="BB141" s="113">
        <f t="shared" si="131"/>
        <v>0</v>
      </c>
      <c r="BC141" s="113">
        <f t="shared" si="131"/>
        <v>0</v>
      </c>
      <c r="BD141" s="113">
        <f t="shared" si="131"/>
        <v>0</v>
      </c>
      <c r="BE141" s="113">
        <f t="shared" si="131"/>
        <v>0</v>
      </c>
      <c r="BF141" s="113">
        <f t="shared" si="131"/>
        <v>0</v>
      </c>
      <c r="BG141" s="113">
        <f t="shared" si="131"/>
        <v>0</v>
      </c>
      <c r="BH141" s="113">
        <f t="shared" si="131"/>
        <v>0</v>
      </c>
      <c r="BI141" s="113">
        <f t="shared" si="131"/>
        <v>0</v>
      </c>
      <c r="BJ141" s="113">
        <f t="shared" si="131"/>
        <v>0</v>
      </c>
      <c r="BK141" s="113">
        <f t="shared" si="132"/>
        <v>0</v>
      </c>
      <c r="BL141" s="113">
        <f t="shared" si="132"/>
        <v>0</v>
      </c>
      <c r="BM141" s="113">
        <f t="shared" si="132"/>
        <v>0</v>
      </c>
      <c r="BN141" s="113">
        <f t="shared" si="132"/>
        <v>0</v>
      </c>
      <c r="BO141" s="113">
        <f t="shared" si="132"/>
        <v>0</v>
      </c>
      <c r="BP141" s="113">
        <f t="shared" si="132"/>
        <v>0</v>
      </c>
      <c r="BQ141" s="113">
        <f t="shared" si="132"/>
        <v>0</v>
      </c>
      <c r="BR141" s="113">
        <f t="shared" si="132"/>
        <v>0</v>
      </c>
      <c r="BS141" s="113">
        <f t="shared" si="132"/>
        <v>0</v>
      </c>
      <c r="BT141" s="113">
        <f t="shared" si="132"/>
        <v>0</v>
      </c>
      <c r="BU141" s="113">
        <f t="shared" si="133"/>
        <v>0</v>
      </c>
      <c r="BV141" s="113">
        <f t="shared" si="133"/>
        <v>0</v>
      </c>
      <c r="BW141" s="113">
        <f t="shared" si="133"/>
        <v>0</v>
      </c>
      <c r="BX141" s="113">
        <f t="shared" si="133"/>
        <v>0</v>
      </c>
      <c r="BY141" s="113">
        <f t="shared" si="133"/>
        <v>0</v>
      </c>
      <c r="BZ141" s="113">
        <f t="shared" si="133"/>
        <v>0</v>
      </c>
    </row>
    <row r="142" spans="1:78" ht="13.8">
      <c r="A142" s="457"/>
      <c r="B142" s="116"/>
      <c r="C142" s="116"/>
      <c r="D142" s="116"/>
      <c r="E142" s="117"/>
      <c r="F142" s="91" t="s">
        <v>515</v>
      </c>
      <c r="G142" s="91" t="s">
        <v>695</v>
      </c>
      <c r="H142" s="92" t="s">
        <v>300</v>
      </c>
      <c r="I142" s="93" t="s">
        <v>612</v>
      </c>
      <c r="J142" s="210" t="s">
        <v>81</v>
      </c>
      <c r="K142" s="209">
        <v>8</v>
      </c>
      <c r="L142" s="94">
        <f t="shared" si="122"/>
        <v>8.7594437753202672E-4</v>
      </c>
      <c r="M142" s="96"/>
      <c r="N142" s="97" t="str">
        <f t="shared" si="125"/>
        <v>No ISSUED</v>
      </c>
      <c r="O142" s="98">
        <f t="shared" ca="1" si="123"/>
        <v>0</v>
      </c>
      <c r="P142" s="99">
        <f t="shared" ca="1" si="124"/>
        <v>0</v>
      </c>
      <c r="Q142" s="431">
        <v>45989</v>
      </c>
      <c r="R142" s="432" t="s">
        <v>53</v>
      </c>
      <c r="S142" s="431">
        <f t="shared" si="127"/>
        <v>45996</v>
      </c>
      <c r="T142" s="434" t="s">
        <v>53</v>
      </c>
      <c r="U142" s="431">
        <f t="shared" si="126"/>
        <v>46003</v>
      </c>
      <c r="V142" s="432" t="s">
        <v>53</v>
      </c>
      <c r="W142" s="431" t="s">
        <v>53</v>
      </c>
      <c r="X142" s="432" t="s">
        <v>53</v>
      </c>
      <c r="Y142" s="82"/>
      <c r="Z142" s="113">
        <f t="shared" si="128"/>
        <v>0</v>
      </c>
      <c r="AA142" s="113">
        <f t="shared" si="128"/>
        <v>0</v>
      </c>
      <c r="AB142" s="113">
        <f t="shared" si="128"/>
        <v>0</v>
      </c>
      <c r="AC142" s="113">
        <f t="shared" si="128"/>
        <v>0</v>
      </c>
      <c r="AD142" s="113">
        <f t="shared" si="128"/>
        <v>0</v>
      </c>
      <c r="AE142" s="113">
        <f t="shared" si="128"/>
        <v>0</v>
      </c>
      <c r="AF142" s="113">
        <f t="shared" si="128"/>
        <v>0</v>
      </c>
      <c r="AG142" s="113">
        <f t="shared" si="128"/>
        <v>0</v>
      </c>
      <c r="AH142" s="113">
        <f t="shared" si="128"/>
        <v>0.85</v>
      </c>
      <c r="AI142" s="113">
        <f t="shared" si="128"/>
        <v>0.85</v>
      </c>
      <c r="AJ142" s="113">
        <f t="shared" si="129"/>
        <v>1</v>
      </c>
      <c r="AK142" s="113">
        <f t="shared" si="129"/>
        <v>1</v>
      </c>
      <c r="AL142" s="113">
        <f t="shared" si="129"/>
        <v>1</v>
      </c>
      <c r="AM142" s="113">
        <f t="shared" si="129"/>
        <v>1</v>
      </c>
      <c r="AN142" s="113">
        <f t="shared" si="129"/>
        <v>1</v>
      </c>
      <c r="AO142" s="113">
        <f t="shared" si="129"/>
        <v>1</v>
      </c>
      <c r="AP142" s="113">
        <f t="shared" si="129"/>
        <v>1</v>
      </c>
      <c r="AQ142" s="113">
        <f t="shared" si="129"/>
        <v>1</v>
      </c>
      <c r="AR142" s="113">
        <f t="shared" si="129"/>
        <v>1</v>
      </c>
      <c r="AS142" s="113">
        <f t="shared" si="129"/>
        <v>1</v>
      </c>
      <c r="AT142" s="113">
        <f t="shared" si="130"/>
        <v>1</v>
      </c>
      <c r="AU142" s="113">
        <f t="shared" si="130"/>
        <v>1</v>
      </c>
      <c r="AV142" s="113">
        <f t="shared" si="130"/>
        <v>1</v>
      </c>
      <c r="AW142" s="113">
        <f t="shared" si="130"/>
        <v>1</v>
      </c>
      <c r="AX142" s="113">
        <f t="shared" si="130"/>
        <v>1</v>
      </c>
      <c r="AY142" s="113">
        <f t="shared" si="130"/>
        <v>1</v>
      </c>
      <c r="AZ142" s="83"/>
      <c r="BA142" s="113">
        <f t="shared" si="131"/>
        <v>0</v>
      </c>
      <c r="BB142" s="113">
        <f t="shared" si="131"/>
        <v>0</v>
      </c>
      <c r="BC142" s="113">
        <f t="shared" si="131"/>
        <v>0</v>
      </c>
      <c r="BD142" s="113">
        <f t="shared" si="131"/>
        <v>0</v>
      </c>
      <c r="BE142" s="113">
        <f t="shared" si="131"/>
        <v>0</v>
      </c>
      <c r="BF142" s="113">
        <f t="shared" si="131"/>
        <v>0</v>
      </c>
      <c r="BG142" s="113">
        <f t="shared" si="131"/>
        <v>0</v>
      </c>
      <c r="BH142" s="113">
        <f t="shared" si="131"/>
        <v>0</v>
      </c>
      <c r="BI142" s="113">
        <f t="shared" si="131"/>
        <v>0</v>
      </c>
      <c r="BJ142" s="113">
        <f t="shared" si="131"/>
        <v>0</v>
      </c>
      <c r="BK142" s="113">
        <f t="shared" si="132"/>
        <v>0</v>
      </c>
      <c r="BL142" s="113">
        <f t="shared" si="132"/>
        <v>0</v>
      </c>
      <c r="BM142" s="113">
        <f t="shared" si="132"/>
        <v>0</v>
      </c>
      <c r="BN142" s="113">
        <f t="shared" si="132"/>
        <v>0</v>
      </c>
      <c r="BO142" s="113">
        <f t="shared" si="132"/>
        <v>0</v>
      </c>
      <c r="BP142" s="113">
        <f t="shared" si="132"/>
        <v>0</v>
      </c>
      <c r="BQ142" s="113">
        <f t="shared" si="132"/>
        <v>0</v>
      </c>
      <c r="BR142" s="113">
        <f t="shared" si="132"/>
        <v>0</v>
      </c>
      <c r="BS142" s="113">
        <f t="shared" si="132"/>
        <v>0</v>
      </c>
      <c r="BT142" s="113">
        <f t="shared" si="132"/>
        <v>0</v>
      </c>
      <c r="BU142" s="113">
        <f t="shared" si="133"/>
        <v>0</v>
      </c>
      <c r="BV142" s="113">
        <f t="shared" si="133"/>
        <v>0</v>
      </c>
      <c r="BW142" s="113">
        <f t="shared" si="133"/>
        <v>0</v>
      </c>
      <c r="BX142" s="113">
        <f t="shared" si="133"/>
        <v>0</v>
      </c>
      <c r="BY142" s="113">
        <f t="shared" si="133"/>
        <v>0</v>
      </c>
      <c r="BZ142" s="113">
        <f t="shared" si="133"/>
        <v>0</v>
      </c>
    </row>
    <row r="143" spans="1:78" ht="13.8">
      <c r="A143" s="457"/>
      <c r="B143" s="116"/>
      <c r="C143" s="116"/>
      <c r="D143" s="116"/>
      <c r="E143" s="117"/>
      <c r="F143" s="91" t="s">
        <v>516</v>
      </c>
      <c r="G143" s="91" t="s">
        <v>695</v>
      </c>
      <c r="H143" s="92" t="s">
        <v>301</v>
      </c>
      <c r="I143" s="93" t="s">
        <v>612</v>
      </c>
      <c r="J143" s="210" t="s">
        <v>81</v>
      </c>
      <c r="K143" s="209">
        <v>8</v>
      </c>
      <c r="L143" s="94">
        <f t="shared" si="122"/>
        <v>8.7594437753202672E-4</v>
      </c>
      <c r="M143" s="96"/>
      <c r="N143" s="97" t="str">
        <f t="shared" si="125"/>
        <v>No ISSUED</v>
      </c>
      <c r="O143" s="98">
        <f t="shared" ca="1" si="123"/>
        <v>0</v>
      </c>
      <c r="P143" s="99">
        <f t="shared" ca="1" si="124"/>
        <v>0</v>
      </c>
      <c r="Q143" s="431">
        <v>45989</v>
      </c>
      <c r="R143" s="432" t="s">
        <v>53</v>
      </c>
      <c r="S143" s="431">
        <f t="shared" si="127"/>
        <v>45996</v>
      </c>
      <c r="T143" s="434" t="s">
        <v>53</v>
      </c>
      <c r="U143" s="431">
        <f t="shared" si="126"/>
        <v>46003</v>
      </c>
      <c r="V143" s="432" t="s">
        <v>53</v>
      </c>
      <c r="W143" s="431" t="s">
        <v>53</v>
      </c>
      <c r="X143" s="432" t="s">
        <v>53</v>
      </c>
      <c r="Y143" s="82"/>
      <c r="Z143" s="113">
        <f t="shared" si="128"/>
        <v>0</v>
      </c>
      <c r="AA143" s="113">
        <f t="shared" si="128"/>
        <v>0</v>
      </c>
      <c r="AB143" s="113">
        <f t="shared" si="128"/>
        <v>0</v>
      </c>
      <c r="AC143" s="113">
        <f t="shared" si="128"/>
        <v>0</v>
      </c>
      <c r="AD143" s="113">
        <f t="shared" si="128"/>
        <v>0</v>
      </c>
      <c r="AE143" s="113">
        <f t="shared" si="128"/>
        <v>0</v>
      </c>
      <c r="AF143" s="113">
        <f t="shared" si="128"/>
        <v>0</v>
      </c>
      <c r="AG143" s="113">
        <f t="shared" si="128"/>
        <v>0</v>
      </c>
      <c r="AH143" s="113">
        <f t="shared" si="128"/>
        <v>0.85</v>
      </c>
      <c r="AI143" s="113">
        <f t="shared" si="128"/>
        <v>0.85</v>
      </c>
      <c r="AJ143" s="113">
        <f t="shared" si="129"/>
        <v>1</v>
      </c>
      <c r="AK143" s="113">
        <f t="shared" si="129"/>
        <v>1</v>
      </c>
      <c r="AL143" s="113">
        <f t="shared" si="129"/>
        <v>1</v>
      </c>
      <c r="AM143" s="113">
        <f t="shared" si="129"/>
        <v>1</v>
      </c>
      <c r="AN143" s="113">
        <f t="shared" si="129"/>
        <v>1</v>
      </c>
      <c r="AO143" s="113">
        <f t="shared" si="129"/>
        <v>1</v>
      </c>
      <c r="AP143" s="113">
        <f t="shared" si="129"/>
        <v>1</v>
      </c>
      <c r="AQ143" s="113">
        <f t="shared" si="129"/>
        <v>1</v>
      </c>
      <c r="AR143" s="113">
        <f t="shared" si="129"/>
        <v>1</v>
      </c>
      <c r="AS143" s="113">
        <f t="shared" si="129"/>
        <v>1</v>
      </c>
      <c r="AT143" s="113">
        <f t="shared" si="130"/>
        <v>1</v>
      </c>
      <c r="AU143" s="113">
        <f t="shared" si="130"/>
        <v>1</v>
      </c>
      <c r="AV143" s="113">
        <f t="shared" si="130"/>
        <v>1</v>
      </c>
      <c r="AW143" s="113">
        <f t="shared" si="130"/>
        <v>1</v>
      </c>
      <c r="AX143" s="113">
        <f t="shared" si="130"/>
        <v>1</v>
      </c>
      <c r="AY143" s="113">
        <f t="shared" si="130"/>
        <v>1</v>
      </c>
      <c r="AZ143" s="83"/>
      <c r="BA143" s="113">
        <f t="shared" si="131"/>
        <v>0</v>
      </c>
      <c r="BB143" s="113">
        <f t="shared" si="131"/>
        <v>0</v>
      </c>
      <c r="BC143" s="113">
        <f t="shared" si="131"/>
        <v>0</v>
      </c>
      <c r="BD143" s="113">
        <f t="shared" si="131"/>
        <v>0</v>
      </c>
      <c r="BE143" s="113">
        <f t="shared" si="131"/>
        <v>0</v>
      </c>
      <c r="BF143" s="113">
        <f t="shared" si="131"/>
        <v>0</v>
      </c>
      <c r="BG143" s="113">
        <f t="shared" si="131"/>
        <v>0</v>
      </c>
      <c r="BH143" s="113">
        <f t="shared" si="131"/>
        <v>0</v>
      </c>
      <c r="BI143" s="113">
        <f t="shared" si="131"/>
        <v>0</v>
      </c>
      <c r="BJ143" s="113">
        <f t="shared" si="131"/>
        <v>0</v>
      </c>
      <c r="BK143" s="113">
        <f t="shared" si="132"/>
        <v>0</v>
      </c>
      <c r="BL143" s="113">
        <f t="shared" si="132"/>
        <v>0</v>
      </c>
      <c r="BM143" s="113">
        <f t="shared" si="132"/>
        <v>0</v>
      </c>
      <c r="BN143" s="113">
        <f t="shared" si="132"/>
        <v>0</v>
      </c>
      <c r="BO143" s="113">
        <f t="shared" si="132"/>
        <v>0</v>
      </c>
      <c r="BP143" s="113">
        <f t="shared" si="132"/>
        <v>0</v>
      </c>
      <c r="BQ143" s="113">
        <f t="shared" si="132"/>
        <v>0</v>
      </c>
      <c r="BR143" s="113">
        <f t="shared" si="132"/>
        <v>0</v>
      </c>
      <c r="BS143" s="113">
        <f t="shared" si="132"/>
        <v>0</v>
      </c>
      <c r="BT143" s="113">
        <f t="shared" si="132"/>
        <v>0</v>
      </c>
      <c r="BU143" s="113">
        <f t="shared" si="133"/>
        <v>0</v>
      </c>
      <c r="BV143" s="113">
        <f t="shared" si="133"/>
        <v>0</v>
      </c>
      <c r="BW143" s="113">
        <f t="shared" si="133"/>
        <v>0</v>
      </c>
      <c r="BX143" s="113">
        <f t="shared" si="133"/>
        <v>0</v>
      </c>
      <c r="BY143" s="113">
        <f t="shared" si="133"/>
        <v>0</v>
      </c>
      <c r="BZ143" s="113">
        <f t="shared" si="133"/>
        <v>0</v>
      </c>
    </row>
    <row r="144" spans="1:78" ht="13.8">
      <c r="A144" s="457"/>
      <c r="B144" s="116"/>
      <c r="C144" s="116"/>
      <c r="D144" s="116"/>
      <c r="E144" s="117"/>
      <c r="F144" s="91" t="s">
        <v>517</v>
      </c>
      <c r="G144" s="91" t="s">
        <v>695</v>
      </c>
      <c r="H144" s="92" t="s">
        <v>302</v>
      </c>
      <c r="I144" s="93" t="s">
        <v>612</v>
      </c>
      <c r="J144" s="210" t="s">
        <v>81</v>
      </c>
      <c r="K144" s="209">
        <v>8</v>
      </c>
      <c r="L144" s="94">
        <f t="shared" si="122"/>
        <v>8.7594437753202672E-4</v>
      </c>
      <c r="M144" s="96"/>
      <c r="N144" s="97" t="str">
        <f t="shared" si="125"/>
        <v>No ISSUED</v>
      </c>
      <c r="O144" s="98">
        <f t="shared" ca="1" si="123"/>
        <v>0</v>
      </c>
      <c r="P144" s="99">
        <f t="shared" ca="1" si="124"/>
        <v>0</v>
      </c>
      <c r="Q144" s="431">
        <v>45989</v>
      </c>
      <c r="R144" s="432" t="s">
        <v>53</v>
      </c>
      <c r="S144" s="431">
        <f t="shared" si="127"/>
        <v>45996</v>
      </c>
      <c r="T144" s="434" t="s">
        <v>53</v>
      </c>
      <c r="U144" s="431">
        <f t="shared" si="126"/>
        <v>46003</v>
      </c>
      <c r="V144" s="432" t="s">
        <v>53</v>
      </c>
      <c r="W144" s="431" t="s">
        <v>53</v>
      </c>
      <c r="X144" s="432" t="s">
        <v>53</v>
      </c>
      <c r="Y144" s="82"/>
      <c r="Z144" s="113">
        <f t="shared" si="128"/>
        <v>0</v>
      </c>
      <c r="AA144" s="113">
        <f t="shared" si="128"/>
        <v>0</v>
      </c>
      <c r="AB144" s="113">
        <f t="shared" si="128"/>
        <v>0</v>
      </c>
      <c r="AC144" s="113">
        <f t="shared" si="128"/>
        <v>0</v>
      </c>
      <c r="AD144" s="113">
        <f t="shared" si="128"/>
        <v>0</v>
      </c>
      <c r="AE144" s="113">
        <f t="shared" si="128"/>
        <v>0</v>
      </c>
      <c r="AF144" s="113">
        <f t="shared" si="128"/>
        <v>0</v>
      </c>
      <c r="AG144" s="113">
        <f t="shared" si="128"/>
        <v>0</v>
      </c>
      <c r="AH144" s="113">
        <f t="shared" si="128"/>
        <v>0.85</v>
      </c>
      <c r="AI144" s="113">
        <f t="shared" si="128"/>
        <v>0.85</v>
      </c>
      <c r="AJ144" s="113">
        <f t="shared" si="129"/>
        <v>1</v>
      </c>
      <c r="AK144" s="113">
        <f t="shared" si="129"/>
        <v>1</v>
      </c>
      <c r="AL144" s="113">
        <f t="shared" si="129"/>
        <v>1</v>
      </c>
      <c r="AM144" s="113">
        <f t="shared" si="129"/>
        <v>1</v>
      </c>
      <c r="AN144" s="113">
        <f t="shared" si="129"/>
        <v>1</v>
      </c>
      <c r="AO144" s="113">
        <f t="shared" si="129"/>
        <v>1</v>
      </c>
      <c r="AP144" s="113">
        <f t="shared" si="129"/>
        <v>1</v>
      </c>
      <c r="AQ144" s="113">
        <f t="shared" si="129"/>
        <v>1</v>
      </c>
      <c r="AR144" s="113">
        <f t="shared" si="129"/>
        <v>1</v>
      </c>
      <c r="AS144" s="113">
        <f t="shared" si="129"/>
        <v>1</v>
      </c>
      <c r="AT144" s="113">
        <f t="shared" si="130"/>
        <v>1</v>
      </c>
      <c r="AU144" s="113">
        <f t="shared" si="130"/>
        <v>1</v>
      </c>
      <c r="AV144" s="113">
        <f t="shared" si="130"/>
        <v>1</v>
      </c>
      <c r="AW144" s="113">
        <f t="shared" si="130"/>
        <v>1</v>
      </c>
      <c r="AX144" s="113">
        <f t="shared" si="130"/>
        <v>1</v>
      </c>
      <c r="AY144" s="113">
        <f t="shared" si="130"/>
        <v>1</v>
      </c>
      <c r="AZ144" s="83"/>
      <c r="BA144" s="113">
        <f t="shared" si="131"/>
        <v>0</v>
      </c>
      <c r="BB144" s="113">
        <f t="shared" si="131"/>
        <v>0</v>
      </c>
      <c r="BC144" s="113">
        <f t="shared" si="131"/>
        <v>0</v>
      </c>
      <c r="BD144" s="113">
        <f t="shared" si="131"/>
        <v>0</v>
      </c>
      <c r="BE144" s="113">
        <f t="shared" si="131"/>
        <v>0</v>
      </c>
      <c r="BF144" s="113">
        <f t="shared" si="131"/>
        <v>0</v>
      </c>
      <c r="BG144" s="113">
        <f t="shared" si="131"/>
        <v>0</v>
      </c>
      <c r="BH144" s="113">
        <f t="shared" si="131"/>
        <v>0</v>
      </c>
      <c r="BI144" s="113">
        <f t="shared" si="131"/>
        <v>0</v>
      </c>
      <c r="BJ144" s="113">
        <f t="shared" si="131"/>
        <v>0</v>
      </c>
      <c r="BK144" s="113">
        <f t="shared" si="132"/>
        <v>0</v>
      </c>
      <c r="BL144" s="113">
        <f t="shared" si="132"/>
        <v>0</v>
      </c>
      <c r="BM144" s="113">
        <f t="shared" si="132"/>
        <v>0</v>
      </c>
      <c r="BN144" s="113">
        <f t="shared" si="132"/>
        <v>0</v>
      </c>
      <c r="BO144" s="113">
        <f t="shared" si="132"/>
        <v>0</v>
      </c>
      <c r="BP144" s="113">
        <f t="shared" si="132"/>
        <v>0</v>
      </c>
      <c r="BQ144" s="113">
        <f t="shared" si="132"/>
        <v>0</v>
      </c>
      <c r="BR144" s="113">
        <f t="shared" si="132"/>
        <v>0</v>
      </c>
      <c r="BS144" s="113">
        <f t="shared" si="132"/>
        <v>0</v>
      </c>
      <c r="BT144" s="113">
        <f t="shared" si="132"/>
        <v>0</v>
      </c>
      <c r="BU144" s="113">
        <f t="shared" si="133"/>
        <v>0</v>
      </c>
      <c r="BV144" s="113">
        <f t="shared" si="133"/>
        <v>0</v>
      </c>
      <c r="BW144" s="113">
        <f t="shared" si="133"/>
        <v>0</v>
      </c>
      <c r="BX144" s="113">
        <f t="shared" si="133"/>
        <v>0</v>
      </c>
      <c r="BY144" s="113">
        <f t="shared" si="133"/>
        <v>0</v>
      </c>
      <c r="BZ144" s="113">
        <f t="shared" si="133"/>
        <v>0</v>
      </c>
    </row>
    <row r="145" spans="1:78" ht="13.8">
      <c r="A145" s="457"/>
      <c r="B145" s="116"/>
      <c r="C145" s="116"/>
      <c r="D145" s="116"/>
      <c r="E145" s="117"/>
      <c r="F145" s="91" t="s">
        <v>518</v>
      </c>
      <c r="G145" s="91" t="s">
        <v>695</v>
      </c>
      <c r="H145" s="92" t="s">
        <v>303</v>
      </c>
      <c r="I145" s="93" t="s">
        <v>612</v>
      </c>
      <c r="J145" s="210" t="s">
        <v>81</v>
      </c>
      <c r="K145" s="209">
        <v>8</v>
      </c>
      <c r="L145" s="94">
        <f t="shared" si="122"/>
        <v>8.7594437753202672E-4</v>
      </c>
      <c r="M145" s="96"/>
      <c r="N145" s="97" t="str">
        <f t="shared" si="125"/>
        <v>No ISSUED</v>
      </c>
      <c r="O145" s="98">
        <f t="shared" ca="1" si="123"/>
        <v>0</v>
      </c>
      <c r="P145" s="99">
        <f t="shared" ca="1" si="124"/>
        <v>0</v>
      </c>
      <c r="Q145" s="431">
        <v>45989</v>
      </c>
      <c r="R145" s="432" t="s">
        <v>53</v>
      </c>
      <c r="S145" s="431">
        <f t="shared" si="127"/>
        <v>45996</v>
      </c>
      <c r="T145" s="434" t="s">
        <v>53</v>
      </c>
      <c r="U145" s="431">
        <f t="shared" si="126"/>
        <v>46003</v>
      </c>
      <c r="V145" s="432" t="s">
        <v>53</v>
      </c>
      <c r="W145" s="431" t="s">
        <v>53</v>
      </c>
      <c r="X145" s="432" t="s">
        <v>53</v>
      </c>
      <c r="Y145" s="82"/>
      <c r="Z145" s="113">
        <f t="shared" si="128"/>
        <v>0</v>
      </c>
      <c r="AA145" s="113">
        <f t="shared" si="128"/>
        <v>0</v>
      </c>
      <c r="AB145" s="113">
        <f t="shared" si="128"/>
        <v>0</v>
      </c>
      <c r="AC145" s="113">
        <f t="shared" si="128"/>
        <v>0</v>
      </c>
      <c r="AD145" s="113">
        <f t="shared" si="128"/>
        <v>0</v>
      </c>
      <c r="AE145" s="113">
        <f t="shared" si="128"/>
        <v>0</v>
      </c>
      <c r="AF145" s="113">
        <f t="shared" si="128"/>
        <v>0</v>
      </c>
      <c r="AG145" s="113">
        <f t="shared" si="128"/>
        <v>0</v>
      </c>
      <c r="AH145" s="113">
        <f t="shared" si="128"/>
        <v>0.85</v>
      </c>
      <c r="AI145" s="113">
        <f t="shared" si="128"/>
        <v>0.85</v>
      </c>
      <c r="AJ145" s="113">
        <f t="shared" si="129"/>
        <v>1</v>
      </c>
      <c r="AK145" s="113">
        <f t="shared" si="129"/>
        <v>1</v>
      </c>
      <c r="AL145" s="113">
        <f t="shared" si="129"/>
        <v>1</v>
      </c>
      <c r="AM145" s="113">
        <f t="shared" si="129"/>
        <v>1</v>
      </c>
      <c r="AN145" s="113">
        <f t="shared" si="129"/>
        <v>1</v>
      </c>
      <c r="AO145" s="113">
        <f t="shared" si="129"/>
        <v>1</v>
      </c>
      <c r="AP145" s="113">
        <f t="shared" si="129"/>
        <v>1</v>
      </c>
      <c r="AQ145" s="113">
        <f t="shared" si="129"/>
        <v>1</v>
      </c>
      <c r="AR145" s="113">
        <f t="shared" si="129"/>
        <v>1</v>
      </c>
      <c r="AS145" s="113">
        <f t="shared" si="129"/>
        <v>1</v>
      </c>
      <c r="AT145" s="113">
        <f t="shared" si="130"/>
        <v>1</v>
      </c>
      <c r="AU145" s="113">
        <f t="shared" si="130"/>
        <v>1</v>
      </c>
      <c r="AV145" s="113">
        <f t="shared" si="130"/>
        <v>1</v>
      </c>
      <c r="AW145" s="113">
        <f t="shared" si="130"/>
        <v>1</v>
      </c>
      <c r="AX145" s="113">
        <f t="shared" si="130"/>
        <v>1</v>
      </c>
      <c r="AY145" s="113">
        <f t="shared" si="130"/>
        <v>1</v>
      </c>
      <c r="AZ145" s="83"/>
      <c r="BA145" s="113">
        <f t="shared" si="131"/>
        <v>0</v>
      </c>
      <c r="BB145" s="113">
        <f t="shared" si="131"/>
        <v>0</v>
      </c>
      <c r="BC145" s="113">
        <f t="shared" si="131"/>
        <v>0</v>
      </c>
      <c r="BD145" s="113">
        <f t="shared" si="131"/>
        <v>0</v>
      </c>
      <c r="BE145" s="113">
        <f t="shared" si="131"/>
        <v>0</v>
      </c>
      <c r="BF145" s="113">
        <f t="shared" si="131"/>
        <v>0</v>
      </c>
      <c r="BG145" s="113">
        <f t="shared" si="131"/>
        <v>0</v>
      </c>
      <c r="BH145" s="113">
        <f t="shared" si="131"/>
        <v>0</v>
      </c>
      <c r="BI145" s="113">
        <f t="shared" si="131"/>
        <v>0</v>
      </c>
      <c r="BJ145" s="113">
        <f t="shared" si="131"/>
        <v>0</v>
      </c>
      <c r="BK145" s="113">
        <f t="shared" si="132"/>
        <v>0</v>
      </c>
      <c r="BL145" s="113">
        <f t="shared" si="132"/>
        <v>0</v>
      </c>
      <c r="BM145" s="113">
        <f t="shared" si="132"/>
        <v>0</v>
      </c>
      <c r="BN145" s="113">
        <f t="shared" si="132"/>
        <v>0</v>
      </c>
      <c r="BO145" s="113">
        <f t="shared" si="132"/>
        <v>0</v>
      </c>
      <c r="BP145" s="113">
        <f t="shared" si="132"/>
        <v>0</v>
      </c>
      <c r="BQ145" s="113">
        <f t="shared" si="132"/>
        <v>0</v>
      </c>
      <c r="BR145" s="113">
        <f t="shared" si="132"/>
        <v>0</v>
      </c>
      <c r="BS145" s="113">
        <f t="shared" si="132"/>
        <v>0</v>
      </c>
      <c r="BT145" s="113">
        <f t="shared" si="132"/>
        <v>0</v>
      </c>
      <c r="BU145" s="113">
        <f t="shared" si="133"/>
        <v>0</v>
      </c>
      <c r="BV145" s="113">
        <f t="shared" si="133"/>
        <v>0</v>
      </c>
      <c r="BW145" s="113">
        <f t="shared" si="133"/>
        <v>0</v>
      </c>
      <c r="BX145" s="113">
        <f t="shared" si="133"/>
        <v>0</v>
      </c>
      <c r="BY145" s="113">
        <f t="shared" si="133"/>
        <v>0</v>
      </c>
      <c r="BZ145" s="113">
        <f t="shared" si="133"/>
        <v>0</v>
      </c>
    </row>
    <row r="146" spans="1:78" ht="13.8">
      <c r="A146" s="457"/>
      <c r="B146" s="116"/>
      <c r="C146" s="116"/>
      <c r="D146" s="116"/>
      <c r="E146" s="117"/>
      <c r="F146" s="91" t="s">
        <v>519</v>
      </c>
      <c r="G146" s="91" t="s">
        <v>695</v>
      </c>
      <c r="H146" s="92" t="s">
        <v>304</v>
      </c>
      <c r="I146" s="93" t="s">
        <v>612</v>
      </c>
      <c r="J146" s="210" t="s">
        <v>81</v>
      </c>
      <c r="K146" s="209">
        <v>8</v>
      </c>
      <c r="L146" s="94">
        <f t="shared" si="122"/>
        <v>8.7594437753202672E-4</v>
      </c>
      <c r="M146" s="96"/>
      <c r="N146" s="97" t="str">
        <f t="shared" si="125"/>
        <v>No ISSUED</v>
      </c>
      <c r="O146" s="98">
        <f t="shared" ca="1" si="123"/>
        <v>0</v>
      </c>
      <c r="P146" s="99">
        <f t="shared" ca="1" si="124"/>
        <v>0</v>
      </c>
      <c r="Q146" s="431">
        <v>45989</v>
      </c>
      <c r="R146" s="432" t="s">
        <v>53</v>
      </c>
      <c r="S146" s="431">
        <f t="shared" si="127"/>
        <v>45996</v>
      </c>
      <c r="T146" s="434" t="s">
        <v>53</v>
      </c>
      <c r="U146" s="431">
        <f t="shared" si="126"/>
        <v>46003</v>
      </c>
      <c r="V146" s="432" t="s">
        <v>53</v>
      </c>
      <c r="W146" s="431" t="s">
        <v>53</v>
      </c>
      <c r="X146" s="432" t="s">
        <v>53</v>
      </c>
      <c r="Y146" s="82"/>
      <c r="Z146" s="113">
        <f t="shared" si="128"/>
        <v>0</v>
      </c>
      <c r="AA146" s="113">
        <f t="shared" si="128"/>
        <v>0</v>
      </c>
      <c r="AB146" s="113">
        <f t="shared" si="128"/>
        <v>0</v>
      </c>
      <c r="AC146" s="113">
        <f t="shared" si="128"/>
        <v>0</v>
      </c>
      <c r="AD146" s="113">
        <f t="shared" si="128"/>
        <v>0</v>
      </c>
      <c r="AE146" s="113">
        <f t="shared" si="128"/>
        <v>0</v>
      </c>
      <c r="AF146" s="113">
        <f t="shared" si="128"/>
        <v>0</v>
      </c>
      <c r="AG146" s="113">
        <f t="shared" si="128"/>
        <v>0</v>
      </c>
      <c r="AH146" s="113">
        <f t="shared" si="128"/>
        <v>0.85</v>
      </c>
      <c r="AI146" s="113">
        <f t="shared" si="128"/>
        <v>0.85</v>
      </c>
      <c r="AJ146" s="113">
        <f t="shared" si="129"/>
        <v>1</v>
      </c>
      <c r="AK146" s="113">
        <f t="shared" si="129"/>
        <v>1</v>
      </c>
      <c r="AL146" s="113">
        <f t="shared" si="129"/>
        <v>1</v>
      </c>
      <c r="AM146" s="113">
        <f t="shared" si="129"/>
        <v>1</v>
      </c>
      <c r="AN146" s="113">
        <f t="shared" si="129"/>
        <v>1</v>
      </c>
      <c r="AO146" s="113">
        <f t="shared" si="129"/>
        <v>1</v>
      </c>
      <c r="AP146" s="113">
        <f t="shared" si="129"/>
        <v>1</v>
      </c>
      <c r="AQ146" s="113">
        <f t="shared" si="129"/>
        <v>1</v>
      </c>
      <c r="AR146" s="113">
        <f t="shared" si="129"/>
        <v>1</v>
      </c>
      <c r="AS146" s="113">
        <f t="shared" si="129"/>
        <v>1</v>
      </c>
      <c r="AT146" s="113">
        <f t="shared" si="130"/>
        <v>1</v>
      </c>
      <c r="AU146" s="113">
        <f t="shared" si="130"/>
        <v>1</v>
      </c>
      <c r="AV146" s="113">
        <f t="shared" si="130"/>
        <v>1</v>
      </c>
      <c r="AW146" s="113">
        <f t="shared" si="130"/>
        <v>1</v>
      </c>
      <c r="AX146" s="113">
        <f t="shared" si="130"/>
        <v>1</v>
      </c>
      <c r="AY146" s="113">
        <f t="shared" si="130"/>
        <v>1</v>
      </c>
      <c r="AZ146" s="83"/>
      <c r="BA146" s="113">
        <f t="shared" si="131"/>
        <v>0</v>
      </c>
      <c r="BB146" s="113">
        <f t="shared" si="131"/>
        <v>0</v>
      </c>
      <c r="BC146" s="113">
        <f t="shared" si="131"/>
        <v>0</v>
      </c>
      <c r="BD146" s="113">
        <f t="shared" si="131"/>
        <v>0</v>
      </c>
      <c r="BE146" s="113">
        <f t="shared" si="131"/>
        <v>0</v>
      </c>
      <c r="BF146" s="113">
        <f t="shared" si="131"/>
        <v>0</v>
      </c>
      <c r="BG146" s="113">
        <f t="shared" si="131"/>
        <v>0</v>
      </c>
      <c r="BH146" s="113">
        <f t="shared" si="131"/>
        <v>0</v>
      </c>
      <c r="BI146" s="113">
        <f t="shared" si="131"/>
        <v>0</v>
      </c>
      <c r="BJ146" s="113">
        <f t="shared" si="131"/>
        <v>0</v>
      </c>
      <c r="BK146" s="113">
        <f t="shared" si="132"/>
        <v>0</v>
      </c>
      <c r="BL146" s="113">
        <f t="shared" si="132"/>
        <v>0</v>
      </c>
      <c r="BM146" s="113">
        <f t="shared" si="132"/>
        <v>0</v>
      </c>
      <c r="BN146" s="113">
        <f t="shared" si="132"/>
        <v>0</v>
      </c>
      <c r="BO146" s="113">
        <f t="shared" si="132"/>
        <v>0</v>
      </c>
      <c r="BP146" s="113">
        <f t="shared" si="132"/>
        <v>0</v>
      </c>
      <c r="BQ146" s="113">
        <f t="shared" si="132"/>
        <v>0</v>
      </c>
      <c r="BR146" s="113">
        <f t="shared" si="132"/>
        <v>0</v>
      </c>
      <c r="BS146" s="113">
        <f t="shared" si="132"/>
        <v>0</v>
      </c>
      <c r="BT146" s="113">
        <f t="shared" si="132"/>
        <v>0</v>
      </c>
      <c r="BU146" s="113">
        <f t="shared" si="133"/>
        <v>0</v>
      </c>
      <c r="BV146" s="113">
        <f t="shared" si="133"/>
        <v>0</v>
      </c>
      <c r="BW146" s="113">
        <f t="shared" si="133"/>
        <v>0</v>
      </c>
      <c r="BX146" s="113">
        <f t="shared" si="133"/>
        <v>0</v>
      </c>
      <c r="BY146" s="113">
        <f t="shared" si="133"/>
        <v>0</v>
      </c>
      <c r="BZ146" s="113">
        <f t="shared" si="133"/>
        <v>0</v>
      </c>
    </row>
    <row r="147" spans="1:78" ht="13.8">
      <c r="A147" s="457"/>
      <c r="B147" s="116"/>
      <c r="C147" s="116"/>
      <c r="D147" s="116"/>
      <c r="E147" s="117"/>
      <c r="F147" s="91" t="s">
        <v>520</v>
      </c>
      <c r="G147" s="91" t="s">
        <v>695</v>
      </c>
      <c r="H147" s="92" t="s">
        <v>305</v>
      </c>
      <c r="I147" s="93" t="s">
        <v>612</v>
      </c>
      <c r="J147" s="210" t="s">
        <v>81</v>
      </c>
      <c r="K147" s="209">
        <v>8</v>
      </c>
      <c r="L147" s="94">
        <f t="shared" si="122"/>
        <v>8.7594437753202672E-4</v>
      </c>
      <c r="M147" s="96"/>
      <c r="N147" s="97" t="str">
        <f t="shared" si="125"/>
        <v>No ISSUED</v>
      </c>
      <c r="O147" s="98">
        <f t="shared" ca="1" si="123"/>
        <v>0</v>
      </c>
      <c r="P147" s="99">
        <f t="shared" ca="1" si="124"/>
        <v>0</v>
      </c>
      <c r="Q147" s="431">
        <v>45989</v>
      </c>
      <c r="R147" s="432" t="s">
        <v>53</v>
      </c>
      <c r="S147" s="431">
        <f t="shared" si="127"/>
        <v>45996</v>
      </c>
      <c r="T147" s="434" t="s">
        <v>53</v>
      </c>
      <c r="U147" s="431">
        <f t="shared" si="126"/>
        <v>46003</v>
      </c>
      <c r="V147" s="432" t="s">
        <v>53</v>
      </c>
      <c r="W147" s="431" t="s">
        <v>53</v>
      </c>
      <c r="X147" s="432" t="s">
        <v>53</v>
      </c>
      <c r="Y147" s="82"/>
      <c r="Z147" s="113">
        <f t="shared" ref="Z147:AI156" si="134">IF(OR($J147="Z",$J147="X"),IF(Z$4&gt;=$W147,$X$3,IF(Z$4&gt;=$U147,$V$3,IF(Z$4&gt;=$S147,$T$3,IF(Z$4&gt;=$Q147,$R$3,0)))),IF($J147="O",IF(Z$4&gt;=$U147,$V$2,IF(Z$4&gt;=$Q147,$R$2,0))))</f>
        <v>0</v>
      </c>
      <c r="AA147" s="113">
        <f t="shared" si="134"/>
        <v>0</v>
      </c>
      <c r="AB147" s="113">
        <f t="shared" si="134"/>
        <v>0</v>
      </c>
      <c r="AC147" s="113">
        <f t="shared" si="134"/>
        <v>0</v>
      </c>
      <c r="AD147" s="113">
        <f t="shared" si="134"/>
        <v>0</v>
      </c>
      <c r="AE147" s="113">
        <f t="shared" si="134"/>
        <v>0</v>
      </c>
      <c r="AF147" s="113">
        <f t="shared" si="134"/>
        <v>0</v>
      </c>
      <c r="AG147" s="113">
        <f t="shared" si="134"/>
        <v>0</v>
      </c>
      <c r="AH147" s="113">
        <f t="shared" si="134"/>
        <v>0.85</v>
      </c>
      <c r="AI147" s="113">
        <f t="shared" si="134"/>
        <v>0.85</v>
      </c>
      <c r="AJ147" s="113">
        <f t="shared" ref="AJ147:AS156" si="135">IF(OR($J147="Z",$J147="X"),IF(AJ$4&gt;=$W147,$X$3,IF(AJ$4&gt;=$U147,$V$3,IF(AJ$4&gt;=$S147,$T$3,IF(AJ$4&gt;=$Q147,$R$3,0)))),IF($J147="O",IF(AJ$4&gt;=$U147,$V$2,IF(AJ$4&gt;=$Q147,$R$2,0))))</f>
        <v>1</v>
      </c>
      <c r="AK147" s="113">
        <f t="shared" si="135"/>
        <v>1</v>
      </c>
      <c r="AL147" s="113">
        <f t="shared" si="135"/>
        <v>1</v>
      </c>
      <c r="AM147" s="113">
        <f t="shared" si="135"/>
        <v>1</v>
      </c>
      <c r="AN147" s="113">
        <f t="shared" si="135"/>
        <v>1</v>
      </c>
      <c r="AO147" s="113">
        <f t="shared" si="135"/>
        <v>1</v>
      </c>
      <c r="AP147" s="113">
        <f t="shared" si="135"/>
        <v>1</v>
      </c>
      <c r="AQ147" s="113">
        <f t="shared" si="135"/>
        <v>1</v>
      </c>
      <c r="AR147" s="113">
        <f t="shared" si="135"/>
        <v>1</v>
      </c>
      <c r="AS147" s="113">
        <f t="shared" si="135"/>
        <v>1</v>
      </c>
      <c r="AT147" s="113">
        <f t="shared" ref="AT147:AY156" si="136">IF(OR($J147="Z",$J147="X"),IF(AT$4&gt;=$W147,$X$3,IF(AT$4&gt;=$U147,$V$3,IF(AT$4&gt;=$S147,$T$3,IF(AT$4&gt;=$Q147,$R$3,0)))),IF($J147="O",IF(AT$4&gt;=$U147,$V$2,IF(AT$4&gt;=$Q147,$R$2,0))))</f>
        <v>1</v>
      </c>
      <c r="AU147" s="113">
        <f t="shared" si="136"/>
        <v>1</v>
      </c>
      <c r="AV147" s="113">
        <f t="shared" si="136"/>
        <v>1</v>
      </c>
      <c r="AW147" s="113">
        <f t="shared" si="136"/>
        <v>1</v>
      </c>
      <c r="AX147" s="113">
        <f t="shared" si="136"/>
        <v>1</v>
      </c>
      <c r="AY147" s="113">
        <f t="shared" si="136"/>
        <v>1</v>
      </c>
      <c r="AZ147" s="83"/>
      <c r="BA147" s="113">
        <f t="shared" ref="BA147:BJ156" si="137">IF(OR($J147="Z",$J147="X"),IF(OR(AND($X147&lt;&gt;0,BA$4&gt;=$X147),AND($X147=0,BA$4&gt;=$W147)),$X$3,IF(OR(AND($V147&lt;&gt;0,BA$4&gt;=$V147),AND($V147=0,BA$4&gt;=$U147)),$V$3,IF(OR(AND($T147&lt;&gt;0,BA$4&gt;=$T147),AND($T147=0,BA$4&gt;=$S147)),$T$3,IF(OR(AND($R147&lt;&gt;0,BA$4&gt;=$R147),AND($R147=0,BA$4&gt;=$Q147)),$R$3,0)))),IF($J147="O",IF(OR(AND($V147&lt;&gt;0,BA$4&gt;=$V147),AND($V147=0,BA$4&gt;=$U147)),$V$2,IF(OR(AND($R147&lt;&gt;0,BA$4&gt;=$R147),AND($R147=0,BA$4&gt;=$Q147)),$R$2,0))))</f>
        <v>0</v>
      </c>
      <c r="BB147" s="113">
        <f t="shared" si="137"/>
        <v>0</v>
      </c>
      <c r="BC147" s="113">
        <f t="shared" si="137"/>
        <v>0</v>
      </c>
      <c r="BD147" s="113">
        <f t="shared" si="137"/>
        <v>0</v>
      </c>
      <c r="BE147" s="113">
        <f t="shared" si="137"/>
        <v>0</v>
      </c>
      <c r="BF147" s="113">
        <f t="shared" si="137"/>
        <v>0</v>
      </c>
      <c r="BG147" s="113">
        <f t="shared" si="137"/>
        <v>0</v>
      </c>
      <c r="BH147" s="113">
        <f t="shared" si="137"/>
        <v>0</v>
      </c>
      <c r="BI147" s="113">
        <f t="shared" si="137"/>
        <v>0</v>
      </c>
      <c r="BJ147" s="113">
        <f t="shared" si="137"/>
        <v>0</v>
      </c>
      <c r="BK147" s="113">
        <f t="shared" ref="BK147:BT156" si="138">IF(OR($J147="Z",$J147="X"),IF(OR(AND($X147&lt;&gt;0,BK$4&gt;=$X147),AND($X147=0,BK$4&gt;=$W147)),$X$3,IF(OR(AND($V147&lt;&gt;0,BK$4&gt;=$V147),AND($V147=0,BK$4&gt;=$U147)),$V$3,IF(OR(AND($T147&lt;&gt;0,BK$4&gt;=$T147),AND($T147=0,BK$4&gt;=$S147)),$T$3,IF(OR(AND($R147&lt;&gt;0,BK$4&gt;=$R147),AND($R147=0,BK$4&gt;=$Q147)),$R$3,0)))),IF($J147="O",IF(OR(AND($V147&lt;&gt;0,BK$4&gt;=$V147),AND($V147=0,BK$4&gt;=$U147)),$V$2,IF(OR(AND($R147&lt;&gt;0,BK$4&gt;=$R147),AND($R147=0,BK$4&gt;=$Q147)),$R$2,0))))</f>
        <v>0</v>
      </c>
      <c r="BL147" s="113">
        <f t="shared" si="138"/>
        <v>0</v>
      </c>
      <c r="BM147" s="113">
        <f t="shared" si="138"/>
        <v>0</v>
      </c>
      <c r="BN147" s="113">
        <f t="shared" si="138"/>
        <v>0</v>
      </c>
      <c r="BO147" s="113">
        <f t="shared" si="138"/>
        <v>0</v>
      </c>
      <c r="BP147" s="113">
        <f t="shared" si="138"/>
        <v>0</v>
      </c>
      <c r="BQ147" s="113">
        <f t="shared" si="138"/>
        <v>0</v>
      </c>
      <c r="BR147" s="113">
        <f t="shared" si="138"/>
        <v>0</v>
      </c>
      <c r="BS147" s="113">
        <f t="shared" si="138"/>
        <v>0</v>
      </c>
      <c r="BT147" s="113">
        <f t="shared" si="138"/>
        <v>0</v>
      </c>
      <c r="BU147" s="113">
        <f t="shared" ref="BU147:BZ156" si="139">IF(OR($J147="Z",$J147="X"),IF(OR(AND($X147&lt;&gt;0,BU$4&gt;=$X147),AND($X147=0,BU$4&gt;=$W147)),$X$3,IF(OR(AND($V147&lt;&gt;0,BU$4&gt;=$V147),AND($V147=0,BU$4&gt;=$U147)),$V$3,IF(OR(AND($T147&lt;&gt;0,BU$4&gt;=$T147),AND($T147=0,BU$4&gt;=$S147)),$T$3,IF(OR(AND($R147&lt;&gt;0,BU$4&gt;=$R147),AND($R147=0,BU$4&gt;=$Q147)),$R$3,0)))),IF($J147="O",IF(OR(AND($V147&lt;&gt;0,BU$4&gt;=$V147),AND($V147=0,BU$4&gt;=$U147)),$V$2,IF(OR(AND($R147&lt;&gt;0,BU$4&gt;=$R147),AND($R147=0,BU$4&gt;=$Q147)),$R$2,0))))</f>
        <v>0</v>
      </c>
      <c r="BV147" s="113">
        <f t="shared" si="139"/>
        <v>0</v>
      </c>
      <c r="BW147" s="113">
        <f t="shared" si="139"/>
        <v>0</v>
      </c>
      <c r="BX147" s="113">
        <f t="shared" si="139"/>
        <v>0</v>
      </c>
      <c r="BY147" s="113">
        <f t="shared" si="139"/>
        <v>0</v>
      </c>
      <c r="BZ147" s="113">
        <f t="shared" si="139"/>
        <v>0</v>
      </c>
    </row>
    <row r="148" spans="1:78" ht="13.8">
      <c r="A148" s="457"/>
      <c r="B148" s="116"/>
      <c r="C148" s="116"/>
      <c r="D148" s="116"/>
      <c r="E148" s="117"/>
      <c r="F148" s="91" t="s">
        <v>521</v>
      </c>
      <c r="G148" s="91" t="s">
        <v>695</v>
      </c>
      <c r="H148" s="92" t="s">
        <v>306</v>
      </c>
      <c r="I148" s="93" t="s">
        <v>612</v>
      </c>
      <c r="J148" s="210" t="s">
        <v>81</v>
      </c>
      <c r="K148" s="209">
        <v>8</v>
      </c>
      <c r="L148" s="94">
        <f t="shared" si="122"/>
        <v>8.7594437753202672E-4</v>
      </c>
      <c r="M148" s="96"/>
      <c r="N148" s="97" t="str">
        <f t="shared" si="125"/>
        <v>No ISSUED</v>
      </c>
      <c r="O148" s="98">
        <f t="shared" ca="1" si="123"/>
        <v>0</v>
      </c>
      <c r="P148" s="99">
        <f t="shared" ca="1" si="124"/>
        <v>0</v>
      </c>
      <c r="Q148" s="431">
        <v>45989</v>
      </c>
      <c r="R148" s="432" t="s">
        <v>53</v>
      </c>
      <c r="S148" s="431">
        <f t="shared" si="127"/>
        <v>45996</v>
      </c>
      <c r="T148" s="434" t="s">
        <v>53</v>
      </c>
      <c r="U148" s="431">
        <f t="shared" si="126"/>
        <v>46003</v>
      </c>
      <c r="V148" s="432" t="s">
        <v>53</v>
      </c>
      <c r="W148" s="431" t="s">
        <v>53</v>
      </c>
      <c r="X148" s="432" t="s">
        <v>53</v>
      </c>
      <c r="Y148" s="82"/>
      <c r="Z148" s="113">
        <f t="shared" si="134"/>
        <v>0</v>
      </c>
      <c r="AA148" s="113">
        <f t="shared" si="134"/>
        <v>0</v>
      </c>
      <c r="AB148" s="113">
        <f t="shared" si="134"/>
        <v>0</v>
      </c>
      <c r="AC148" s="113">
        <f t="shared" si="134"/>
        <v>0</v>
      </c>
      <c r="AD148" s="113">
        <f t="shared" si="134"/>
        <v>0</v>
      </c>
      <c r="AE148" s="113">
        <f t="shared" si="134"/>
        <v>0</v>
      </c>
      <c r="AF148" s="113">
        <f t="shared" si="134"/>
        <v>0</v>
      </c>
      <c r="AG148" s="113">
        <f t="shared" si="134"/>
        <v>0</v>
      </c>
      <c r="AH148" s="113">
        <f t="shared" si="134"/>
        <v>0.85</v>
      </c>
      <c r="AI148" s="113">
        <f t="shared" si="134"/>
        <v>0.85</v>
      </c>
      <c r="AJ148" s="113">
        <f t="shared" si="135"/>
        <v>1</v>
      </c>
      <c r="AK148" s="113">
        <f t="shared" si="135"/>
        <v>1</v>
      </c>
      <c r="AL148" s="113">
        <f t="shared" si="135"/>
        <v>1</v>
      </c>
      <c r="AM148" s="113">
        <f t="shared" si="135"/>
        <v>1</v>
      </c>
      <c r="AN148" s="113">
        <f t="shared" si="135"/>
        <v>1</v>
      </c>
      <c r="AO148" s="113">
        <f t="shared" si="135"/>
        <v>1</v>
      </c>
      <c r="AP148" s="113">
        <f t="shared" si="135"/>
        <v>1</v>
      </c>
      <c r="AQ148" s="113">
        <f t="shared" si="135"/>
        <v>1</v>
      </c>
      <c r="AR148" s="113">
        <f t="shared" si="135"/>
        <v>1</v>
      </c>
      <c r="AS148" s="113">
        <f t="shared" si="135"/>
        <v>1</v>
      </c>
      <c r="AT148" s="113">
        <f t="shared" si="136"/>
        <v>1</v>
      </c>
      <c r="AU148" s="113">
        <f t="shared" si="136"/>
        <v>1</v>
      </c>
      <c r="AV148" s="113">
        <f t="shared" si="136"/>
        <v>1</v>
      </c>
      <c r="AW148" s="113">
        <f t="shared" si="136"/>
        <v>1</v>
      </c>
      <c r="AX148" s="113">
        <f t="shared" si="136"/>
        <v>1</v>
      </c>
      <c r="AY148" s="113">
        <f t="shared" si="136"/>
        <v>1</v>
      </c>
      <c r="AZ148" s="83"/>
      <c r="BA148" s="113">
        <f t="shared" si="137"/>
        <v>0</v>
      </c>
      <c r="BB148" s="113">
        <f t="shared" si="137"/>
        <v>0</v>
      </c>
      <c r="BC148" s="113">
        <f t="shared" si="137"/>
        <v>0</v>
      </c>
      <c r="BD148" s="113">
        <f t="shared" si="137"/>
        <v>0</v>
      </c>
      <c r="BE148" s="113">
        <f t="shared" si="137"/>
        <v>0</v>
      </c>
      <c r="BF148" s="113">
        <f t="shared" si="137"/>
        <v>0</v>
      </c>
      <c r="BG148" s="113">
        <f t="shared" si="137"/>
        <v>0</v>
      </c>
      <c r="BH148" s="113">
        <f t="shared" si="137"/>
        <v>0</v>
      </c>
      <c r="BI148" s="113">
        <f t="shared" si="137"/>
        <v>0</v>
      </c>
      <c r="BJ148" s="113">
        <f t="shared" si="137"/>
        <v>0</v>
      </c>
      <c r="BK148" s="113">
        <f t="shared" si="138"/>
        <v>0</v>
      </c>
      <c r="BL148" s="113">
        <f t="shared" si="138"/>
        <v>0</v>
      </c>
      <c r="BM148" s="113">
        <f t="shared" si="138"/>
        <v>0</v>
      </c>
      <c r="BN148" s="113">
        <f t="shared" si="138"/>
        <v>0</v>
      </c>
      <c r="BO148" s="113">
        <f t="shared" si="138"/>
        <v>0</v>
      </c>
      <c r="BP148" s="113">
        <f t="shared" si="138"/>
        <v>0</v>
      </c>
      <c r="BQ148" s="113">
        <f t="shared" si="138"/>
        <v>0</v>
      </c>
      <c r="BR148" s="113">
        <f t="shared" si="138"/>
        <v>0</v>
      </c>
      <c r="BS148" s="113">
        <f t="shared" si="138"/>
        <v>0</v>
      </c>
      <c r="BT148" s="113">
        <f t="shared" si="138"/>
        <v>0</v>
      </c>
      <c r="BU148" s="113">
        <f t="shared" si="139"/>
        <v>0</v>
      </c>
      <c r="BV148" s="113">
        <f t="shared" si="139"/>
        <v>0</v>
      </c>
      <c r="BW148" s="113">
        <f t="shared" si="139"/>
        <v>0</v>
      </c>
      <c r="BX148" s="113">
        <f t="shared" si="139"/>
        <v>0</v>
      </c>
      <c r="BY148" s="113">
        <f t="shared" si="139"/>
        <v>0</v>
      </c>
      <c r="BZ148" s="113">
        <f t="shared" si="139"/>
        <v>0</v>
      </c>
    </row>
    <row r="149" spans="1:78" ht="13.8">
      <c r="A149" s="457"/>
      <c r="B149" s="116"/>
      <c r="C149" s="116"/>
      <c r="D149" s="116"/>
      <c r="E149" s="117"/>
      <c r="F149" s="91" t="s">
        <v>522</v>
      </c>
      <c r="G149" s="91" t="s">
        <v>695</v>
      </c>
      <c r="H149" s="92" t="s">
        <v>307</v>
      </c>
      <c r="I149" s="93" t="s">
        <v>612</v>
      </c>
      <c r="J149" s="210" t="s">
        <v>81</v>
      </c>
      <c r="K149" s="209">
        <v>8</v>
      </c>
      <c r="L149" s="94">
        <f t="shared" si="122"/>
        <v>8.7594437753202672E-4</v>
      </c>
      <c r="M149" s="96"/>
      <c r="N149" s="97" t="str">
        <f t="shared" si="125"/>
        <v>No ISSUED</v>
      </c>
      <c r="O149" s="98">
        <f t="shared" ca="1" si="123"/>
        <v>0</v>
      </c>
      <c r="P149" s="99">
        <f t="shared" ca="1" si="124"/>
        <v>0</v>
      </c>
      <c r="Q149" s="431">
        <v>45989</v>
      </c>
      <c r="R149" s="432" t="s">
        <v>53</v>
      </c>
      <c r="S149" s="431">
        <f t="shared" si="127"/>
        <v>45996</v>
      </c>
      <c r="T149" s="434" t="s">
        <v>53</v>
      </c>
      <c r="U149" s="431">
        <f t="shared" si="126"/>
        <v>46003</v>
      </c>
      <c r="V149" s="432" t="s">
        <v>53</v>
      </c>
      <c r="W149" s="431" t="s">
        <v>53</v>
      </c>
      <c r="X149" s="432" t="s">
        <v>53</v>
      </c>
      <c r="Y149" s="82"/>
      <c r="Z149" s="113">
        <f t="shared" si="134"/>
        <v>0</v>
      </c>
      <c r="AA149" s="113">
        <f t="shared" si="134"/>
        <v>0</v>
      </c>
      <c r="AB149" s="113">
        <f t="shared" si="134"/>
        <v>0</v>
      </c>
      <c r="AC149" s="113">
        <f t="shared" si="134"/>
        <v>0</v>
      </c>
      <c r="AD149" s="113">
        <f t="shared" si="134"/>
        <v>0</v>
      </c>
      <c r="AE149" s="113">
        <f t="shared" si="134"/>
        <v>0</v>
      </c>
      <c r="AF149" s="113">
        <f t="shared" si="134"/>
        <v>0</v>
      </c>
      <c r="AG149" s="113">
        <f t="shared" si="134"/>
        <v>0</v>
      </c>
      <c r="AH149" s="113">
        <f t="shared" si="134"/>
        <v>0.85</v>
      </c>
      <c r="AI149" s="113">
        <f t="shared" si="134"/>
        <v>0.85</v>
      </c>
      <c r="AJ149" s="113">
        <f t="shared" si="135"/>
        <v>1</v>
      </c>
      <c r="AK149" s="113">
        <f t="shared" si="135"/>
        <v>1</v>
      </c>
      <c r="AL149" s="113">
        <f t="shared" si="135"/>
        <v>1</v>
      </c>
      <c r="AM149" s="113">
        <f t="shared" si="135"/>
        <v>1</v>
      </c>
      <c r="AN149" s="113">
        <f t="shared" si="135"/>
        <v>1</v>
      </c>
      <c r="AO149" s="113">
        <f t="shared" si="135"/>
        <v>1</v>
      </c>
      <c r="AP149" s="113">
        <f t="shared" si="135"/>
        <v>1</v>
      </c>
      <c r="AQ149" s="113">
        <f t="shared" si="135"/>
        <v>1</v>
      </c>
      <c r="AR149" s="113">
        <f t="shared" si="135"/>
        <v>1</v>
      </c>
      <c r="AS149" s="113">
        <f t="shared" si="135"/>
        <v>1</v>
      </c>
      <c r="AT149" s="113">
        <f t="shared" si="136"/>
        <v>1</v>
      </c>
      <c r="AU149" s="113">
        <f t="shared" si="136"/>
        <v>1</v>
      </c>
      <c r="AV149" s="113">
        <f t="shared" si="136"/>
        <v>1</v>
      </c>
      <c r="AW149" s="113">
        <f t="shared" si="136"/>
        <v>1</v>
      </c>
      <c r="AX149" s="113">
        <f t="shared" si="136"/>
        <v>1</v>
      </c>
      <c r="AY149" s="113">
        <f t="shared" si="136"/>
        <v>1</v>
      </c>
      <c r="AZ149" s="83"/>
      <c r="BA149" s="113">
        <f t="shared" si="137"/>
        <v>0</v>
      </c>
      <c r="BB149" s="113">
        <f t="shared" si="137"/>
        <v>0</v>
      </c>
      <c r="BC149" s="113">
        <f t="shared" si="137"/>
        <v>0</v>
      </c>
      <c r="BD149" s="113">
        <f t="shared" si="137"/>
        <v>0</v>
      </c>
      <c r="BE149" s="113">
        <f t="shared" si="137"/>
        <v>0</v>
      </c>
      <c r="BF149" s="113">
        <f t="shared" si="137"/>
        <v>0</v>
      </c>
      <c r="BG149" s="113">
        <f t="shared" si="137"/>
        <v>0</v>
      </c>
      <c r="BH149" s="113">
        <f t="shared" si="137"/>
        <v>0</v>
      </c>
      <c r="BI149" s="113">
        <f t="shared" si="137"/>
        <v>0</v>
      </c>
      <c r="BJ149" s="113">
        <f t="shared" si="137"/>
        <v>0</v>
      </c>
      <c r="BK149" s="113">
        <f t="shared" si="138"/>
        <v>0</v>
      </c>
      <c r="BL149" s="113">
        <f t="shared" si="138"/>
        <v>0</v>
      </c>
      <c r="BM149" s="113">
        <f t="shared" si="138"/>
        <v>0</v>
      </c>
      <c r="BN149" s="113">
        <f t="shared" si="138"/>
        <v>0</v>
      </c>
      <c r="BO149" s="113">
        <f t="shared" si="138"/>
        <v>0</v>
      </c>
      <c r="BP149" s="113">
        <f t="shared" si="138"/>
        <v>0</v>
      </c>
      <c r="BQ149" s="113">
        <f t="shared" si="138"/>
        <v>0</v>
      </c>
      <c r="BR149" s="113">
        <f t="shared" si="138"/>
        <v>0</v>
      </c>
      <c r="BS149" s="113">
        <f t="shared" si="138"/>
        <v>0</v>
      </c>
      <c r="BT149" s="113">
        <f t="shared" si="138"/>
        <v>0</v>
      </c>
      <c r="BU149" s="113">
        <f t="shared" si="139"/>
        <v>0</v>
      </c>
      <c r="BV149" s="113">
        <f t="shared" si="139"/>
        <v>0</v>
      </c>
      <c r="BW149" s="113">
        <f t="shared" si="139"/>
        <v>0</v>
      </c>
      <c r="BX149" s="113">
        <f t="shared" si="139"/>
        <v>0</v>
      </c>
      <c r="BY149" s="113">
        <f t="shared" si="139"/>
        <v>0</v>
      </c>
      <c r="BZ149" s="113">
        <f t="shared" si="139"/>
        <v>0</v>
      </c>
    </row>
    <row r="150" spans="1:78" ht="13.8">
      <c r="A150" s="457"/>
      <c r="B150" s="116"/>
      <c r="C150" s="116"/>
      <c r="D150" s="116"/>
      <c r="E150" s="117"/>
      <c r="F150" s="91" t="s">
        <v>523</v>
      </c>
      <c r="G150" s="91" t="s">
        <v>695</v>
      </c>
      <c r="H150" s="92" t="s">
        <v>308</v>
      </c>
      <c r="I150" s="93" t="s">
        <v>612</v>
      </c>
      <c r="J150" s="210" t="s">
        <v>81</v>
      </c>
      <c r="K150" s="209">
        <v>8</v>
      </c>
      <c r="L150" s="94">
        <f t="shared" si="122"/>
        <v>8.7594437753202672E-4</v>
      </c>
      <c r="M150" s="96"/>
      <c r="N150" s="97" t="str">
        <f t="shared" si="125"/>
        <v>No ISSUED</v>
      </c>
      <c r="O150" s="98">
        <f t="shared" ca="1" si="123"/>
        <v>0</v>
      </c>
      <c r="P150" s="99">
        <f t="shared" ca="1" si="124"/>
        <v>0</v>
      </c>
      <c r="Q150" s="431">
        <v>45989</v>
      </c>
      <c r="R150" s="432" t="s">
        <v>53</v>
      </c>
      <c r="S150" s="431">
        <f t="shared" si="127"/>
        <v>45996</v>
      </c>
      <c r="T150" s="434" t="s">
        <v>53</v>
      </c>
      <c r="U150" s="431">
        <f t="shared" si="126"/>
        <v>46003</v>
      </c>
      <c r="V150" s="432" t="s">
        <v>53</v>
      </c>
      <c r="W150" s="431" t="s">
        <v>53</v>
      </c>
      <c r="X150" s="432" t="s">
        <v>53</v>
      </c>
      <c r="Y150" s="82"/>
      <c r="Z150" s="113">
        <f t="shared" si="134"/>
        <v>0</v>
      </c>
      <c r="AA150" s="113">
        <f t="shared" si="134"/>
        <v>0</v>
      </c>
      <c r="AB150" s="113">
        <f t="shared" si="134"/>
        <v>0</v>
      </c>
      <c r="AC150" s="113">
        <f t="shared" si="134"/>
        <v>0</v>
      </c>
      <c r="AD150" s="113">
        <f t="shared" si="134"/>
        <v>0</v>
      </c>
      <c r="AE150" s="113">
        <f t="shared" si="134"/>
        <v>0</v>
      </c>
      <c r="AF150" s="113">
        <f t="shared" si="134"/>
        <v>0</v>
      </c>
      <c r="AG150" s="113">
        <f t="shared" si="134"/>
        <v>0</v>
      </c>
      <c r="AH150" s="113">
        <f t="shared" si="134"/>
        <v>0.85</v>
      </c>
      <c r="AI150" s="113">
        <f t="shared" si="134"/>
        <v>0.85</v>
      </c>
      <c r="AJ150" s="113">
        <f t="shared" si="135"/>
        <v>1</v>
      </c>
      <c r="AK150" s="113">
        <f t="shared" si="135"/>
        <v>1</v>
      </c>
      <c r="AL150" s="113">
        <f t="shared" si="135"/>
        <v>1</v>
      </c>
      <c r="AM150" s="113">
        <f t="shared" si="135"/>
        <v>1</v>
      </c>
      <c r="AN150" s="113">
        <f t="shared" si="135"/>
        <v>1</v>
      </c>
      <c r="AO150" s="113">
        <f t="shared" si="135"/>
        <v>1</v>
      </c>
      <c r="AP150" s="113">
        <f t="shared" si="135"/>
        <v>1</v>
      </c>
      <c r="AQ150" s="113">
        <f t="shared" si="135"/>
        <v>1</v>
      </c>
      <c r="AR150" s="113">
        <f t="shared" si="135"/>
        <v>1</v>
      </c>
      <c r="AS150" s="113">
        <f t="shared" si="135"/>
        <v>1</v>
      </c>
      <c r="AT150" s="113">
        <f t="shared" si="136"/>
        <v>1</v>
      </c>
      <c r="AU150" s="113">
        <f t="shared" si="136"/>
        <v>1</v>
      </c>
      <c r="AV150" s="113">
        <f t="shared" si="136"/>
        <v>1</v>
      </c>
      <c r="AW150" s="113">
        <f t="shared" si="136"/>
        <v>1</v>
      </c>
      <c r="AX150" s="113">
        <f t="shared" si="136"/>
        <v>1</v>
      </c>
      <c r="AY150" s="113">
        <f t="shared" si="136"/>
        <v>1</v>
      </c>
      <c r="AZ150" s="83"/>
      <c r="BA150" s="113">
        <f t="shared" si="137"/>
        <v>0</v>
      </c>
      <c r="BB150" s="113">
        <f t="shared" si="137"/>
        <v>0</v>
      </c>
      <c r="BC150" s="113">
        <f t="shared" si="137"/>
        <v>0</v>
      </c>
      <c r="BD150" s="113">
        <f t="shared" si="137"/>
        <v>0</v>
      </c>
      <c r="BE150" s="113">
        <f t="shared" si="137"/>
        <v>0</v>
      </c>
      <c r="BF150" s="113">
        <f t="shared" si="137"/>
        <v>0</v>
      </c>
      <c r="BG150" s="113">
        <f t="shared" si="137"/>
        <v>0</v>
      </c>
      <c r="BH150" s="113">
        <f t="shared" si="137"/>
        <v>0</v>
      </c>
      <c r="BI150" s="113">
        <f t="shared" si="137"/>
        <v>0</v>
      </c>
      <c r="BJ150" s="113">
        <f t="shared" si="137"/>
        <v>0</v>
      </c>
      <c r="BK150" s="113">
        <f t="shared" si="138"/>
        <v>0</v>
      </c>
      <c r="BL150" s="113">
        <f t="shared" si="138"/>
        <v>0</v>
      </c>
      <c r="BM150" s="113">
        <f t="shared" si="138"/>
        <v>0</v>
      </c>
      <c r="BN150" s="113">
        <f t="shared" si="138"/>
        <v>0</v>
      </c>
      <c r="BO150" s="113">
        <f t="shared" si="138"/>
        <v>0</v>
      </c>
      <c r="BP150" s="113">
        <f t="shared" si="138"/>
        <v>0</v>
      </c>
      <c r="BQ150" s="113">
        <f t="shared" si="138"/>
        <v>0</v>
      </c>
      <c r="BR150" s="113">
        <f t="shared" si="138"/>
        <v>0</v>
      </c>
      <c r="BS150" s="113">
        <f t="shared" si="138"/>
        <v>0</v>
      </c>
      <c r="BT150" s="113">
        <f t="shared" si="138"/>
        <v>0</v>
      </c>
      <c r="BU150" s="113">
        <f t="shared" si="139"/>
        <v>0</v>
      </c>
      <c r="BV150" s="113">
        <f t="shared" si="139"/>
        <v>0</v>
      </c>
      <c r="BW150" s="113">
        <f t="shared" si="139"/>
        <v>0</v>
      </c>
      <c r="BX150" s="113">
        <f t="shared" si="139"/>
        <v>0</v>
      </c>
      <c r="BY150" s="113">
        <f t="shared" si="139"/>
        <v>0</v>
      </c>
      <c r="BZ150" s="113">
        <f t="shared" si="139"/>
        <v>0</v>
      </c>
    </row>
    <row r="151" spans="1:78" ht="13.8">
      <c r="A151" s="457"/>
      <c r="B151" s="116"/>
      <c r="C151" s="116"/>
      <c r="D151" s="116"/>
      <c r="E151" s="117"/>
      <c r="F151" s="91" t="s">
        <v>524</v>
      </c>
      <c r="G151" s="91" t="s">
        <v>695</v>
      </c>
      <c r="H151" s="92" t="s">
        <v>309</v>
      </c>
      <c r="I151" s="93" t="s">
        <v>612</v>
      </c>
      <c r="J151" s="210" t="s">
        <v>81</v>
      </c>
      <c r="K151" s="209">
        <v>8</v>
      </c>
      <c r="L151" s="94">
        <f t="shared" si="122"/>
        <v>8.7594437753202672E-4</v>
      </c>
      <c r="M151" s="96"/>
      <c r="N151" s="97" t="str">
        <f t="shared" si="125"/>
        <v>No ISSUED</v>
      </c>
      <c r="O151" s="98">
        <f t="shared" ca="1" si="123"/>
        <v>0</v>
      </c>
      <c r="P151" s="99">
        <f t="shared" ca="1" si="124"/>
        <v>0</v>
      </c>
      <c r="Q151" s="431">
        <v>45989</v>
      </c>
      <c r="R151" s="432" t="s">
        <v>53</v>
      </c>
      <c r="S151" s="431">
        <f t="shared" si="127"/>
        <v>45996</v>
      </c>
      <c r="T151" s="434" t="s">
        <v>53</v>
      </c>
      <c r="U151" s="431">
        <f t="shared" si="126"/>
        <v>46003</v>
      </c>
      <c r="V151" s="432" t="s">
        <v>53</v>
      </c>
      <c r="W151" s="431" t="s">
        <v>53</v>
      </c>
      <c r="X151" s="432" t="s">
        <v>53</v>
      </c>
      <c r="Y151" s="82"/>
      <c r="Z151" s="113">
        <f t="shared" si="134"/>
        <v>0</v>
      </c>
      <c r="AA151" s="113">
        <f t="shared" si="134"/>
        <v>0</v>
      </c>
      <c r="AB151" s="113">
        <f t="shared" si="134"/>
        <v>0</v>
      </c>
      <c r="AC151" s="113">
        <f t="shared" si="134"/>
        <v>0</v>
      </c>
      <c r="AD151" s="113">
        <f t="shared" si="134"/>
        <v>0</v>
      </c>
      <c r="AE151" s="113">
        <f t="shared" si="134"/>
        <v>0</v>
      </c>
      <c r="AF151" s="113">
        <f t="shared" si="134"/>
        <v>0</v>
      </c>
      <c r="AG151" s="113">
        <f t="shared" si="134"/>
        <v>0</v>
      </c>
      <c r="AH151" s="113">
        <f t="shared" si="134"/>
        <v>0.85</v>
      </c>
      <c r="AI151" s="113">
        <f t="shared" si="134"/>
        <v>0.85</v>
      </c>
      <c r="AJ151" s="113">
        <f t="shared" si="135"/>
        <v>1</v>
      </c>
      <c r="AK151" s="113">
        <f t="shared" si="135"/>
        <v>1</v>
      </c>
      <c r="AL151" s="113">
        <f t="shared" si="135"/>
        <v>1</v>
      </c>
      <c r="AM151" s="113">
        <f t="shared" si="135"/>
        <v>1</v>
      </c>
      <c r="AN151" s="113">
        <f t="shared" si="135"/>
        <v>1</v>
      </c>
      <c r="AO151" s="113">
        <f t="shared" si="135"/>
        <v>1</v>
      </c>
      <c r="AP151" s="113">
        <f t="shared" si="135"/>
        <v>1</v>
      </c>
      <c r="AQ151" s="113">
        <f t="shared" si="135"/>
        <v>1</v>
      </c>
      <c r="AR151" s="113">
        <f t="shared" si="135"/>
        <v>1</v>
      </c>
      <c r="AS151" s="113">
        <f t="shared" si="135"/>
        <v>1</v>
      </c>
      <c r="AT151" s="113">
        <f t="shared" si="136"/>
        <v>1</v>
      </c>
      <c r="AU151" s="113">
        <f t="shared" si="136"/>
        <v>1</v>
      </c>
      <c r="AV151" s="113">
        <f t="shared" si="136"/>
        <v>1</v>
      </c>
      <c r="AW151" s="113">
        <f t="shared" si="136"/>
        <v>1</v>
      </c>
      <c r="AX151" s="113">
        <f t="shared" si="136"/>
        <v>1</v>
      </c>
      <c r="AY151" s="113">
        <f t="shared" si="136"/>
        <v>1</v>
      </c>
      <c r="AZ151" s="83"/>
      <c r="BA151" s="113">
        <f t="shared" si="137"/>
        <v>0</v>
      </c>
      <c r="BB151" s="113">
        <f t="shared" si="137"/>
        <v>0</v>
      </c>
      <c r="BC151" s="113">
        <f t="shared" si="137"/>
        <v>0</v>
      </c>
      <c r="BD151" s="113">
        <f t="shared" si="137"/>
        <v>0</v>
      </c>
      <c r="BE151" s="113">
        <f t="shared" si="137"/>
        <v>0</v>
      </c>
      <c r="BF151" s="113">
        <f t="shared" si="137"/>
        <v>0</v>
      </c>
      <c r="BG151" s="113">
        <f t="shared" si="137"/>
        <v>0</v>
      </c>
      <c r="BH151" s="113">
        <f t="shared" si="137"/>
        <v>0</v>
      </c>
      <c r="BI151" s="113">
        <f t="shared" si="137"/>
        <v>0</v>
      </c>
      <c r="BJ151" s="113">
        <f t="shared" si="137"/>
        <v>0</v>
      </c>
      <c r="BK151" s="113">
        <f t="shared" si="138"/>
        <v>0</v>
      </c>
      <c r="BL151" s="113">
        <f t="shared" si="138"/>
        <v>0</v>
      </c>
      <c r="BM151" s="113">
        <f t="shared" si="138"/>
        <v>0</v>
      </c>
      <c r="BN151" s="113">
        <f t="shared" si="138"/>
        <v>0</v>
      </c>
      <c r="BO151" s="113">
        <f t="shared" si="138"/>
        <v>0</v>
      </c>
      <c r="BP151" s="113">
        <f t="shared" si="138"/>
        <v>0</v>
      </c>
      <c r="BQ151" s="113">
        <f t="shared" si="138"/>
        <v>0</v>
      </c>
      <c r="BR151" s="113">
        <f t="shared" si="138"/>
        <v>0</v>
      </c>
      <c r="BS151" s="113">
        <f t="shared" si="138"/>
        <v>0</v>
      </c>
      <c r="BT151" s="113">
        <f t="shared" si="138"/>
        <v>0</v>
      </c>
      <c r="BU151" s="113">
        <f t="shared" si="139"/>
        <v>0</v>
      </c>
      <c r="BV151" s="113">
        <f t="shared" si="139"/>
        <v>0</v>
      </c>
      <c r="BW151" s="113">
        <f t="shared" si="139"/>
        <v>0</v>
      </c>
      <c r="BX151" s="113">
        <f t="shared" si="139"/>
        <v>0</v>
      </c>
      <c r="BY151" s="113">
        <f t="shared" si="139"/>
        <v>0</v>
      </c>
      <c r="BZ151" s="113">
        <f t="shared" si="139"/>
        <v>0</v>
      </c>
    </row>
    <row r="152" spans="1:78" ht="13.8">
      <c r="A152" s="457"/>
      <c r="B152" s="116"/>
      <c r="C152" s="116"/>
      <c r="D152" s="116"/>
      <c r="E152" s="117"/>
      <c r="F152" s="91" t="s">
        <v>525</v>
      </c>
      <c r="G152" s="91" t="s">
        <v>695</v>
      </c>
      <c r="H152" s="92" t="s">
        <v>310</v>
      </c>
      <c r="I152" s="93" t="s">
        <v>612</v>
      </c>
      <c r="J152" s="210" t="s">
        <v>81</v>
      </c>
      <c r="K152" s="209">
        <v>8</v>
      </c>
      <c r="L152" s="94">
        <f t="shared" si="122"/>
        <v>8.7594437753202672E-4</v>
      </c>
      <c r="M152" s="96"/>
      <c r="N152" s="97" t="str">
        <f t="shared" si="125"/>
        <v>No ISSUED</v>
      </c>
      <c r="O152" s="98">
        <f t="shared" ca="1" si="123"/>
        <v>0</v>
      </c>
      <c r="P152" s="99">
        <f t="shared" ca="1" si="124"/>
        <v>0</v>
      </c>
      <c r="Q152" s="431">
        <v>45989</v>
      </c>
      <c r="R152" s="432" t="s">
        <v>53</v>
      </c>
      <c r="S152" s="431">
        <f t="shared" si="127"/>
        <v>45996</v>
      </c>
      <c r="T152" s="434" t="s">
        <v>53</v>
      </c>
      <c r="U152" s="431">
        <f t="shared" si="126"/>
        <v>46003</v>
      </c>
      <c r="V152" s="432" t="s">
        <v>53</v>
      </c>
      <c r="W152" s="431" t="s">
        <v>53</v>
      </c>
      <c r="X152" s="432" t="s">
        <v>53</v>
      </c>
      <c r="Y152" s="82"/>
      <c r="Z152" s="113">
        <f t="shared" si="134"/>
        <v>0</v>
      </c>
      <c r="AA152" s="113">
        <f t="shared" si="134"/>
        <v>0</v>
      </c>
      <c r="AB152" s="113">
        <f t="shared" si="134"/>
        <v>0</v>
      </c>
      <c r="AC152" s="113">
        <f t="shared" si="134"/>
        <v>0</v>
      </c>
      <c r="AD152" s="113">
        <f t="shared" si="134"/>
        <v>0</v>
      </c>
      <c r="AE152" s="113">
        <f t="shared" si="134"/>
        <v>0</v>
      </c>
      <c r="AF152" s="113">
        <f t="shared" si="134"/>
        <v>0</v>
      </c>
      <c r="AG152" s="113">
        <f t="shared" si="134"/>
        <v>0</v>
      </c>
      <c r="AH152" s="113">
        <f t="shared" si="134"/>
        <v>0.85</v>
      </c>
      <c r="AI152" s="113">
        <f t="shared" si="134"/>
        <v>0.85</v>
      </c>
      <c r="AJ152" s="113">
        <f t="shared" si="135"/>
        <v>1</v>
      </c>
      <c r="AK152" s="113">
        <f t="shared" si="135"/>
        <v>1</v>
      </c>
      <c r="AL152" s="113">
        <f t="shared" si="135"/>
        <v>1</v>
      </c>
      <c r="AM152" s="113">
        <f t="shared" si="135"/>
        <v>1</v>
      </c>
      <c r="AN152" s="113">
        <f t="shared" si="135"/>
        <v>1</v>
      </c>
      <c r="AO152" s="113">
        <f t="shared" si="135"/>
        <v>1</v>
      </c>
      <c r="AP152" s="113">
        <f t="shared" si="135"/>
        <v>1</v>
      </c>
      <c r="AQ152" s="113">
        <f t="shared" si="135"/>
        <v>1</v>
      </c>
      <c r="AR152" s="113">
        <f t="shared" si="135"/>
        <v>1</v>
      </c>
      <c r="AS152" s="113">
        <f t="shared" si="135"/>
        <v>1</v>
      </c>
      <c r="AT152" s="113">
        <f t="shared" si="136"/>
        <v>1</v>
      </c>
      <c r="AU152" s="113">
        <f t="shared" si="136"/>
        <v>1</v>
      </c>
      <c r="AV152" s="113">
        <f t="shared" si="136"/>
        <v>1</v>
      </c>
      <c r="AW152" s="113">
        <f t="shared" si="136"/>
        <v>1</v>
      </c>
      <c r="AX152" s="113">
        <f t="shared" si="136"/>
        <v>1</v>
      </c>
      <c r="AY152" s="113">
        <f t="shared" si="136"/>
        <v>1</v>
      </c>
      <c r="AZ152" s="83"/>
      <c r="BA152" s="113">
        <f t="shared" si="137"/>
        <v>0</v>
      </c>
      <c r="BB152" s="113">
        <f t="shared" si="137"/>
        <v>0</v>
      </c>
      <c r="BC152" s="113">
        <f t="shared" si="137"/>
        <v>0</v>
      </c>
      <c r="BD152" s="113">
        <f t="shared" si="137"/>
        <v>0</v>
      </c>
      <c r="BE152" s="113">
        <f t="shared" si="137"/>
        <v>0</v>
      </c>
      <c r="BF152" s="113">
        <f t="shared" si="137"/>
        <v>0</v>
      </c>
      <c r="BG152" s="113">
        <f t="shared" si="137"/>
        <v>0</v>
      </c>
      <c r="BH152" s="113">
        <f t="shared" si="137"/>
        <v>0</v>
      </c>
      <c r="BI152" s="113">
        <f t="shared" si="137"/>
        <v>0</v>
      </c>
      <c r="BJ152" s="113">
        <f t="shared" si="137"/>
        <v>0</v>
      </c>
      <c r="BK152" s="113">
        <f t="shared" si="138"/>
        <v>0</v>
      </c>
      <c r="BL152" s="113">
        <f t="shared" si="138"/>
        <v>0</v>
      </c>
      <c r="BM152" s="113">
        <f t="shared" si="138"/>
        <v>0</v>
      </c>
      <c r="BN152" s="113">
        <f t="shared" si="138"/>
        <v>0</v>
      </c>
      <c r="BO152" s="113">
        <f t="shared" si="138"/>
        <v>0</v>
      </c>
      <c r="BP152" s="113">
        <f t="shared" si="138"/>
        <v>0</v>
      </c>
      <c r="BQ152" s="113">
        <f t="shared" si="138"/>
        <v>0</v>
      </c>
      <c r="BR152" s="113">
        <f t="shared" si="138"/>
        <v>0</v>
      </c>
      <c r="BS152" s="113">
        <f t="shared" si="138"/>
        <v>0</v>
      </c>
      <c r="BT152" s="113">
        <f t="shared" si="138"/>
        <v>0</v>
      </c>
      <c r="BU152" s="113">
        <f t="shared" si="139"/>
        <v>0</v>
      </c>
      <c r="BV152" s="113">
        <f t="shared" si="139"/>
        <v>0</v>
      </c>
      <c r="BW152" s="113">
        <f t="shared" si="139"/>
        <v>0</v>
      </c>
      <c r="BX152" s="113">
        <f t="shared" si="139"/>
        <v>0</v>
      </c>
      <c r="BY152" s="113">
        <f t="shared" si="139"/>
        <v>0</v>
      </c>
      <c r="BZ152" s="113">
        <f t="shared" si="139"/>
        <v>0</v>
      </c>
    </row>
    <row r="153" spans="1:78" ht="13.8">
      <c r="A153" s="457"/>
      <c r="B153" s="116"/>
      <c r="C153" s="116"/>
      <c r="D153" s="116"/>
      <c r="E153" s="117"/>
      <c r="F153" s="91" t="s">
        <v>526</v>
      </c>
      <c r="G153" s="91" t="s">
        <v>695</v>
      </c>
      <c r="H153" s="92" t="s">
        <v>311</v>
      </c>
      <c r="I153" s="93" t="s">
        <v>612</v>
      </c>
      <c r="J153" s="210" t="s">
        <v>81</v>
      </c>
      <c r="K153" s="209">
        <v>8</v>
      </c>
      <c r="L153" s="94">
        <f t="shared" si="122"/>
        <v>8.7594437753202672E-4</v>
      </c>
      <c r="M153" s="96"/>
      <c r="N153" s="97" t="str">
        <f t="shared" si="125"/>
        <v>No ISSUED</v>
      </c>
      <c r="O153" s="98">
        <f t="shared" ca="1" si="123"/>
        <v>0</v>
      </c>
      <c r="P153" s="99">
        <f t="shared" ca="1" si="124"/>
        <v>0</v>
      </c>
      <c r="Q153" s="431">
        <v>45989</v>
      </c>
      <c r="R153" s="432" t="s">
        <v>53</v>
      </c>
      <c r="S153" s="431">
        <f t="shared" si="127"/>
        <v>45996</v>
      </c>
      <c r="T153" s="434" t="s">
        <v>53</v>
      </c>
      <c r="U153" s="431">
        <f t="shared" si="126"/>
        <v>46003</v>
      </c>
      <c r="V153" s="432" t="s">
        <v>53</v>
      </c>
      <c r="W153" s="431" t="s">
        <v>53</v>
      </c>
      <c r="X153" s="432" t="s">
        <v>53</v>
      </c>
      <c r="Y153" s="82"/>
      <c r="Z153" s="113">
        <f t="shared" si="134"/>
        <v>0</v>
      </c>
      <c r="AA153" s="113">
        <f t="shared" si="134"/>
        <v>0</v>
      </c>
      <c r="AB153" s="113">
        <f t="shared" si="134"/>
        <v>0</v>
      </c>
      <c r="AC153" s="113">
        <f t="shared" si="134"/>
        <v>0</v>
      </c>
      <c r="AD153" s="113">
        <f t="shared" si="134"/>
        <v>0</v>
      </c>
      <c r="AE153" s="113">
        <f t="shared" si="134"/>
        <v>0</v>
      </c>
      <c r="AF153" s="113">
        <f t="shared" si="134"/>
        <v>0</v>
      </c>
      <c r="AG153" s="113">
        <f t="shared" si="134"/>
        <v>0</v>
      </c>
      <c r="AH153" s="113">
        <f t="shared" si="134"/>
        <v>0.85</v>
      </c>
      <c r="AI153" s="113">
        <f t="shared" si="134"/>
        <v>0.85</v>
      </c>
      <c r="AJ153" s="113">
        <f t="shared" si="135"/>
        <v>1</v>
      </c>
      <c r="AK153" s="113">
        <f t="shared" si="135"/>
        <v>1</v>
      </c>
      <c r="AL153" s="113">
        <f t="shared" si="135"/>
        <v>1</v>
      </c>
      <c r="AM153" s="113">
        <f t="shared" si="135"/>
        <v>1</v>
      </c>
      <c r="AN153" s="113">
        <f t="shared" si="135"/>
        <v>1</v>
      </c>
      <c r="AO153" s="113">
        <f t="shared" si="135"/>
        <v>1</v>
      </c>
      <c r="AP153" s="113">
        <f t="shared" si="135"/>
        <v>1</v>
      </c>
      <c r="AQ153" s="113">
        <f t="shared" si="135"/>
        <v>1</v>
      </c>
      <c r="AR153" s="113">
        <f t="shared" si="135"/>
        <v>1</v>
      </c>
      <c r="AS153" s="113">
        <f t="shared" si="135"/>
        <v>1</v>
      </c>
      <c r="AT153" s="113">
        <f t="shared" si="136"/>
        <v>1</v>
      </c>
      <c r="AU153" s="113">
        <f t="shared" si="136"/>
        <v>1</v>
      </c>
      <c r="AV153" s="113">
        <f t="shared" si="136"/>
        <v>1</v>
      </c>
      <c r="AW153" s="113">
        <f t="shared" si="136"/>
        <v>1</v>
      </c>
      <c r="AX153" s="113">
        <f t="shared" si="136"/>
        <v>1</v>
      </c>
      <c r="AY153" s="113">
        <f t="shared" si="136"/>
        <v>1</v>
      </c>
      <c r="AZ153" s="83"/>
      <c r="BA153" s="113">
        <f t="shared" si="137"/>
        <v>0</v>
      </c>
      <c r="BB153" s="113">
        <f t="shared" si="137"/>
        <v>0</v>
      </c>
      <c r="BC153" s="113">
        <f t="shared" si="137"/>
        <v>0</v>
      </c>
      <c r="BD153" s="113">
        <f t="shared" si="137"/>
        <v>0</v>
      </c>
      <c r="BE153" s="113">
        <f t="shared" si="137"/>
        <v>0</v>
      </c>
      <c r="BF153" s="113">
        <f t="shared" si="137"/>
        <v>0</v>
      </c>
      <c r="BG153" s="113">
        <f t="shared" si="137"/>
        <v>0</v>
      </c>
      <c r="BH153" s="113">
        <f t="shared" si="137"/>
        <v>0</v>
      </c>
      <c r="BI153" s="113">
        <f t="shared" si="137"/>
        <v>0</v>
      </c>
      <c r="BJ153" s="113">
        <f t="shared" si="137"/>
        <v>0</v>
      </c>
      <c r="BK153" s="113">
        <f t="shared" si="138"/>
        <v>0</v>
      </c>
      <c r="BL153" s="113">
        <f t="shared" si="138"/>
        <v>0</v>
      </c>
      <c r="BM153" s="113">
        <f t="shared" si="138"/>
        <v>0</v>
      </c>
      <c r="BN153" s="113">
        <f t="shared" si="138"/>
        <v>0</v>
      </c>
      <c r="BO153" s="113">
        <f t="shared" si="138"/>
        <v>0</v>
      </c>
      <c r="BP153" s="113">
        <f t="shared" si="138"/>
        <v>0</v>
      </c>
      <c r="BQ153" s="113">
        <f t="shared" si="138"/>
        <v>0</v>
      </c>
      <c r="BR153" s="113">
        <f t="shared" si="138"/>
        <v>0</v>
      </c>
      <c r="BS153" s="113">
        <f t="shared" si="138"/>
        <v>0</v>
      </c>
      <c r="BT153" s="113">
        <f t="shared" si="138"/>
        <v>0</v>
      </c>
      <c r="BU153" s="113">
        <f t="shared" si="139"/>
        <v>0</v>
      </c>
      <c r="BV153" s="113">
        <f t="shared" si="139"/>
        <v>0</v>
      </c>
      <c r="BW153" s="113">
        <f t="shared" si="139"/>
        <v>0</v>
      </c>
      <c r="BX153" s="113">
        <f t="shared" si="139"/>
        <v>0</v>
      </c>
      <c r="BY153" s="113">
        <f t="shared" si="139"/>
        <v>0</v>
      </c>
      <c r="BZ153" s="113">
        <f t="shared" si="139"/>
        <v>0</v>
      </c>
    </row>
    <row r="154" spans="1:78" ht="13.8">
      <c r="A154" s="457"/>
      <c r="B154" s="116"/>
      <c r="C154" s="116"/>
      <c r="D154" s="116"/>
      <c r="E154" s="117"/>
      <c r="F154" s="91" t="s">
        <v>527</v>
      </c>
      <c r="G154" s="91" t="s">
        <v>695</v>
      </c>
      <c r="H154" s="92" t="s">
        <v>312</v>
      </c>
      <c r="I154" s="93" t="s">
        <v>612</v>
      </c>
      <c r="J154" s="210" t="s">
        <v>81</v>
      </c>
      <c r="K154" s="209">
        <v>8</v>
      </c>
      <c r="L154" s="94">
        <f t="shared" si="122"/>
        <v>8.7594437753202672E-4</v>
      </c>
      <c r="M154" s="96"/>
      <c r="N154" s="97" t="str">
        <f t="shared" si="125"/>
        <v>No ISSUED</v>
      </c>
      <c r="O154" s="98">
        <f t="shared" ca="1" si="123"/>
        <v>0</v>
      </c>
      <c r="P154" s="99">
        <f t="shared" ca="1" si="124"/>
        <v>0</v>
      </c>
      <c r="Q154" s="431">
        <v>45989</v>
      </c>
      <c r="R154" s="432" t="s">
        <v>53</v>
      </c>
      <c r="S154" s="431">
        <f t="shared" si="127"/>
        <v>45996</v>
      </c>
      <c r="T154" s="434" t="s">
        <v>53</v>
      </c>
      <c r="U154" s="431">
        <f t="shared" si="126"/>
        <v>46003</v>
      </c>
      <c r="V154" s="432" t="s">
        <v>53</v>
      </c>
      <c r="W154" s="431" t="s">
        <v>53</v>
      </c>
      <c r="X154" s="432" t="s">
        <v>53</v>
      </c>
      <c r="Y154" s="82"/>
      <c r="Z154" s="113">
        <f t="shared" si="134"/>
        <v>0</v>
      </c>
      <c r="AA154" s="113">
        <f t="shared" si="134"/>
        <v>0</v>
      </c>
      <c r="AB154" s="113">
        <f t="shared" si="134"/>
        <v>0</v>
      </c>
      <c r="AC154" s="113">
        <f t="shared" si="134"/>
        <v>0</v>
      </c>
      <c r="AD154" s="113">
        <f t="shared" si="134"/>
        <v>0</v>
      </c>
      <c r="AE154" s="113">
        <f t="shared" si="134"/>
        <v>0</v>
      </c>
      <c r="AF154" s="113">
        <f t="shared" si="134"/>
        <v>0</v>
      </c>
      <c r="AG154" s="113">
        <f t="shared" si="134"/>
        <v>0</v>
      </c>
      <c r="AH154" s="113">
        <f t="shared" si="134"/>
        <v>0.85</v>
      </c>
      <c r="AI154" s="113">
        <f t="shared" si="134"/>
        <v>0.85</v>
      </c>
      <c r="AJ154" s="113">
        <f t="shared" si="135"/>
        <v>1</v>
      </c>
      <c r="AK154" s="113">
        <f t="shared" si="135"/>
        <v>1</v>
      </c>
      <c r="AL154" s="113">
        <f t="shared" si="135"/>
        <v>1</v>
      </c>
      <c r="AM154" s="113">
        <f t="shared" si="135"/>
        <v>1</v>
      </c>
      <c r="AN154" s="113">
        <f t="shared" si="135"/>
        <v>1</v>
      </c>
      <c r="AO154" s="113">
        <f t="shared" si="135"/>
        <v>1</v>
      </c>
      <c r="AP154" s="113">
        <f t="shared" si="135"/>
        <v>1</v>
      </c>
      <c r="AQ154" s="113">
        <f t="shared" si="135"/>
        <v>1</v>
      </c>
      <c r="AR154" s="113">
        <f t="shared" si="135"/>
        <v>1</v>
      </c>
      <c r="AS154" s="113">
        <f t="shared" si="135"/>
        <v>1</v>
      </c>
      <c r="AT154" s="113">
        <f t="shared" si="136"/>
        <v>1</v>
      </c>
      <c r="AU154" s="113">
        <f t="shared" si="136"/>
        <v>1</v>
      </c>
      <c r="AV154" s="113">
        <f t="shared" si="136"/>
        <v>1</v>
      </c>
      <c r="AW154" s="113">
        <f t="shared" si="136"/>
        <v>1</v>
      </c>
      <c r="AX154" s="113">
        <f t="shared" si="136"/>
        <v>1</v>
      </c>
      <c r="AY154" s="113">
        <f t="shared" si="136"/>
        <v>1</v>
      </c>
      <c r="AZ154" s="83"/>
      <c r="BA154" s="113">
        <f t="shared" si="137"/>
        <v>0</v>
      </c>
      <c r="BB154" s="113">
        <f t="shared" si="137"/>
        <v>0</v>
      </c>
      <c r="BC154" s="113">
        <f t="shared" si="137"/>
        <v>0</v>
      </c>
      <c r="BD154" s="113">
        <f t="shared" si="137"/>
        <v>0</v>
      </c>
      <c r="BE154" s="113">
        <f t="shared" si="137"/>
        <v>0</v>
      </c>
      <c r="BF154" s="113">
        <f t="shared" si="137"/>
        <v>0</v>
      </c>
      <c r="BG154" s="113">
        <f t="shared" si="137"/>
        <v>0</v>
      </c>
      <c r="BH154" s="113">
        <f t="shared" si="137"/>
        <v>0</v>
      </c>
      <c r="BI154" s="113">
        <f t="shared" si="137"/>
        <v>0</v>
      </c>
      <c r="BJ154" s="113">
        <f t="shared" si="137"/>
        <v>0</v>
      </c>
      <c r="BK154" s="113">
        <f t="shared" si="138"/>
        <v>0</v>
      </c>
      <c r="BL154" s="113">
        <f t="shared" si="138"/>
        <v>0</v>
      </c>
      <c r="BM154" s="113">
        <f t="shared" si="138"/>
        <v>0</v>
      </c>
      <c r="BN154" s="113">
        <f t="shared" si="138"/>
        <v>0</v>
      </c>
      <c r="BO154" s="113">
        <f t="shared" si="138"/>
        <v>0</v>
      </c>
      <c r="BP154" s="113">
        <f t="shared" si="138"/>
        <v>0</v>
      </c>
      <c r="BQ154" s="113">
        <f t="shared" si="138"/>
        <v>0</v>
      </c>
      <c r="BR154" s="113">
        <f t="shared" si="138"/>
        <v>0</v>
      </c>
      <c r="BS154" s="113">
        <f t="shared" si="138"/>
        <v>0</v>
      </c>
      <c r="BT154" s="113">
        <f t="shared" si="138"/>
        <v>0</v>
      </c>
      <c r="BU154" s="113">
        <f t="shared" si="139"/>
        <v>0</v>
      </c>
      <c r="BV154" s="113">
        <f t="shared" si="139"/>
        <v>0</v>
      </c>
      <c r="BW154" s="113">
        <f t="shared" si="139"/>
        <v>0</v>
      </c>
      <c r="BX154" s="113">
        <f t="shared" si="139"/>
        <v>0</v>
      </c>
      <c r="BY154" s="113">
        <f t="shared" si="139"/>
        <v>0</v>
      </c>
      <c r="BZ154" s="113">
        <f t="shared" si="139"/>
        <v>0</v>
      </c>
    </row>
    <row r="155" spans="1:78" ht="13.8">
      <c r="A155" s="457"/>
      <c r="B155" s="116"/>
      <c r="C155" s="116"/>
      <c r="D155" s="116"/>
      <c r="E155" s="117"/>
      <c r="F155" s="91" t="s">
        <v>528</v>
      </c>
      <c r="G155" s="91" t="s">
        <v>695</v>
      </c>
      <c r="H155" s="92" t="s">
        <v>313</v>
      </c>
      <c r="I155" s="93" t="s">
        <v>612</v>
      </c>
      <c r="J155" s="210" t="s">
        <v>81</v>
      </c>
      <c r="K155" s="209">
        <v>8</v>
      </c>
      <c r="L155" s="94">
        <f t="shared" si="122"/>
        <v>8.7594437753202672E-4</v>
      </c>
      <c r="M155" s="96"/>
      <c r="N155" s="97" t="str">
        <f t="shared" si="125"/>
        <v>No ISSUED</v>
      </c>
      <c r="O155" s="98">
        <f t="shared" ca="1" si="123"/>
        <v>0</v>
      </c>
      <c r="P155" s="99">
        <f t="shared" ca="1" si="124"/>
        <v>0</v>
      </c>
      <c r="Q155" s="431">
        <v>45989</v>
      </c>
      <c r="R155" s="432" t="s">
        <v>53</v>
      </c>
      <c r="S155" s="431">
        <f t="shared" si="127"/>
        <v>45996</v>
      </c>
      <c r="T155" s="434" t="s">
        <v>53</v>
      </c>
      <c r="U155" s="431">
        <f t="shared" si="126"/>
        <v>46003</v>
      </c>
      <c r="V155" s="432" t="s">
        <v>53</v>
      </c>
      <c r="W155" s="431" t="s">
        <v>53</v>
      </c>
      <c r="X155" s="432" t="s">
        <v>53</v>
      </c>
      <c r="Y155" s="82"/>
      <c r="Z155" s="113">
        <f t="shared" si="134"/>
        <v>0</v>
      </c>
      <c r="AA155" s="113">
        <f t="shared" si="134"/>
        <v>0</v>
      </c>
      <c r="AB155" s="113">
        <f t="shared" si="134"/>
        <v>0</v>
      </c>
      <c r="AC155" s="113">
        <f t="shared" si="134"/>
        <v>0</v>
      </c>
      <c r="AD155" s="113">
        <f t="shared" si="134"/>
        <v>0</v>
      </c>
      <c r="AE155" s="113">
        <f t="shared" si="134"/>
        <v>0</v>
      </c>
      <c r="AF155" s="113">
        <f t="shared" si="134"/>
        <v>0</v>
      </c>
      <c r="AG155" s="113">
        <f t="shared" si="134"/>
        <v>0</v>
      </c>
      <c r="AH155" s="113">
        <f t="shared" si="134"/>
        <v>0.85</v>
      </c>
      <c r="AI155" s="113">
        <f t="shared" si="134"/>
        <v>0.85</v>
      </c>
      <c r="AJ155" s="113">
        <f t="shared" si="135"/>
        <v>1</v>
      </c>
      <c r="AK155" s="113">
        <f t="shared" si="135"/>
        <v>1</v>
      </c>
      <c r="AL155" s="113">
        <f t="shared" si="135"/>
        <v>1</v>
      </c>
      <c r="AM155" s="113">
        <f t="shared" si="135"/>
        <v>1</v>
      </c>
      <c r="AN155" s="113">
        <f t="shared" si="135"/>
        <v>1</v>
      </c>
      <c r="AO155" s="113">
        <f t="shared" si="135"/>
        <v>1</v>
      </c>
      <c r="AP155" s="113">
        <f t="shared" si="135"/>
        <v>1</v>
      </c>
      <c r="AQ155" s="113">
        <f t="shared" si="135"/>
        <v>1</v>
      </c>
      <c r="AR155" s="113">
        <f t="shared" si="135"/>
        <v>1</v>
      </c>
      <c r="AS155" s="113">
        <f t="shared" si="135"/>
        <v>1</v>
      </c>
      <c r="AT155" s="113">
        <f t="shared" si="136"/>
        <v>1</v>
      </c>
      <c r="AU155" s="113">
        <f t="shared" si="136"/>
        <v>1</v>
      </c>
      <c r="AV155" s="113">
        <f t="shared" si="136"/>
        <v>1</v>
      </c>
      <c r="AW155" s="113">
        <f t="shared" si="136"/>
        <v>1</v>
      </c>
      <c r="AX155" s="113">
        <f t="shared" si="136"/>
        <v>1</v>
      </c>
      <c r="AY155" s="113">
        <f t="shared" si="136"/>
        <v>1</v>
      </c>
      <c r="AZ155" s="83"/>
      <c r="BA155" s="113">
        <f t="shared" si="137"/>
        <v>0</v>
      </c>
      <c r="BB155" s="113">
        <f t="shared" si="137"/>
        <v>0</v>
      </c>
      <c r="BC155" s="113">
        <f t="shared" si="137"/>
        <v>0</v>
      </c>
      <c r="BD155" s="113">
        <f t="shared" si="137"/>
        <v>0</v>
      </c>
      <c r="BE155" s="113">
        <f t="shared" si="137"/>
        <v>0</v>
      </c>
      <c r="BF155" s="113">
        <f t="shared" si="137"/>
        <v>0</v>
      </c>
      <c r="BG155" s="113">
        <f t="shared" si="137"/>
        <v>0</v>
      </c>
      <c r="BH155" s="113">
        <f t="shared" si="137"/>
        <v>0</v>
      </c>
      <c r="BI155" s="113">
        <f t="shared" si="137"/>
        <v>0</v>
      </c>
      <c r="BJ155" s="113">
        <f t="shared" si="137"/>
        <v>0</v>
      </c>
      <c r="BK155" s="113">
        <f t="shared" si="138"/>
        <v>0</v>
      </c>
      <c r="BL155" s="113">
        <f t="shared" si="138"/>
        <v>0</v>
      </c>
      <c r="BM155" s="113">
        <f t="shared" si="138"/>
        <v>0</v>
      </c>
      <c r="BN155" s="113">
        <f t="shared" si="138"/>
        <v>0</v>
      </c>
      <c r="BO155" s="113">
        <f t="shared" si="138"/>
        <v>0</v>
      </c>
      <c r="BP155" s="113">
        <f t="shared" si="138"/>
        <v>0</v>
      </c>
      <c r="BQ155" s="113">
        <f t="shared" si="138"/>
        <v>0</v>
      </c>
      <c r="BR155" s="113">
        <f t="shared" si="138"/>
        <v>0</v>
      </c>
      <c r="BS155" s="113">
        <f t="shared" si="138"/>
        <v>0</v>
      </c>
      <c r="BT155" s="113">
        <f t="shared" si="138"/>
        <v>0</v>
      </c>
      <c r="BU155" s="113">
        <f t="shared" si="139"/>
        <v>0</v>
      </c>
      <c r="BV155" s="113">
        <f t="shared" si="139"/>
        <v>0</v>
      </c>
      <c r="BW155" s="113">
        <f t="shared" si="139"/>
        <v>0</v>
      </c>
      <c r="BX155" s="113">
        <f t="shared" si="139"/>
        <v>0</v>
      </c>
      <c r="BY155" s="113">
        <f t="shared" si="139"/>
        <v>0</v>
      </c>
      <c r="BZ155" s="113">
        <f t="shared" si="139"/>
        <v>0</v>
      </c>
    </row>
    <row r="156" spans="1:78" ht="13.8">
      <c r="A156" s="457"/>
      <c r="B156" s="116"/>
      <c r="C156" s="116"/>
      <c r="D156" s="116"/>
      <c r="E156" s="117"/>
      <c r="F156" s="91" t="s">
        <v>529</v>
      </c>
      <c r="G156" s="91" t="s">
        <v>695</v>
      </c>
      <c r="H156" s="92" t="s">
        <v>314</v>
      </c>
      <c r="I156" s="93" t="s">
        <v>612</v>
      </c>
      <c r="J156" s="210" t="s">
        <v>81</v>
      </c>
      <c r="K156" s="209">
        <v>8</v>
      </c>
      <c r="L156" s="94">
        <f t="shared" si="122"/>
        <v>8.7594437753202672E-4</v>
      </c>
      <c r="M156" s="96"/>
      <c r="N156" s="97" t="str">
        <f t="shared" si="125"/>
        <v>No ISSUED</v>
      </c>
      <c r="O156" s="98">
        <f t="shared" ca="1" si="123"/>
        <v>0</v>
      </c>
      <c r="P156" s="99">
        <f t="shared" ca="1" si="124"/>
        <v>0</v>
      </c>
      <c r="Q156" s="431">
        <v>45989</v>
      </c>
      <c r="R156" s="432" t="s">
        <v>53</v>
      </c>
      <c r="S156" s="431">
        <f t="shared" si="127"/>
        <v>45996</v>
      </c>
      <c r="T156" s="434" t="s">
        <v>53</v>
      </c>
      <c r="U156" s="431">
        <f t="shared" si="126"/>
        <v>46003</v>
      </c>
      <c r="V156" s="432" t="s">
        <v>53</v>
      </c>
      <c r="W156" s="431" t="s">
        <v>53</v>
      </c>
      <c r="X156" s="432" t="s">
        <v>53</v>
      </c>
      <c r="Y156" s="82"/>
      <c r="Z156" s="113">
        <f t="shared" si="134"/>
        <v>0</v>
      </c>
      <c r="AA156" s="113">
        <f t="shared" si="134"/>
        <v>0</v>
      </c>
      <c r="AB156" s="113">
        <f t="shared" si="134"/>
        <v>0</v>
      </c>
      <c r="AC156" s="113">
        <f t="shared" si="134"/>
        <v>0</v>
      </c>
      <c r="AD156" s="113">
        <f t="shared" si="134"/>
        <v>0</v>
      </c>
      <c r="AE156" s="113">
        <f t="shared" si="134"/>
        <v>0</v>
      </c>
      <c r="AF156" s="113">
        <f t="shared" si="134"/>
        <v>0</v>
      </c>
      <c r="AG156" s="113">
        <f t="shared" si="134"/>
        <v>0</v>
      </c>
      <c r="AH156" s="113">
        <f t="shared" si="134"/>
        <v>0.85</v>
      </c>
      <c r="AI156" s="113">
        <f t="shared" si="134"/>
        <v>0.85</v>
      </c>
      <c r="AJ156" s="113">
        <f t="shared" si="135"/>
        <v>1</v>
      </c>
      <c r="AK156" s="113">
        <f t="shared" si="135"/>
        <v>1</v>
      </c>
      <c r="AL156" s="113">
        <f t="shared" si="135"/>
        <v>1</v>
      </c>
      <c r="AM156" s="113">
        <f t="shared" si="135"/>
        <v>1</v>
      </c>
      <c r="AN156" s="113">
        <f t="shared" si="135"/>
        <v>1</v>
      </c>
      <c r="AO156" s="113">
        <f t="shared" si="135"/>
        <v>1</v>
      </c>
      <c r="AP156" s="113">
        <f t="shared" si="135"/>
        <v>1</v>
      </c>
      <c r="AQ156" s="113">
        <f t="shared" si="135"/>
        <v>1</v>
      </c>
      <c r="AR156" s="113">
        <f t="shared" si="135"/>
        <v>1</v>
      </c>
      <c r="AS156" s="113">
        <f t="shared" si="135"/>
        <v>1</v>
      </c>
      <c r="AT156" s="113">
        <f t="shared" si="136"/>
        <v>1</v>
      </c>
      <c r="AU156" s="113">
        <f t="shared" si="136"/>
        <v>1</v>
      </c>
      <c r="AV156" s="113">
        <f t="shared" si="136"/>
        <v>1</v>
      </c>
      <c r="AW156" s="113">
        <f t="shared" si="136"/>
        <v>1</v>
      </c>
      <c r="AX156" s="113">
        <f t="shared" si="136"/>
        <v>1</v>
      </c>
      <c r="AY156" s="113">
        <f t="shared" si="136"/>
        <v>1</v>
      </c>
      <c r="AZ156" s="83"/>
      <c r="BA156" s="113">
        <f t="shared" si="137"/>
        <v>0</v>
      </c>
      <c r="BB156" s="113">
        <f t="shared" si="137"/>
        <v>0</v>
      </c>
      <c r="BC156" s="113">
        <f t="shared" si="137"/>
        <v>0</v>
      </c>
      <c r="BD156" s="113">
        <f t="shared" si="137"/>
        <v>0</v>
      </c>
      <c r="BE156" s="113">
        <f t="shared" si="137"/>
        <v>0</v>
      </c>
      <c r="BF156" s="113">
        <f t="shared" si="137"/>
        <v>0</v>
      </c>
      <c r="BG156" s="113">
        <f t="shared" si="137"/>
        <v>0</v>
      </c>
      <c r="BH156" s="113">
        <f t="shared" si="137"/>
        <v>0</v>
      </c>
      <c r="BI156" s="113">
        <f t="shared" si="137"/>
        <v>0</v>
      </c>
      <c r="BJ156" s="113">
        <f t="shared" si="137"/>
        <v>0</v>
      </c>
      <c r="BK156" s="113">
        <f t="shared" si="138"/>
        <v>0</v>
      </c>
      <c r="BL156" s="113">
        <f t="shared" si="138"/>
        <v>0</v>
      </c>
      <c r="BM156" s="113">
        <f t="shared" si="138"/>
        <v>0</v>
      </c>
      <c r="BN156" s="113">
        <f t="shared" si="138"/>
        <v>0</v>
      </c>
      <c r="BO156" s="113">
        <f t="shared" si="138"/>
        <v>0</v>
      </c>
      <c r="BP156" s="113">
        <f t="shared" si="138"/>
        <v>0</v>
      </c>
      <c r="BQ156" s="113">
        <f t="shared" si="138"/>
        <v>0</v>
      </c>
      <c r="BR156" s="113">
        <f t="shared" si="138"/>
        <v>0</v>
      </c>
      <c r="BS156" s="113">
        <f t="shared" si="138"/>
        <v>0</v>
      </c>
      <c r="BT156" s="113">
        <f t="shared" si="138"/>
        <v>0</v>
      </c>
      <c r="BU156" s="113">
        <f t="shared" si="139"/>
        <v>0</v>
      </c>
      <c r="BV156" s="113">
        <f t="shared" si="139"/>
        <v>0</v>
      </c>
      <c r="BW156" s="113">
        <f t="shared" si="139"/>
        <v>0</v>
      </c>
      <c r="BX156" s="113">
        <f t="shared" si="139"/>
        <v>0</v>
      </c>
      <c r="BY156" s="113">
        <f t="shared" si="139"/>
        <v>0</v>
      </c>
      <c r="BZ156" s="113">
        <f t="shared" si="139"/>
        <v>0</v>
      </c>
    </row>
    <row r="157" spans="1:78" ht="13.8">
      <c r="A157" s="457"/>
      <c r="B157" s="116"/>
      <c r="C157" s="116"/>
      <c r="D157" s="116"/>
      <c r="E157" s="117"/>
      <c r="F157" s="91" t="s">
        <v>530</v>
      </c>
      <c r="G157" s="91" t="s">
        <v>695</v>
      </c>
      <c r="H157" s="92" t="s">
        <v>315</v>
      </c>
      <c r="I157" s="93" t="s">
        <v>612</v>
      </c>
      <c r="J157" s="210" t="s">
        <v>81</v>
      </c>
      <c r="K157" s="209">
        <v>8</v>
      </c>
      <c r="L157" s="94">
        <f t="shared" si="122"/>
        <v>8.7594437753202672E-4</v>
      </c>
      <c r="M157" s="96"/>
      <c r="N157" s="97" t="str">
        <f t="shared" si="125"/>
        <v>No ISSUED</v>
      </c>
      <c r="O157" s="98">
        <f t="shared" ca="1" si="123"/>
        <v>0</v>
      </c>
      <c r="P157" s="99">
        <f t="shared" ca="1" si="124"/>
        <v>0</v>
      </c>
      <c r="Q157" s="431">
        <v>45989</v>
      </c>
      <c r="R157" s="432" t="s">
        <v>53</v>
      </c>
      <c r="S157" s="431">
        <f t="shared" si="127"/>
        <v>45996</v>
      </c>
      <c r="T157" s="434" t="s">
        <v>53</v>
      </c>
      <c r="U157" s="431">
        <f t="shared" si="126"/>
        <v>46003</v>
      </c>
      <c r="V157" s="432" t="s">
        <v>53</v>
      </c>
      <c r="W157" s="431" t="s">
        <v>53</v>
      </c>
      <c r="X157" s="432" t="s">
        <v>53</v>
      </c>
      <c r="Y157" s="82"/>
      <c r="Z157" s="113">
        <f t="shared" ref="Z157:AI166" si="140">IF(OR($J157="Z",$J157="X"),IF(Z$4&gt;=$W157,$X$3,IF(Z$4&gt;=$U157,$V$3,IF(Z$4&gt;=$S157,$T$3,IF(Z$4&gt;=$Q157,$R$3,0)))),IF($J157="O",IF(Z$4&gt;=$U157,$V$2,IF(Z$4&gt;=$Q157,$R$2,0))))</f>
        <v>0</v>
      </c>
      <c r="AA157" s="113">
        <f t="shared" si="140"/>
        <v>0</v>
      </c>
      <c r="AB157" s="113">
        <f t="shared" si="140"/>
        <v>0</v>
      </c>
      <c r="AC157" s="113">
        <f t="shared" si="140"/>
        <v>0</v>
      </c>
      <c r="AD157" s="113">
        <f t="shared" si="140"/>
        <v>0</v>
      </c>
      <c r="AE157" s="113">
        <f t="shared" si="140"/>
        <v>0</v>
      </c>
      <c r="AF157" s="113">
        <f t="shared" si="140"/>
        <v>0</v>
      </c>
      <c r="AG157" s="113">
        <f t="shared" si="140"/>
        <v>0</v>
      </c>
      <c r="AH157" s="113">
        <f t="shared" si="140"/>
        <v>0.85</v>
      </c>
      <c r="AI157" s="113">
        <f t="shared" si="140"/>
        <v>0.85</v>
      </c>
      <c r="AJ157" s="113">
        <f t="shared" ref="AJ157:AS166" si="141">IF(OR($J157="Z",$J157="X"),IF(AJ$4&gt;=$W157,$X$3,IF(AJ$4&gt;=$U157,$V$3,IF(AJ$4&gt;=$S157,$T$3,IF(AJ$4&gt;=$Q157,$R$3,0)))),IF($J157="O",IF(AJ$4&gt;=$U157,$V$2,IF(AJ$4&gt;=$Q157,$R$2,0))))</f>
        <v>1</v>
      </c>
      <c r="AK157" s="113">
        <f t="shared" si="141"/>
        <v>1</v>
      </c>
      <c r="AL157" s="113">
        <f t="shared" si="141"/>
        <v>1</v>
      </c>
      <c r="AM157" s="113">
        <f t="shared" si="141"/>
        <v>1</v>
      </c>
      <c r="AN157" s="113">
        <f t="shared" si="141"/>
        <v>1</v>
      </c>
      <c r="AO157" s="113">
        <f t="shared" si="141"/>
        <v>1</v>
      </c>
      <c r="AP157" s="113">
        <f t="shared" si="141"/>
        <v>1</v>
      </c>
      <c r="AQ157" s="113">
        <f t="shared" si="141"/>
        <v>1</v>
      </c>
      <c r="AR157" s="113">
        <f t="shared" si="141"/>
        <v>1</v>
      </c>
      <c r="AS157" s="113">
        <f t="shared" si="141"/>
        <v>1</v>
      </c>
      <c r="AT157" s="113">
        <f t="shared" ref="AT157:AY166" si="142">IF(OR($J157="Z",$J157="X"),IF(AT$4&gt;=$W157,$X$3,IF(AT$4&gt;=$U157,$V$3,IF(AT$4&gt;=$S157,$T$3,IF(AT$4&gt;=$Q157,$R$3,0)))),IF($J157="O",IF(AT$4&gt;=$U157,$V$2,IF(AT$4&gt;=$Q157,$R$2,0))))</f>
        <v>1</v>
      </c>
      <c r="AU157" s="113">
        <f t="shared" si="142"/>
        <v>1</v>
      </c>
      <c r="AV157" s="113">
        <f t="shared" si="142"/>
        <v>1</v>
      </c>
      <c r="AW157" s="113">
        <f t="shared" si="142"/>
        <v>1</v>
      </c>
      <c r="AX157" s="113">
        <f t="shared" si="142"/>
        <v>1</v>
      </c>
      <c r="AY157" s="113">
        <f t="shared" si="142"/>
        <v>1</v>
      </c>
      <c r="AZ157" s="83"/>
      <c r="BA157" s="113">
        <f t="shared" ref="BA157:BJ166" si="143">IF(OR($J157="Z",$J157="X"),IF(OR(AND($X157&lt;&gt;0,BA$4&gt;=$X157),AND($X157=0,BA$4&gt;=$W157)),$X$3,IF(OR(AND($V157&lt;&gt;0,BA$4&gt;=$V157),AND($V157=0,BA$4&gt;=$U157)),$V$3,IF(OR(AND($T157&lt;&gt;0,BA$4&gt;=$T157),AND($T157=0,BA$4&gt;=$S157)),$T$3,IF(OR(AND($R157&lt;&gt;0,BA$4&gt;=$R157),AND($R157=0,BA$4&gt;=$Q157)),$R$3,0)))),IF($J157="O",IF(OR(AND($V157&lt;&gt;0,BA$4&gt;=$V157),AND($V157=0,BA$4&gt;=$U157)),$V$2,IF(OR(AND($R157&lt;&gt;0,BA$4&gt;=$R157),AND($R157=0,BA$4&gt;=$Q157)),$R$2,0))))</f>
        <v>0</v>
      </c>
      <c r="BB157" s="113">
        <f t="shared" si="143"/>
        <v>0</v>
      </c>
      <c r="BC157" s="113">
        <f t="shared" si="143"/>
        <v>0</v>
      </c>
      <c r="BD157" s="113">
        <f t="shared" si="143"/>
        <v>0</v>
      </c>
      <c r="BE157" s="113">
        <f t="shared" si="143"/>
        <v>0</v>
      </c>
      <c r="BF157" s="113">
        <f t="shared" si="143"/>
        <v>0</v>
      </c>
      <c r="BG157" s="113">
        <f t="shared" si="143"/>
        <v>0</v>
      </c>
      <c r="BH157" s="113">
        <f t="shared" si="143"/>
        <v>0</v>
      </c>
      <c r="BI157" s="113">
        <f t="shared" si="143"/>
        <v>0</v>
      </c>
      <c r="BJ157" s="113">
        <f t="shared" si="143"/>
        <v>0</v>
      </c>
      <c r="BK157" s="113">
        <f t="shared" ref="BK157:BT166" si="144">IF(OR($J157="Z",$J157="X"),IF(OR(AND($X157&lt;&gt;0,BK$4&gt;=$X157),AND($X157=0,BK$4&gt;=$W157)),$X$3,IF(OR(AND($V157&lt;&gt;0,BK$4&gt;=$V157),AND($V157=0,BK$4&gt;=$U157)),$V$3,IF(OR(AND($T157&lt;&gt;0,BK$4&gt;=$T157),AND($T157=0,BK$4&gt;=$S157)),$T$3,IF(OR(AND($R157&lt;&gt;0,BK$4&gt;=$R157),AND($R157=0,BK$4&gt;=$Q157)),$R$3,0)))),IF($J157="O",IF(OR(AND($V157&lt;&gt;0,BK$4&gt;=$V157),AND($V157=0,BK$4&gt;=$U157)),$V$2,IF(OR(AND($R157&lt;&gt;0,BK$4&gt;=$R157),AND($R157=0,BK$4&gt;=$Q157)),$R$2,0))))</f>
        <v>0</v>
      </c>
      <c r="BL157" s="113">
        <f t="shared" si="144"/>
        <v>0</v>
      </c>
      <c r="BM157" s="113">
        <f t="shared" si="144"/>
        <v>0</v>
      </c>
      <c r="BN157" s="113">
        <f t="shared" si="144"/>
        <v>0</v>
      </c>
      <c r="BO157" s="113">
        <f t="shared" si="144"/>
        <v>0</v>
      </c>
      <c r="BP157" s="113">
        <f t="shared" si="144"/>
        <v>0</v>
      </c>
      <c r="BQ157" s="113">
        <f t="shared" si="144"/>
        <v>0</v>
      </c>
      <c r="BR157" s="113">
        <f t="shared" si="144"/>
        <v>0</v>
      </c>
      <c r="BS157" s="113">
        <f t="shared" si="144"/>
        <v>0</v>
      </c>
      <c r="BT157" s="113">
        <f t="shared" si="144"/>
        <v>0</v>
      </c>
      <c r="BU157" s="113">
        <f t="shared" ref="BU157:BZ166" si="145">IF(OR($J157="Z",$J157="X"),IF(OR(AND($X157&lt;&gt;0,BU$4&gt;=$X157),AND($X157=0,BU$4&gt;=$W157)),$X$3,IF(OR(AND($V157&lt;&gt;0,BU$4&gt;=$V157),AND($V157=0,BU$4&gt;=$U157)),$V$3,IF(OR(AND($T157&lt;&gt;0,BU$4&gt;=$T157),AND($T157=0,BU$4&gt;=$S157)),$T$3,IF(OR(AND($R157&lt;&gt;0,BU$4&gt;=$R157),AND($R157=0,BU$4&gt;=$Q157)),$R$3,0)))),IF($J157="O",IF(OR(AND($V157&lt;&gt;0,BU$4&gt;=$V157),AND($V157=0,BU$4&gt;=$U157)),$V$2,IF(OR(AND($R157&lt;&gt;0,BU$4&gt;=$R157),AND($R157=0,BU$4&gt;=$Q157)),$R$2,0))))</f>
        <v>0</v>
      </c>
      <c r="BV157" s="113">
        <f t="shared" si="145"/>
        <v>0</v>
      </c>
      <c r="BW157" s="113">
        <f t="shared" si="145"/>
        <v>0</v>
      </c>
      <c r="BX157" s="113">
        <f t="shared" si="145"/>
        <v>0</v>
      </c>
      <c r="BY157" s="113">
        <f t="shared" si="145"/>
        <v>0</v>
      </c>
      <c r="BZ157" s="113">
        <f t="shared" si="145"/>
        <v>0</v>
      </c>
    </row>
    <row r="158" spans="1:78" ht="13.8">
      <c r="A158" s="457"/>
      <c r="B158" s="116"/>
      <c r="C158" s="116"/>
      <c r="D158" s="116"/>
      <c r="E158" s="117"/>
      <c r="F158" s="91" t="s">
        <v>531</v>
      </c>
      <c r="G158" s="91" t="s">
        <v>695</v>
      </c>
      <c r="H158" s="92" t="s">
        <v>316</v>
      </c>
      <c r="I158" s="93" t="s">
        <v>612</v>
      </c>
      <c r="J158" s="210" t="s">
        <v>81</v>
      </c>
      <c r="K158" s="209">
        <v>8</v>
      </c>
      <c r="L158" s="94">
        <f t="shared" si="122"/>
        <v>8.7594437753202672E-4</v>
      </c>
      <c r="M158" s="96"/>
      <c r="N158" s="97" t="str">
        <f t="shared" si="125"/>
        <v>No ISSUED</v>
      </c>
      <c r="O158" s="98">
        <f t="shared" ca="1" si="123"/>
        <v>0</v>
      </c>
      <c r="P158" s="99">
        <f t="shared" ca="1" si="124"/>
        <v>0</v>
      </c>
      <c r="Q158" s="431">
        <v>45989</v>
      </c>
      <c r="R158" s="432" t="s">
        <v>53</v>
      </c>
      <c r="S158" s="431">
        <f t="shared" si="127"/>
        <v>45996</v>
      </c>
      <c r="T158" s="434" t="s">
        <v>53</v>
      </c>
      <c r="U158" s="431">
        <f t="shared" si="126"/>
        <v>46003</v>
      </c>
      <c r="V158" s="432" t="s">
        <v>53</v>
      </c>
      <c r="W158" s="431" t="s">
        <v>53</v>
      </c>
      <c r="X158" s="432" t="s">
        <v>53</v>
      </c>
      <c r="Y158" s="82"/>
      <c r="Z158" s="113">
        <f t="shared" si="140"/>
        <v>0</v>
      </c>
      <c r="AA158" s="113">
        <f t="shared" si="140"/>
        <v>0</v>
      </c>
      <c r="AB158" s="113">
        <f t="shared" si="140"/>
        <v>0</v>
      </c>
      <c r="AC158" s="113">
        <f t="shared" si="140"/>
        <v>0</v>
      </c>
      <c r="AD158" s="113">
        <f t="shared" si="140"/>
        <v>0</v>
      </c>
      <c r="AE158" s="113">
        <f t="shared" si="140"/>
        <v>0</v>
      </c>
      <c r="AF158" s="113">
        <f t="shared" si="140"/>
        <v>0</v>
      </c>
      <c r="AG158" s="113">
        <f t="shared" si="140"/>
        <v>0</v>
      </c>
      <c r="AH158" s="113">
        <f t="shared" si="140"/>
        <v>0.85</v>
      </c>
      <c r="AI158" s="113">
        <f t="shared" si="140"/>
        <v>0.85</v>
      </c>
      <c r="AJ158" s="113">
        <f t="shared" si="141"/>
        <v>1</v>
      </c>
      <c r="AK158" s="113">
        <f t="shared" si="141"/>
        <v>1</v>
      </c>
      <c r="AL158" s="113">
        <f t="shared" si="141"/>
        <v>1</v>
      </c>
      <c r="AM158" s="113">
        <f t="shared" si="141"/>
        <v>1</v>
      </c>
      <c r="AN158" s="113">
        <f t="shared" si="141"/>
        <v>1</v>
      </c>
      <c r="AO158" s="113">
        <f t="shared" si="141"/>
        <v>1</v>
      </c>
      <c r="AP158" s="113">
        <f t="shared" si="141"/>
        <v>1</v>
      </c>
      <c r="AQ158" s="113">
        <f t="shared" si="141"/>
        <v>1</v>
      </c>
      <c r="AR158" s="113">
        <f t="shared" si="141"/>
        <v>1</v>
      </c>
      <c r="AS158" s="113">
        <f t="shared" si="141"/>
        <v>1</v>
      </c>
      <c r="AT158" s="113">
        <f t="shared" si="142"/>
        <v>1</v>
      </c>
      <c r="AU158" s="113">
        <f t="shared" si="142"/>
        <v>1</v>
      </c>
      <c r="AV158" s="113">
        <f t="shared" si="142"/>
        <v>1</v>
      </c>
      <c r="AW158" s="113">
        <f t="shared" si="142"/>
        <v>1</v>
      </c>
      <c r="AX158" s="113">
        <f t="shared" si="142"/>
        <v>1</v>
      </c>
      <c r="AY158" s="113">
        <f t="shared" si="142"/>
        <v>1</v>
      </c>
      <c r="AZ158" s="83"/>
      <c r="BA158" s="113">
        <f t="shared" si="143"/>
        <v>0</v>
      </c>
      <c r="BB158" s="113">
        <f t="shared" si="143"/>
        <v>0</v>
      </c>
      <c r="BC158" s="113">
        <f t="shared" si="143"/>
        <v>0</v>
      </c>
      <c r="BD158" s="113">
        <f t="shared" si="143"/>
        <v>0</v>
      </c>
      <c r="BE158" s="113">
        <f t="shared" si="143"/>
        <v>0</v>
      </c>
      <c r="BF158" s="113">
        <f t="shared" si="143"/>
        <v>0</v>
      </c>
      <c r="BG158" s="113">
        <f t="shared" si="143"/>
        <v>0</v>
      </c>
      <c r="BH158" s="113">
        <f t="shared" si="143"/>
        <v>0</v>
      </c>
      <c r="BI158" s="113">
        <f t="shared" si="143"/>
        <v>0</v>
      </c>
      <c r="BJ158" s="113">
        <f t="shared" si="143"/>
        <v>0</v>
      </c>
      <c r="BK158" s="113">
        <f t="shared" si="144"/>
        <v>0</v>
      </c>
      <c r="BL158" s="113">
        <f t="shared" si="144"/>
        <v>0</v>
      </c>
      <c r="BM158" s="113">
        <f t="shared" si="144"/>
        <v>0</v>
      </c>
      <c r="BN158" s="113">
        <f t="shared" si="144"/>
        <v>0</v>
      </c>
      <c r="BO158" s="113">
        <f t="shared" si="144"/>
        <v>0</v>
      </c>
      <c r="BP158" s="113">
        <f t="shared" si="144"/>
        <v>0</v>
      </c>
      <c r="BQ158" s="113">
        <f t="shared" si="144"/>
        <v>0</v>
      </c>
      <c r="BR158" s="113">
        <f t="shared" si="144"/>
        <v>0</v>
      </c>
      <c r="BS158" s="113">
        <f t="shared" si="144"/>
        <v>0</v>
      </c>
      <c r="BT158" s="113">
        <f t="shared" si="144"/>
        <v>0</v>
      </c>
      <c r="BU158" s="113">
        <f t="shared" si="145"/>
        <v>0</v>
      </c>
      <c r="BV158" s="113">
        <f t="shared" si="145"/>
        <v>0</v>
      </c>
      <c r="BW158" s="113">
        <f t="shared" si="145"/>
        <v>0</v>
      </c>
      <c r="BX158" s="113">
        <f t="shared" si="145"/>
        <v>0</v>
      </c>
      <c r="BY158" s="113">
        <f t="shared" si="145"/>
        <v>0</v>
      </c>
      <c r="BZ158" s="113">
        <f t="shared" si="145"/>
        <v>0</v>
      </c>
    </row>
    <row r="159" spans="1:78" ht="13.8">
      <c r="A159" s="457"/>
      <c r="B159" s="116"/>
      <c r="C159" s="116"/>
      <c r="D159" s="116"/>
      <c r="E159" s="117"/>
      <c r="F159" s="91" t="s">
        <v>532</v>
      </c>
      <c r="G159" s="91" t="s">
        <v>695</v>
      </c>
      <c r="H159" s="92" t="s">
        <v>317</v>
      </c>
      <c r="I159" s="93" t="s">
        <v>612</v>
      </c>
      <c r="J159" s="210" t="s">
        <v>81</v>
      </c>
      <c r="K159" s="209">
        <v>8</v>
      </c>
      <c r="L159" s="94">
        <f t="shared" si="122"/>
        <v>8.7594437753202672E-4</v>
      </c>
      <c r="M159" s="96"/>
      <c r="N159" s="97" t="str">
        <f t="shared" si="125"/>
        <v>No ISSUED</v>
      </c>
      <c r="O159" s="98">
        <f t="shared" ca="1" si="123"/>
        <v>0</v>
      </c>
      <c r="P159" s="99">
        <f t="shared" ca="1" si="124"/>
        <v>0</v>
      </c>
      <c r="Q159" s="431">
        <v>45989</v>
      </c>
      <c r="R159" s="432" t="s">
        <v>53</v>
      </c>
      <c r="S159" s="431">
        <f t="shared" si="127"/>
        <v>45996</v>
      </c>
      <c r="T159" s="434" t="s">
        <v>53</v>
      </c>
      <c r="U159" s="431">
        <f t="shared" si="126"/>
        <v>46003</v>
      </c>
      <c r="V159" s="432" t="s">
        <v>53</v>
      </c>
      <c r="W159" s="431" t="s">
        <v>53</v>
      </c>
      <c r="X159" s="432" t="s">
        <v>53</v>
      </c>
      <c r="Y159" s="82"/>
      <c r="Z159" s="113">
        <f t="shared" si="140"/>
        <v>0</v>
      </c>
      <c r="AA159" s="113">
        <f t="shared" si="140"/>
        <v>0</v>
      </c>
      <c r="AB159" s="113">
        <f t="shared" si="140"/>
        <v>0</v>
      </c>
      <c r="AC159" s="113">
        <f t="shared" si="140"/>
        <v>0</v>
      </c>
      <c r="AD159" s="113">
        <f t="shared" si="140"/>
        <v>0</v>
      </c>
      <c r="AE159" s="113">
        <f t="shared" si="140"/>
        <v>0</v>
      </c>
      <c r="AF159" s="113">
        <f t="shared" si="140"/>
        <v>0</v>
      </c>
      <c r="AG159" s="113">
        <f t="shared" si="140"/>
        <v>0</v>
      </c>
      <c r="AH159" s="113">
        <f t="shared" si="140"/>
        <v>0.85</v>
      </c>
      <c r="AI159" s="113">
        <f t="shared" si="140"/>
        <v>0.85</v>
      </c>
      <c r="AJ159" s="113">
        <f t="shared" si="141"/>
        <v>1</v>
      </c>
      <c r="AK159" s="113">
        <f t="shared" si="141"/>
        <v>1</v>
      </c>
      <c r="AL159" s="113">
        <f t="shared" si="141"/>
        <v>1</v>
      </c>
      <c r="AM159" s="113">
        <f t="shared" si="141"/>
        <v>1</v>
      </c>
      <c r="AN159" s="113">
        <f t="shared" si="141"/>
        <v>1</v>
      </c>
      <c r="AO159" s="113">
        <f t="shared" si="141"/>
        <v>1</v>
      </c>
      <c r="AP159" s="113">
        <f t="shared" si="141"/>
        <v>1</v>
      </c>
      <c r="AQ159" s="113">
        <f t="shared" si="141"/>
        <v>1</v>
      </c>
      <c r="AR159" s="113">
        <f t="shared" si="141"/>
        <v>1</v>
      </c>
      <c r="AS159" s="113">
        <f t="shared" si="141"/>
        <v>1</v>
      </c>
      <c r="AT159" s="113">
        <f t="shared" si="142"/>
        <v>1</v>
      </c>
      <c r="AU159" s="113">
        <f t="shared" si="142"/>
        <v>1</v>
      </c>
      <c r="AV159" s="113">
        <f t="shared" si="142"/>
        <v>1</v>
      </c>
      <c r="AW159" s="113">
        <f t="shared" si="142"/>
        <v>1</v>
      </c>
      <c r="AX159" s="113">
        <f t="shared" si="142"/>
        <v>1</v>
      </c>
      <c r="AY159" s="113">
        <f t="shared" si="142"/>
        <v>1</v>
      </c>
      <c r="AZ159" s="83"/>
      <c r="BA159" s="113">
        <f t="shared" si="143"/>
        <v>0</v>
      </c>
      <c r="BB159" s="113">
        <f t="shared" si="143"/>
        <v>0</v>
      </c>
      <c r="BC159" s="113">
        <f t="shared" si="143"/>
        <v>0</v>
      </c>
      <c r="BD159" s="113">
        <f t="shared" si="143"/>
        <v>0</v>
      </c>
      <c r="BE159" s="113">
        <f t="shared" si="143"/>
        <v>0</v>
      </c>
      <c r="BF159" s="113">
        <f t="shared" si="143"/>
        <v>0</v>
      </c>
      <c r="BG159" s="113">
        <f t="shared" si="143"/>
        <v>0</v>
      </c>
      <c r="BH159" s="113">
        <f t="shared" si="143"/>
        <v>0</v>
      </c>
      <c r="BI159" s="113">
        <f t="shared" si="143"/>
        <v>0</v>
      </c>
      <c r="BJ159" s="113">
        <f t="shared" si="143"/>
        <v>0</v>
      </c>
      <c r="BK159" s="113">
        <f t="shared" si="144"/>
        <v>0</v>
      </c>
      <c r="BL159" s="113">
        <f t="shared" si="144"/>
        <v>0</v>
      </c>
      <c r="BM159" s="113">
        <f t="shared" si="144"/>
        <v>0</v>
      </c>
      <c r="BN159" s="113">
        <f t="shared" si="144"/>
        <v>0</v>
      </c>
      <c r="BO159" s="113">
        <f t="shared" si="144"/>
        <v>0</v>
      </c>
      <c r="BP159" s="113">
        <f t="shared" si="144"/>
        <v>0</v>
      </c>
      <c r="BQ159" s="113">
        <f t="shared" si="144"/>
        <v>0</v>
      </c>
      <c r="BR159" s="113">
        <f t="shared" si="144"/>
        <v>0</v>
      </c>
      <c r="BS159" s="113">
        <f t="shared" si="144"/>
        <v>0</v>
      </c>
      <c r="BT159" s="113">
        <f t="shared" si="144"/>
        <v>0</v>
      </c>
      <c r="BU159" s="113">
        <f t="shared" si="145"/>
        <v>0</v>
      </c>
      <c r="BV159" s="113">
        <f t="shared" si="145"/>
        <v>0</v>
      </c>
      <c r="BW159" s="113">
        <f t="shared" si="145"/>
        <v>0</v>
      </c>
      <c r="BX159" s="113">
        <f t="shared" si="145"/>
        <v>0</v>
      </c>
      <c r="BY159" s="113">
        <f t="shared" si="145"/>
        <v>0</v>
      </c>
      <c r="BZ159" s="113">
        <f t="shared" si="145"/>
        <v>0</v>
      </c>
    </row>
    <row r="160" spans="1:78" ht="13.8">
      <c r="A160" s="457"/>
      <c r="B160" s="116"/>
      <c r="C160" s="116"/>
      <c r="D160" s="116"/>
      <c r="E160" s="117"/>
      <c r="F160" s="91" t="s">
        <v>533</v>
      </c>
      <c r="G160" s="91" t="s">
        <v>695</v>
      </c>
      <c r="H160" s="92" t="s">
        <v>318</v>
      </c>
      <c r="I160" s="93" t="s">
        <v>612</v>
      </c>
      <c r="J160" s="210" t="s">
        <v>81</v>
      </c>
      <c r="K160" s="209">
        <v>8</v>
      </c>
      <c r="L160" s="94">
        <f t="shared" si="122"/>
        <v>8.7594437753202672E-4</v>
      </c>
      <c r="M160" s="96"/>
      <c r="N160" s="97" t="str">
        <f t="shared" si="125"/>
        <v>No ISSUED</v>
      </c>
      <c r="O160" s="98">
        <f t="shared" ca="1" si="123"/>
        <v>0</v>
      </c>
      <c r="P160" s="99">
        <f t="shared" ca="1" si="124"/>
        <v>0</v>
      </c>
      <c r="Q160" s="431">
        <v>45989</v>
      </c>
      <c r="R160" s="432" t="s">
        <v>53</v>
      </c>
      <c r="S160" s="431">
        <f t="shared" si="127"/>
        <v>45996</v>
      </c>
      <c r="T160" s="434" t="s">
        <v>53</v>
      </c>
      <c r="U160" s="431">
        <f t="shared" si="126"/>
        <v>46003</v>
      </c>
      <c r="V160" s="432" t="s">
        <v>53</v>
      </c>
      <c r="W160" s="431" t="s">
        <v>53</v>
      </c>
      <c r="X160" s="432" t="s">
        <v>53</v>
      </c>
      <c r="Y160" s="82"/>
      <c r="Z160" s="113">
        <f t="shared" si="140"/>
        <v>0</v>
      </c>
      <c r="AA160" s="113">
        <f t="shared" si="140"/>
        <v>0</v>
      </c>
      <c r="AB160" s="113">
        <f t="shared" si="140"/>
        <v>0</v>
      </c>
      <c r="AC160" s="113">
        <f t="shared" si="140"/>
        <v>0</v>
      </c>
      <c r="AD160" s="113">
        <f t="shared" si="140"/>
        <v>0</v>
      </c>
      <c r="AE160" s="113">
        <f t="shared" si="140"/>
        <v>0</v>
      </c>
      <c r="AF160" s="113">
        <f t="shared" si="140"/>
        <v>0</v>
      </c>
      <c r="AG160" s="113">
        <f t="shared" si="140"/>
        <v>0</v>
      </c>
      <c r="AH160" s="113">
        <f t="shared" si="140"/>
        <v>0.85</v>
      </c>
      <c r="AI160" s="113">
        <f t="shared" si="140"/>
        <v>0.85</v>
      </c>
      <c r="AJ160" s="113">
        <f t="shared" si="141"/>
        <v>1</v>
      </c>
      <c r="AK160" s="113">
        <f t="shared" si="141"/>
        <v>1</v>
      </c>
      <c r="AL160" s="113">
        <f t="shared" si="141"/>
        <v>1</v>
      </c>
      <c r="AM160" s="113">
        <f t="shared" si="141"/>
        <v>1</v>
      </c>
      <c r="AN160" s="113">
        <f t="shared" si="141"/>
        <v>1</v>
      </c>
      <c r="AO160" s="113">
        <f t="shared" si="141"/>
        <v>1</v>
      </c>
      <c r="AP160" s="113">
        <f t="shared" si="141"/>
        <v>1</v>
      </c>
      <c r="AQ160" s="113">
        <f t="shared" si="141"/>
        <v>1</v>
      </c>
      <c r="AR160" s="113">
        <f t="shared" si="141"/>
        <v>1</v>
      </c>
      <c r="AS160" s="113">
        <f t="shared" si="141"/>
        <v>1</v>
      </c>
      <c r="AT160" s="113">
        <f t="shared" si="142"/>
        <v>1</v>
      </c>
      <c r="AU160" s="113">
        <f t="shared" si="142"/>
        <v>1</v>
      </c>
      <c r="AV160" s="113">
        <f t="shared" si="142"/>
        <v>1</v>
      </c>
      <c r="AW160" s="113">
        <f t="shared" si="142"/>
        <v>1</v>
      </c>
      <c r="AX160" s="113">
        <f t="shared" si="142"/>
        <v>1</v>
      </c>
      <c r="AY160" s="113">
        <f t="shared" si="142"/>
        <v>1</v>
      </c>
      <c r="AZ160" s="83"/>
      <c r="BA160" s="113">
        <f t="shared" si="143"/>
        <v>0</v>
      </c>
      <c r="BB160" s="113">
        <f t="shared" si="143"/>
        <v>0</v>
      </c>
      <c r="BC160" s="113">
        <f t="shared" si="143"/>
        <v>0</v>
      </c>
      <c r="BD160" s="113">
        <f t="shared" si="143"/>
        <v>0</v>
      </c>
      <c r="BE160" s="113">
        <f t="shared" si="143"/>
        <v>0</v>
      </c>
      <c r="BF160" s="113">
        <f t="shared" si="143"/>
        <v>0</v>
      </c>
      <c r="BG160" s="113">
        <f t="shared" si="143"/>
        <v>0</v>
      </c>
      <c r="BH160" s="113">
        <f t="shared" si="143"/>
        <v>0</v>
      </c>
      <c r="BI160" s="113">
        <f t="shared" si="143"/>
        <v>0</v>
      </c>
      <c r="BJ160" s="113">
        <f t="shared" si="143"/>
        <v>0</v>
      </c>
      <c r="BK160" s="113">
        <f t="shared" si="144"/>
        <v>0</v>
      </c>
      <c r="BL160" s="113">
        <f t="shared" si="144"/>
        <v>0</v>
      </c>
      <c r="BM160" s="113">
        <f t="shared" si="144"/>
        <v>0</v>
      </c>
      <c r="BN160" s="113">
        <f t="shared" si="144"/>
        <v>0</v>
      </c>
      <c r="BO160" s="113">
        <f t="shared" si="144"/>
        <v>0</v>
      </c>
      <c r="BP160" s="113">
        <f t="shared" si="144"/>
        <v>0</v>
      </c>
      <c r="BQ160" s="113">
        <f t="shared" si="144"/>
        <v>0</v>
      </c>
      <c r="BR160" s="113">
        <f t="shared" si="144"/>
        <v>0</v>
      </c>
      <c r="BS160" s="113">
        <f t="shared" si="144"/>
        <v>0</v>
      </c>
      <c r="BT160" s="113">
        <f t="shared" si="144"/>
        <v>0</v>
      </c>
      <c r="BU160" s="113">
        <f t="shared" si="145"/>
        <v>0</v>
      </c>
      <c r="BV160" s="113">
        <f t="shared" si="145"/>
        <v>0</v>
      </c>
      <c r="BW160" s="113">
        <f t="shared" si="145"/>
        <v>0</v>
      </c>
      <c r="BX160" s="113">
        <f t="shared" si="145"/>
        <v>0</v>
      </c>
      <c r="BY160" s="113">
        <f t="shared" si="145"/>
        <v>0</v>
      </c>
      <c r="BZ160" s="113">
        <f t="shared" si="145"/>
        <v>0</v>
      </c>
    </row>
    <row r="161" spans="1:78" ht="13.8">
      <c r="A161" s="457"/>
      <c r="B161" s="116"/>
      <c r="C161" s="116"/>
      <c r="D161" s="116"/>
      <c r="E161" s="117"/>
      <c r="F161" s="91" t="s">
        <v>534</v>
      </c>
      <c r="G161" s="91" t="s">
        <v>695</v>
      </c>
      <c r="H161" s="92" t="s">
        <v>319</v>
      </c>
      <c r="I161" s="93" t="s">
        <v>612</v>
      </c>
      <c r="J161" s="210" t="s">
        <v>81</v>
      </c>
      <c r="K161" s="209">
        <v>8</v>
      </c>
      <c r="L161" s="94">
        <f t="shared" si="122"/>
        <v>8.7594437753202672E-4</v>
      </c>
      <c r="M161" s="96"/>
      <c r="N161" s="97" t="str">
        <f t="shared" si="125"/>
        <v>No ISSUED</v>
      </c>
      <c r="O161" s="98">
        <f t="shared" ca="1" si="123"/>
        <v>0</v>
      </c>
      <c r="P161" s="99">
        <f t="shared" ca="1" si="124"/>
        <v>0</v>
      </c>
      <c r="Q161" s="431">
        <v>45989</v>
      </c>
      <c r="R161" s="432" t="s">
        <v>53</v>
      </c>
      <c r="S161" s="431">
        <f t="shared" si="127"/>
        <v>45996</v>
      </c>
      <c r="T161" s="434" t="s">
        <v>53</v>
      </c>
      <c r="U161" s="431">
        <f t="shared" si="126"/>
        <v>46003</v>
      </c>
      <c r="V161" s="432" t="s">
        <v>53</v>
      </c>
      <c r="W161" s="431" t="s">
        <v>53</v>
      </c>
      <c r="X161" s="432" t="s">
        <v>53</v>
      </c>
      <c r="Y161" s="82"/>
      <c r="Z161" s="113">
        <f t="shared" si="140"/>
        <v>0</v>
      </c>
      <c r="AA161" s="113">
        <f t="shared" si="140"/>
        <v>0</v>
      </c>
      <c r="AB161" s="113">
        <f t="shared" si="140"/>
        <v>0</v>
      </c>
      <c r="AC161" s="113">
        <f t="shared" si="140"/>
        <v>0</v>
      </c>
      <c r="AD161" s="113">
        <f t="shared" si="140"/>
        <v>0</v>
      </c>
      <c r="AE161" s="113">
        <f t="shared" si="140"/>
        <v>0</v>
      </c>
      <c r="AF161" s="113">
        <f t="shared" si="140"/>
        <v>0</v>
      </c>
      <c r="AG161" s="113">
        <f t="shared" si="140"/>
        <v>0</v>
      </c>
      <c r="AH161" s="113">
        <f t="shared" si="140"/>
        <v>0.85</v>
      </c>
      <c r="AI161" s="113">
        <f t="shared" si="140"/>
        <v>0.85</v>
      </c>
      <c r="AJ161" s="113">
        <f t="shared" si="141"/>
        <v>1</v>
      </c>
      <c r="AK161" s="113">
        <f t="shared" si="141"/>
        <v>1</v>
      </c>
      <c r="AL161" s="113">
        <f t="shared" si="141"/>
        <v>1</v>
      </c>
      <c r="AM161" s="113">
        <f t="shared" si="141"/>
        <v>1</v>
      </c>
      <c r="AN161" s="113">
        <f t="shared" si="141"/>
        <v>1</v>
      </c>
      <c r="AO161" s="113">
        <f t="shared" si="141"/>
        <v>1</v>
      </c>
      <c r="AP161" s="113">
        <f t="shared" si="141"/>
        <v>1</v>
      </c>
      <c r="AQ161" s="113">
        <f t="shared" si="141"/>
        <v>1</v>
      </c>
      <c r="AR161" s="113">
        <f t="shared" si="141"/>
        <v>1</v>
      </c>
      <c r="AS161" s="113">
        <f t="shared" si="141"/>
        <v>1</v>
      </c>
      <c r="AT161" s="113">
        <f t="shared" si="142"/>
        <v>1</v>
      </c>
      <c r="AU161" s="113">
        <f t="shared" si="142"/>
        <v>1</v>
      </c>
      <c r="AV161" s="113">
        <f t="shared" si="142"/>
        <v>1</v>
      </c>
      <c r="AW161" s="113">
        <f t="shared" si="142"/>
        <v>1</v>
      </c>
      <c r="AX161" s="113">
        <f t="shared" si="142"/>
        <v>1</v>
      </c>
      <c r="AY161" s="113">
        <f t="shared" si="142"/>
        <v>1</v>
      </c>
      <c r="AZ161" s="83"/>
      <c r="BA161" s="113">
        <f t="shared" si="143"/>
        <v>0</v>
      </c>
      <c r="BB161" s="113">
        <f t="shared" si="143"/>
        <v>0</v>
      </c>
      <c r="BC161" s="113">
        <f t="shared" si="143"/>
        <v>0</v>
      </c>
      <c r="BD161" s="113">
        <f t="shared" si="143"/>
        <v>0</v>
      </c>
      <c r="BE161" s="113">
        <f t="shared" si="143"/>
        <v>0</v>
      </c>
      <c r="BF161" s="113">
        <f t="shared" si="143"/>
        <v>0</v>
      </c>
      <c r="BG161" s="113">
        <f t="shared" si="143"/>
        <v>0</v>
      </c>
      <c r="BH161" s="113">
        <f t="shared" si="143"/>
        <v>0</v>
      </c>
      <c r="BI161" s="113">
        <f t="shared" si="143"/>
        <v>0</v>
      </c>
      <c r="BJ161" s="113">
        <f t="shared" si="143"/>
        <v>0</v>
      </c>
      <c r="BK161" s="113">
        <f t="shared" si="144"/>
        <v>0</v>
      </c>
      <c r="BL161" s="113">
        <f t="shared" si="144"/>
        <v>0</v>
      </c>
      <c r="BM161" s="113">
        <f t="shared" si="144"/>
        <v>0</v>
      </c>
      <c r="BN161" s="113">
        <f t="shared" si="144"/>
        <v>0</v>
      </c>
      <c r="BO161" s="113">
        <f t="shared" si="144"/>
        <v>0</v>
      </c>
      <c r="BP161" s="113">
        <f t="shared" si="144"/>
        <v>0</v>
      </c>
      <c r="BQ161" s="113">
        <f t="shared" si="144"/>
        <v>0</v>
      </c>
      <c r="BR161" s="113">
        <f t="shared" si="144"/>
        <v>0</v>
      </c>
      <c r="BS161" s="113">
        <f t="shared" si="144"/>
        <v>0</v>
      </c>
      <c r="BT161" s="113">
        <f t="shared" si="144"/>
        <v>0</v>
      </c>
      <c r="BU161" s="113">
        <f t="shared" si="145"/>
        <v>0</v>
      </c>
      <c r="BV161" s="113">
        <f t="shared" si="145"/>
        <v>0</v>
      </c>
      <c r="BW161" s="113">
        <f t="shared" si="145"/>
        <v>0</v>
      </c>
      <c r="BX161" s="113">
        <f t="shared" si="145"/>
        <v>0</v>
      </c>
      <c r="BY161" s="113">
        <f t="shared" si="145"/>
        <v>0</v>
      </c>
      <c r="BZ161" s="113">
        <f t="shared" si="145"/>
        <v>0</v>
      </c>
    </row>
    <row r="162" spans="1:78" ht="13.8">
      <c r="A162" s="457"/>
      <c r="B162" s="116"/>
      <c r="C162" s="116"/>
      <c r="D162" s="116"/>
      <c r="E162" s="117"/>
      <c r="F162" s="91" t="s">
        <v>535</v>
      </c>
      <c r="G162" s="91" t="s">
        <v>695</v>
      </c>
      <c r="H162" s="92" t="s">
        <v>320</v>
      </c>
      <c r="I162" s="93" t="s">
        <v>612</v>
      </c>
      <c r="J162" s="210" t="s">
        <v>81</v>
      </c>
      <c r="K162" s="209">
        <v>8</v>
      </c>
      <c r="L162" s="94">
        <f t="shared" si="122"/>
        <v>8.7594437753202672E-4</v>
      </c>
      <c r="M162" s="96"/>
      <c r="N162" s="97" t="str">
        <f t="shared" si="125"/>
        <v>No ISSUED</v>
      </c>
      <c r="O162" s="98">
        <f t="shared" ca="1" si="123"/>
        <v>0</v>
      </c>
      <c r="P162" s="99">
        <f t="shared" ca="1" si="124"/>
        <v>0</v>
      </c>
      <c r="Q162" s="431">
        <v>45989</v>
      </c>
      <c r="R162" s="432" t="s">
        <v>53</v>
      </c>
      <c r="S162" s="431">
        <f t="shared" si="127"/>
        <v>45996</v>
      </c>
      <c r="T162" s="434" t="s">
        <v>53</v>
      </c>
      <c r="U162" s="431">
        <f t="shared" si="126"/>
        <v>46003</v>
      </c>
      <c r="V162" s="432" t="s">
        <v>53</v>
      </c>
      <c r="W162" s="431" t="s">
        <v>53</v>
      </c>
      <c r="X162" s="432" t="s">
        <v>53</v>
      </c>
      <c r="Y162" s="82"/>
      <c r="Z162" s="113">
        <f t="shared" si="140"/>
        <v>0</v>
      </c>
      <c r="AA162" s="113">
        <f t="shared" si="140"/>
        <v>0</v>
      </c>
      <c r="AB162" s="113">
        <f t="shared" si="140"/>
        <v>0</v>
      </c>
      <c r="AC162" s="113">
        <f t="shared" si="140"/>
        <v>0</v>
      </c>
      <c r="AD162" s="113">
        <f t="shared" si="140"/>
        <v>0</v>
      </c>
      <c r="AE162" s="113">
        <f t="shared" si="140"/>
        <v>0</v>
      </c>
      <c r="AF162" s="113">
        <f t="shared" si="140"/>
        <v>0</v>
      </c>
      <c r="AG162" s="113">
        <f t="shared" si="140"/>
        <v>0</v>
      </c>
      <c r="AH162" s="113">
        <f t="shared" si="140"/>
        <v>0.85</v>
      </c>
      <c r="AI162" s="113">
        <f t="shared" si="140"/>
        <v>0.85</v>
      </c>
      <c r="AJ162" s="113">
        <f t="shared" si="141"/>
        <v>1</v>
      </c>
      <c r="AK162" s="113">
        <f t="shared" si="141"/>
        <v>1</v>
      </c>
      <c r="AL162" s="113">
        <f t="shared" si="141"/>
        <v>1</v>
      </c>
      <c r="AM162" s="113">
        <f t="shared" si="141"/>
        <v>1</v>
      </c>
      <c r="AN162" s="113">
        <f t="shared" si="141"/>
        <v>1</v>
      </c>
      <c r="AO162" s="113">
        <f t="shared" si="141"/>
        <v>1</v>
      </c>
      <c r="AP162" s="113">
        <f t="shared" si="141"/>
        <v>1</v>
      </c>
      <c r="AQ162" s="113">
        <f t="shared" si="141"/>
        <v>1</v>
      </c>
      <c r="AR162" s="113">
        <f t="shared" si="141"/>
        <v>1</v>
      </c>
      <c r="AS162" s="113">
        <f t="shared" si="141"/>
        <v>1</v>
      </c>
      <c r="AT162" s="113">
        <f t="shared" si="142"/>
        <v>1</v>
      </c>
      <c r="AU162" s="113">
        <f t="shared" si="142"/>
        <v>1</v>
      </c>
      <c r="AV162" s="113">
        <f t="shared" si="142"/>
        <v>1</v>
      </c>
      <c r="AW162" s="113">
        <f t="shared" si="142"/>
        <v>1</v>
      </c>
      <c r="AX162" s="113">
        <f t="shared" si="142"/>
        <v>1</v>
      </c>
      <c r="AY162" s="113">
        <f t="shared" si="142"/>
        <v>1</v>
      </c>
      <c r="AZ162" s="83"/>
      <c r="BA162" s="113">
        <f t="shared" si="143"/>
        <v>0</v>
      </c>
      <c r="BB162" s="113">
        <f t="shared" si="143"/>
        <v>0</v>
      </c>
      <c r="BC162" s="113">
        <f t="shared" si="143"/>
        <v>0</v>
      </c>
      <c r="BD162" s="113">
        <f t="shared" si="143"/>
        <v>0</v>
      </c>
      <c r="BE162" s="113">
        <f t="shared" si="143"/>
        <v>0</v>
      </c>
      <c r="BF162" s="113">
        <f t="shared" si="143"/>
        <v>0</v>
      </c>
      <c r="BG162" s="113">
        <f t="shared" si="143"/>
        <v>0</v>
      </c>
      <c r="BH162" s="113">
        <f t="shared" si="143"/>
        <v>0</v>
      </c>
      <c r="BI162" s="113">
        <f t="shared" si="143"/>
        <v>0</v>
      </c>
      <c r="BJ162" s="113">
        <f t="shared" si="143"/>
        <v>0</v>
      </c>
      <c r="BK162" s="113">
        <f t="shared" si="144"/>
        <v>0</v>
      </c>
      <c r="BL162" s="113">
        <f t="shared" si="144"/>
        <v>0</v>
      </c>
      <c r="BM162" s="113">
        <f t="shared" si="144"/>
        <v>0</v>
      </c>
      <c r="BN162" s="113">
        <f t="shared" si="144"/>
        <v>0</v>
      </c>
      <c r="BO162" s="113">
        <f t="shared" si="144"/>
        <v>0</v>
      </c>
      <c r="BP162" s="113">
        <f t="shared" si="144"/>
        <v>0</v>
      </c>
      <c r="BQ162" s="113">
        <f t="shared" si="144"/>
        <v>0</v>
      </c>
      <c r="BR162" s="113">
        <f t="shared" si="144"/>
        <v>0</v>
      </c>
      <c r="BS162" s="113">
        <f t="shared" si="144"/>
        <v>0</v>
      </c>
      <c r="BT162" s="113">
        <f t="shared" si="144"/>
        <v>0</v>
      </c>
      <c r="BU162" s="113">
        <f t="shared" si="145"/>
        <v>0</v>
      </c>
      <c r="BV162" s="113">
        <f t="shared" si="145"/>
        <v>0</v>
      </c>
      <c r="BW162" s="113">
        <f t="shared" si="145"/>
        <v>0</v>
      </c>
      <c r="BX162" s="113">
        <f t="shared" si="145"/>
        <v>0</v>
      </c>
      <c r="BY162" s="113">
        <f t="shared" si="145"/>
        <v>0</v>
      </c>
      <c r="BZ162" s="113">
        <f t="shared" si="145"/>
        <v>0</v>
      </c>
    </row>
    <row r="163" spans="1:78" ht="13.8">
      <c r="A163" s="457"/>
      <c r="B163" s="116"/>
      <c r="C163" s="116"/>
      <c r="D163" s="116"/>
      <c r="E163" s="117"/>
      <c r="F163" s="91" t="s">
        <v>536</v>
      </c>
      <c r="G163" s="91" t="s">
        <v>695</v>
      </c>
      <c r="H163" s="92" t="s">
        <v>321</v>
      </c>
      <c r="I163" s="93" t="s">
        <v>612</v>
      </c>
      <c r="J163" s="210" t="s">
        <v>81</v>
      </c>
      <c r="K163" s="209">
        <v>8</v>
      </c>
      <c r="L163" s="94">
        <f t="shared" si="122"/>
        <v>8.7594437753202672E-4</v>
      </c>
      <c r="M163" s="96"/>
      <c r="N163" s="97" t="str">
        <f t="shared" si="125"/>
        <v>No ISSUED</v>
      </c>
      <c r="O163" s="98">
        <f t="shared" ca="1" si="123"/>
        <v>0</v>
      </c>
      <c r="P163" s="99">
        <f t="shared" ca="1" si="124"/>
        <v>0</v>
      </c>
      <c r="Q163" s="431">
        <v>45989</v>
      </c>
      <c r="R163" s="432" t="s">
        <v>53</v>
      </c>
      <c r="S163" s="431">
        <f t="shared" si="127"/>
        <v>45996</v>
      </c>
      <c r="T163" s="434" t="s">
        <v>53</v>
      </c>
      <c r="U163" s="431">
        <f t="shared" si="126"/>
        <v>46003</v>
      </c>
      <c r="V163" s="432" t="s">
        <v>53</v>
      </c>
      <c r="W163" s="431" t="s">
        <v>53</v>
      </c>
      <c r="X163" s="432" t="s">
        <v>53</v>
      </c>
      <c r="Y163" s="82"/>
      <c r="Z163" s="113">
        <f t="shared" si="140"/>
        <v>0</v>
      </c>
      <c r="AA163" s="113">
        <f t="shared" si="140"/>
        <v>0</v>
      </c>
      <c r="AB163" s="113">
        <f t="shared" si="140"/>
        <v>0</v>
      </c>
      <c r="AC163" s="113">
        <f t="shared" si="140"/>
        <v>0</v>
      </c>
      <c r="AD163" s="113">
        <f t="shared" si="140"/>
        <v>0</v>
      </c>
      <c r="AE163" s="113">
        <f t="shared" si="140"/>
        <v>0</v>
      </c>
      <c r="AF163" s="113">
        <f t="shared" si="140"/>
        <v>0</v>
      </c>
      <c r="AG163" s="113">
        <f t="shared" si="140"/>
        <v>0</v>
      </c>
      <c r="AH163" s="113">
        <f t="shared" si="140"/>
        <v>0.85</v>
      </c>
      <c r="AI163" s="113">
        <f t="shared" si="140"/>
        <v>0.85</v>
      </c>
      <c r="AJ163" s="113">
        <f t="shared" si="141"/>
        <v>1</v>
      </c>
      <c r="AK163" s="113">
        <f t="shared" si="141"/>
        <v>1</v>
      </c>
      <c r="AL163" s="113">
        <f t="shared" si="141"/>
        <v>1</v>
      </c>
      <c r="AM163" s="113">
        <f t="shared" si="141"/>
        <v>1</v>
      </c>
      <c r="AN163" s="113">
        <f t="shared" si="141"/>
        <v>1</v>
      </c>
      <c r="AO163" s="113">
        <f t="shared" si="141"/>
        <v>1</v>
      </c>
      <c r="AP163" s="113">
        <f t="shared" si="141"/>
        <v>1</v>
      </c>
      <c r="AQ163" s="113">
        <f t="shared" si="141"/>
        <v>1</v>
      </c>
      <c r="AR163" s="113">
        <f t="shared" si="141"/>
        <v>1</v>
      </c>
      <c r="AS163" s="113">
        <f t="shared" si="141"/>
        <v>1</v>
      </c>
      <c r="AT163" s="113">
        <f t="shared" si="142"/>
        <v>1</v>
      </c>
      <c r="AU163" s="113">
        <f t="shared" si="142"/>
        <v>1</v>
      </c>
      <c r="AV163" s="113">
        <f t="shared" si="142"/>
        <v>1</v>
      </c>
      <c r="AW163" s="113">
        <f t="shared" si="142"/>
        <v>1</v>
      </c>
      <c r="AX163" s="113">
        <f t="shared" si="142"/>
        <v>1</v>
      </c>
      <c r="AY163" s="113">
        <f t="shared" si="142"/>
        <v>1</v>
      </c>
      <c r="AZ163" s="83"/>
      <c r="BA163" s="113">
        <f t="shared" si="143"/>
        <v>0</v>
      </c>
      <c r="BB163" s="113">
        <f t="shared" si="143"/>
        <v>0</v>
      </c>
      <c r="BC163" s="113">
        <f t="shared" si="143"/>
        <v>0</v>
      </c>
      <c r="BD163" s="113">
        <f t="shared" si="143"/>
        <v>0</v>
      </c>
      <c r="BE163" s="113">
        <f t="shared" si="143"/>
        <v>0</v>
      </c>
      <c r="BF163" s="113">
        <f t="shared" si="143"/>
        <v>0</v>
      </c>
      <c r="BG163" s="113">
        <f t="shared" si="143"/>
        <v>0</v>
      </c>
      <c r="BH163" s="113">
        <f t="shared" si="143"/>
        <v>0</v>
      </c>
      <c r="BI163" s="113">
        <f t="shared" si="143"/>
        <v>0</v>
      </c>
      <c r="BJ163" s="113">
        <f t="shared" si="143"/>
        <v>0</v>
      </c>
      <c r="BK163" s="113">
        <f t="shared" si="144"/>
        <v>0</v>
      </c>
      <c r="BL163" s="113">
        <f t="shared" si="144"/>
        <v>0</v>
      </c>
      <c r="BM163" s="113">
        <f t="shared" si="144"/>
        <v>0</v>
      </c>
      <c r="BN163" s="113">
        <f t="shared" si="144"/>
        <v>0</v>
      </c>
      <c r="BO163" s="113">
        <f t="shared" si="144"/>
        <v>0</v>
      </c>
      <c r="BP163" s="113">
        <f t="shared" si="144"/>
        <v>0</v>
      </c>
      <c r="BQ163" s="113">
        <f t="shared" si="144"/>
        <v>0</v>
      </c>
      <c r="BR163" s="113">
        <f t="shared" si="144"/>
        <v>0</v>
      </c>
      <c r="BS163" s="113">
        <f t="shared" si="144"/>
        <v>0</v>
      </c>
      <c r="BT163" s="113">
        <f t="shared" si="144"/>
        <v>0</v>
      </c>
      <c r="BU163" s="113">
        <f t="shared" si="145"/>
        <v>0</v>
      </c>
      <c r="BV163" s="113">
        <f t="shared" si="145"/>
        <v>0</v>
      </c>
      <c r="BW163" s="113">
        <f t="shared" si="145"/>
        <v>0</v>
      </c>
      <c r="BX163" s="113">
        <f t="shared" si="145"/>
        <v>0</v>
      </c>
      <c r="BY163" s="113">
        <f t="shared" si="145"/>
        <v>0</v>
      </c>
      <c r="BZ163" s="113">
        <f t="shared" si="145"/>
        <v>0</v>
      </c>
    </row>
    <row r="164" spans="1:78" ht="13.8">
      <c r="A164" s="457"/>
      <c r="B164" s="116"/>
      <c r="C164" s="116"/>
      <c r="D164" s="116"/>
      <c r="E164" s="117"/>
      <c r="F164" s="91" t="s">
        <v>537</v>
      </c>
      <c r="G164" s="91" t="s">
        <v>695</v>
      </c>
      <c r="H164" s="92" t="s">
        <v>322</v>
      </c>
      <c r="I164" s="93" t="s">
        <v>612</v>
      </c>
      <c r="J164" s="210" t="s">
        <v>81</v>
      </c>
      <c r="K164" s="209">
        <v>8</v>
      </c>
      <c r="L164" s="94">
        <f t="shared" si="122"/>
        <v>8.7594437753202672E-4</v>
      </c>
      <c r="M164" s="96"/>
      <c r="N164" s="97" t="str">
        <f t="shared" si="125"/>
        <v>No ISSUED</v>
      </c>
      <c r="O164" s="98">
        <f t="shared" ca="1" si="123"/>
        <v>0</v>
      </c>
      <c r="P164" s="99">
        <f t="shared" ca="1" si="124"/>
        <v>0</v>
      </c>
      <c r="Q164" s="431">
        <v>45989</v>
      </c>
      <c r="R164" s="432" t="s">
        <v>53</v>
      </c>
      <c r="S164" s="431">
        <f t="shared" si="127"/>
        <v>45996</v>
      </c>
      <c r="T164" s="434" t="s">
        <v>53</v>
      </c>
      <c r="U164" s="431">
        <f t="shared" si="126"/>
        <v>46003</v>
      </c>
      <c r="V164" s="432" t="s">
        <v>53</v>
      </c>
      <c r="W164" s="431" t="s">
        <v>53</v>
      </c>
      <c r="X164" s="432" t="s">
        <v>53</v>
      </c>
      <c r="Y164" s="82"/>
      <c r="Z164" s="113">
        <f t="shared" si="140"/>
        <v>0</v>
      </c>
      <c r="AA164" s="113">
        <f t="shared" si="140"/>
        <v>0</v>
      </c>
      <c r="AB164" s="113">
        <f t="shared" si="140"/>
        <v>0</v>
      </c>
      <c r="AC164" s="113">
        <f t="shared" si="140"/>
        <v>0</v>
      </c>
      <c r="AD164" s="113">
        <f t="shared" si="140"/>
        <v>0</v>
      </c>
      <c r="AE164" s="113">
        <f t="shared" si="140"/>
        <v>0</v>
      </c>
      <c r="AF164" s="113">
        <f t="shared" si="140"/>
        <v>0</v>
      </c>
      <c r="AG164" s="113">
        <f t="shared" si="140"/>
        <v>0</v>
      </c>
      <c r="AH164" s="113">
        <f t="shared" si="140"/>
        <v>0.85</v>
      </c>
      <c r="AI164" s="113">
        <f t="shared" si="140"/>
        <v>0.85</v>
      </c>
      <c r="AJ164" s="113">
        <f t="shared" si="141"/>
        <v>1</v>
      </c>
      <c r="AK164" s="113">
        <f t="shared" si="141"/>
        <v>1</v>
      </c>
      <c r="AL164" s="113">
        <f t="shared" si="141"/>
        <v>1</v>
      </c>
      <c r="AM164" s="113">
        <f t="shared" si="141"/>
        <v>1</v>
      </c>
      <c r="AN164" s="113">
        <f t="shared" si="141"/>
        <v>1</v>
      </c>
      <c r="AO164" s="113">
        <f t="shared" si="141"/>
        <v>1</v>
      </c>
      <c r="AP164" s="113">
        <f t="shared" si="141"/>
        <v>1</v>
      </c>
      <c r="AQ164" s="113">
        <f t="shared" si="141"/>
        <v>1</v>
      </c>
      <c r="AR164" s="113">
        <f t="shared" si="141"/>
        <v>1</v>
      </c>
      <c r="AS164" s="113">
        <f t="shared" si="141"/>
        <v>1</v>
      </c>
      <c r="AT164" s="113">
        <f t="shared" si="142"/>
        <v>1</v>
      </c>
      <c r="AU164" s="113">
        <f t="shared" si="142"/>
        <v>1</v>
      </c>
      <c r="AV164" s="113">
        <f t="shared" si="142"/>
        <v>1</v>
      </c>
      <c r="AW164" s="113">
        <f t="shared" si="142"/>
        <v>1</v>
      </c>
      <c r="AX164" s="113">
        <f t="shared" si="142"/>
        <v>1</v>
      </c>
      <c r="AY164" s="113">
        <f t="shared" si="142"/>
        <v>1</v>
      </c>
      <c r="AZ164" s="83"/>
      <c r="BA164" s="113">
        <f t="shared" si="143"/>
        <v>0</v>
      </c>
      <c r="BB164" s="113">
        <f t="shared" si="143"/>
        <v>0</v>
      </c>
      <c r="BC164" s="113">
        <f t="shared" si="143"/>
        <v>0</v>
      </c>
      <c r="BD164" s="113">
        <f t="shared" si="143"/>
        <v>0</v>
      </c>
      <c r="BE164" s="113">
        <f t="shared" si="143"/>
        <v>0</v>
      </c>
      <c r="BF164" s="113">
        <f t="shared" si="143"/>
        <v>0</v>
      </c>
      <c r="BG164" s="113">
        <f t="shared" si="143"/>
        <v>0</v>
      </c>
      <c r="BH164" s="113">
        <f t="shared" si="143"/>
        <v>0</v>
      </c>
      <c r="BI164" s="113">
        <f t="shared" si="143"/>
        <v>0</v>
      </c>
      <c r="BJ164" s="113">
        <f t="shared" si="143"/>
        <v>0</v>
      </c>
      <c r="BK164" s="113">
        <f t="shared" si="144"/>
        <v>0</v>
      </c>
      <c r="BL164" s="113">
        <f t="shared" si="144"/>
        <v>0</v>
      </c>
      <c r="BM164" s="113">
        <f t="shared" si="144"/>
        <v>0</v>
      </c>
      <c r="BN164" s="113">
        <f t="shared" si="144"/>
        <v>0</v>
      </c>
      <c r="BO164" s="113">
        <f t="shared" si="144"/>
        <v>0</v>
      </c>
      <c r="BP164" s="113">
        <f t="shared" si="144"/>
        <v>0</v>
      </c>
      <c r="BQ164" s="113">
        <f t="shared" si="144"/>
        <v>0</v>
      </c>
      <c r="BR164" s="113">
        <f t="shared" si="144"/>
        <v>0</v>
      </c>
      <c r="BS164" s="113">
        <f t="shared" si="144"/>
        <v>0</v>
      </c>
      <c r="BT164" s="113">
        <f t="shared" si="144"/>
        <v>0</v>
      </c>
      <c r="BU164" s="113">
        <f t="shared" si="145"/>
        <v>0</v>
      </c>
      <c r="BV164" s="113">
        <f t="shared" si="145"/>
        <v>0</v>
      </c>
      <c r="BW164" s="113">
        <f t="shared" si="145"/>
        <v>0</v>
      </c>
      <c r="BX164" s="113">
        <f t="shared" si="145"/>
        <v>0</v>
      </c>
      <c r="BY164" s="113">
        <f t="shared" si="145"/>
        <v>0</v>
      </c>
      <c r="BZ164" s="113">
        <f t="shared" si="145"/>
        <v>0</v>
      </c>
    </row>
    <row r="165" spans="1:78" ht="13.8">
      <c r="A165" s="457"/>
      <c r="B165" s="116"/>
      <c r="C165" s="116"/>
      <c r="D165" s="116"/>
      <c r="E165" s="117"/>
      <c r="F165" s="91" t="s">
        <v>538</v>
      </c>
      <c r="G165" s="91" t="s">
        <v>695</v>
      </c>
      <c r="H165" s="92" t="s">
        <v>323</v>
      </c>
      <c r="I165" s="93" t="s">
        <v>612</v>
      </c>
      <c r="J165" s="210" t="s">
        <v>81</v>
      </c>
      <c r="K165" s="209">
        <v>8</v>
      </c>
      <c r="L165" s="94">
        <f t="shared" si="122"/>
        <v>8.7594437753202672E-4</v>
      </c>
      <c r="M165" s="96"/>
      <c r="N165" s="97" t="str">
        <f t="shared" si="125"/>
        <v>No ISSUED</v>
      </c>
      <c r="O165" s="98">
        <f t="shared" ca="1" si="123"/>
        <v>0</v>
      </c>
      <c r="P165" s="99">
        <f t="shared" ca="1" si="124"/>
        <v>0</v>
      </c>
      <c r="Q165" s="431">
        <v>45989</v>
      </c>
      <c r="R165" s="432" t="s">
        <v>53</v>
      </c>
      <c r="S165" s="431">
        <f t="shared" si="127"/>
        <v>45996</v>
      </c>
      <c r="T165" s="434" t="s">
        <v>53</v>
      </c>
      <c r="U165" s="431">
        <f t="shared" si="126"/>
        <v>46003</v>
      </c>
      <c r="V165" s="432" t="s">
        <v>53</v>
      </c>
      <c r="W165" s="431" t="s">
        <v>53</v>
      </c>
      <c r="X165" s="432" t="s">
        <v>53</v>
      </c>
      <c r="Y165" s="82"/>
      <c r="Z165" s="113">
        <f t="shared" si="140"/>
        <v>0</v>
      </c>
      <c r="AA165" s="113">
        <f t="shared" si="140"/>
        <v>0</v>
      </c>
      <c r="AB165" s="113">
        <f t="shared" si="140"/>
        <v>0</v>
      </c>
      <c r="AC165" s="113">
        <f t="shared" si="140"/>
        <v>0</v>
      </c>
      <c r="AD165" s="113">
        <f t="shared" si="140"/>
        <v>0</v>
      </c>
      <c r="AE165" s="113">
        <f t="shared" si="140"/>
        <v>0</v>
      </c>
      <c r="AF165" s="113">
        <f t="shared" si="140"/>
        <v>0</v>
      </c>
      <c r="AG165" s="113">
        <f t="shared" si="140"/>
        <v>0</v>
      </c>
      <c r="AH165" s="113">
        <f t="shared" si="140"/>
        <v>0.85</v>
      </c>
      <c r="AI165" s="113">
        <f t="shared" si="140"/>
        <v>0.85</v>
      </c>
      <c r="AJ165" s="113">
        <f t="shared" si="141"/>
        <v>1</v>
      </c>
      <c r="AK165" s="113">
        <f t="shared" si="141"/>
        <v>1</v>
      </c>
      <c r="AL165" s="113">
        <f t="shared" si="141"/>
        <v>1</v>
      </c>
      <c r="AM165" s="113">
        <f t="shared" si="141"/>
        <v>1</v>
      </c>
      <c r="AN165" s="113">
        <f t="shared" si="141"/>
        <v>1</v>
      </c>
      <c r="AO165" s="113">
        <f t="shared" si="141"/>
        <v>1</v>
      </c>
      <c r="AP165" s="113">
        <f t="shared" si="141"/>
        <v>1</v>
      </c>
      <c r="AQ165" s="113">
        <f t="shared" si="141"/>
        <v>1</v>
      </c>
      <c r="AR165" s="113">
        <f t="shared" si="141"/>
        <v>1</v>
      </c>
      <c r="AS165" s="113">
        <f t="shared" si="141"/>
        <v>1</v>
      </c>
      <c r="AT165" s="113">
        <f t="shared" si="142"/>
        <v>1</v>
      </c>
      <c r="AU165" s="113">
        <f t="shared" si="142"/>
        <v>1</v>
      </c>
      <c r="AV165" s="113">
        <f t="shared" si="142"/>
        <v>1</v>
      </c>
      <c r="AW165" s="113">
        <f t="shared" si="142"/>
        <v>1</v>
      </c>
      <c r="AX165" s="113">
        <f t="shared" si="142"/>
        <v>1</v>
      </c>
      <c r="AY165" s="113">
        <f t="shared" si="142"/>
        <v>1</v>
      </c>
      <c r="AZ165" s="83"/>
      <c r="BA165" s="113">
        <f t="shared" si="143"/>
        <v>0</v>
      </c>
      <c r="BB165" s="113">
        <f t="shared" si="143"/>
        <v>0</v>
      </c>
      <c r="BC165" s="113">
        <f t="shared" si="143"/>
        <v>0</v>
      </c>
      <c r="BD165" s="113">
        <f t="shared" si="143"/>
        <v>0</v>
      </c>
      <c r="BE165" s="113">
        <f t="shared" si="143"/>
        <v>0</v>
      </c>
      <c r="BF165" s="113">
        <f t="shared" si="143"/>
        <v>0</v>
      </c>
      <c r="BG165" s="113">
        <f t="shared" si="143"/>
        <v>0</v>
      </c>
      <c r="BH165" s="113">
        <f t="shared" si="143"/>
        <v>0</v>
      </c>
      <c r="BI165" s="113">
        <f t="shared" si="143"/>
        <v>0</v>
      </c>
      <c r="BJ165" s="113">
        <f t="shared" si="143"/>
        <v>0</v>
      </c>
      <c r="BK165" s="113">
        <f t="shared" si="144"/>
        <v>0</v>
      </c>
      <c r="BL165" s="113">
        <f t="shared" si="144"/>
        <v>0</v>
      </c>
      <c r="BM165" s="113">
        <f t="shared" si="144"/>
        <v>0</v>
      </c>
      <c r="BN165" s="113">
        <f t="shared" si="144"/>
        <v>0</v>
      </c>
      <c r="BO165" s="113">
        <f t="shared" si="144"/>
        <v>0</v>
      </c>
      <c r="BP165" s="113">
        <f t="shared" si="144"/>
        <v>0</v>
      </c>
      <c r="BQ165" s="113">
        <f t="shared" si="144"/>
        <v>0</v>
      </c>
      <c r="BR165" s="113">
        <f t="shared" si="144"/>
        <v>0</v>
      </c>
      <c r="BS165" s="113">
        <f t="shared" si="144"/>
        <v>0</v>
      </c>
      <c r="BT165" s="113">
        <f t="shared" si="144"/>
        <v>0</v>
      </c>
      <c r="BU165" s="113">
        <f t="shared" si="145"/>
        <v>0</v>
      </c>
      <c r="BV165" s="113">
        <f t="shared" si="145"/>
        <v>0</v>
      </c>
      <c r="BW165" s="113">
        <f t="shared" si="145"/>
        <v>0</v>
      </c>
      <c r="BX165" s="113">
        <f t="shared" si="145"/>
        <v>0</v>
      </c>
      <c r="BY165" s="113">
        <f t="shared" si="145"/>
        <v>0</v>
      </c>
      <c r="BZ165" s="113">
        <f t="shared" si="145"/>
        <v>0</v>
      </c>
    </row>
    <row r="166" spans="1:78" ht="13.8">
      <c r="A166" s="457"/>
      <c r="B166" s="116"/>
      <c r="C166" s="116"/>
      <c r="D166" s="116"/>
      <c r="E166" s="117"/>
      <c r="F166" s="91" t="s">
        <v>539</v>
      </c>
      <c r="G166" s="91" t="s">
        <v>695</v>
      </c>
      <c r="H166" s="92" t="s">
        <v>324</v>
      </c>
      <c r="I166" s="93" t="s">
        <v>612</v>
      </c>
      <c r="J166" s="210" t="s">
        <v>81</v>
      </c>
      <c r="K166" s="209">
        <v>8</v>
      </c>
      <c r="L166" s="94">
        <f t="shared" si="122"/>
        <v>8.7594437753202672E-4</v>
      </c>
      <c r="M166" s="96"/>
      <c r="N166" s="97" t="str">
        <f t="shared" si="125"/>
        <v>No ISSUED</v>
      </c>
      <c r="O166" s="98">
        <f t="shared" ca="1" si="123"/>
        <v>0</v>
      </c>
      <c r="P166" s="99">
        <f t="shared" ca="1" si="124"/>
        <v>0</v>
      </c>
      <c r="Q166" s="431">
        <v>45989</v>
      </c>
      <c r="R166" s="432" t="s">
        <v>53</v>
      </c>
      <c r="S166" s="431">
        <f t="shared" si="127"/>
        <v>45996</v>
      </c>
      <c r="T166" s="434" t="s">
        <v>53</v>
      </c>
      <c r="U166" s="431">
        <f t="shared" si="126"/>
        <v>46003</v>
      </c>
      <c r="V166" s="432" t="s">
        <v>53</v>
      </c>
      <c r="W166" s="431" t="s">
        <v>53</v>
      </c>
      <c r="X166" s="432" t="s">
        <v>53</v>
      </c>
      <c r="Y166" s="82"/>
      <c r="Z166" s="113">
        <f t="shared" si="140"/>
        <v>0</v>
      </c>
      <c r="AA166" s="113">
        <f t="shared" si="140"/>
        <v>0</v>
      </c>
      <c r="AB166" s="113">
        <f t="shared" si="140"/>
        <v>0</v>
      </c>
      <c r="AC166" s="113">
        <f t="shared" si="140"/>
        <v>0</v>
      </c>
      <c r="AD166" s="113">
        <f t="shared" si="140"/>
        <v>0</v>
      </c>
      <c r="AE166" s="113">
        <f t="shared" si="140"/>
        <v>0</v>
      </c>
      <c r="AF166" s="113">
        <f t="shared" si="140"/>
        <v>0</v>
      </c>
      <c r="AG166" s="113">
        <f t="shared" si="140"/>
        <v>0</v>
      </c>
      <c r="AH166" s="113">
        <f t="shared" si="140"/>
        <v>0.85</v>
      </c>
      <c r="AI166" s="113">
        <f t="shared" si="140"/>
        <v>0.85</v>
      </c>
      <c r="AJ166" s="113">
        <f t="shared" si="141"/>
        <v>1</v>
      </c>
      <c r="AK166" s="113">
        <f t="shared" si="141"/>
        <v>1</v>
      </c>
      <c r="AL166" s="113">
        <f t="shared" si="141"/>
        <v>1</v>
      </c>
      <c r="AM166" s="113">
        <f t="shared" si="141"/>
        <v>1</v>
      </c>
      <c r="AN166" s="113">
        <f t="shared" si="141"/>
        <v>1</v>
      </c>
      <c r="AO166" s="113">
        <f t="shared" si="141"/>
        <v>1</v>
      </c>
      <c r="AP166" s="113">
        <f t="shared" si="141"/>
        <v>1</v>
      </c>
      <c r="AQ166" s="113">
        <f t="shared" si="141"/>
        <v>1</v>
      </c>
      <c r="AR166" s="113">
        <f t="shared" si="141"/>
        <v>1</v>
      </c>
      <c r="AS166" s="113">
        <f t="shared" si="141"/>
        <v>1</v>
      </c>
      <c r="AT166" s="113">
        <f t="shared" si="142"/>
        <v>1</v>
      </c>
      <c r="AU166" s="113">
        <f t="shared" si="142"/>
        <v>1</v>
      </c>
      <c r="AV166" s="113">
        <f t="shared" si="142"/>
        <v>1</v>
      </c>
      <c r="AW166" s="113">
        <f t="shared" si="142"/>
        <v>1</v>
      </c>
      <c r="AX166" s="113">
        <f t="shared" si="142"/>
        <v>1</v>
      </c>
      <c r="AY166" s="113">
        <f t="shared" si="142"/>
        <v>1</v>
      </c>
      <c r="AZ166" s="83"/>
      <c r="BA166" s="113">
        <f t="shared" si="143"/>
        <v>0</v>
      </c>
      <c r="BB166" s="113">
        <f t="shared" si="143"/>
        <v>0</v>
      </c>
      <c r="BC166" s="113">
        <f t="shared" si="143"/>
        <v>0</v>
      </c>
      <c r="BD166" s="113">
        <f t="shared" si="143"/>
        <v>0</v>
      </c>
      <c r="BE166" s="113">
        <f t="shared" si="143"/>
        <v>0</v>
      </c>
      <c r="BF166" s="113">
        <f t="shared" si="143"/>
        <v>0</v>
      </c>
      <c r="BG166" s="113">
        <f t="shared" si="143"/>
        <v>0</v>
      </c>
      <c r="BH166" s="113">
        <f t="shared" si="143"/>
        <v>0</v>
      </c>
      <c r="BI166" s="113">
        <f t="shared" si="143"/>
        <v>0</v>
      </c>
      <c r="BJ166" s="113">
        <f t="shared" si="143"/>
        <v>0</v>
      </c>
      <c r="BK166" s="113">
        <f t="shared" si="144"/>
        <v>0</v>
      </c>
      <c r="BL166" s="113">
        <f t="shared" si="144"/>
        <v>0</v>
      </c>
      <c r="BM166" s="113">
        <f t="shared" si="144"/>
        <v>0</v>
      </c>
      <c r="BN166" s="113">
        <f t="shared" si="144"/>
        <v>0</v>
      </c>
      <c r="BO166" s="113">
        <f t="shared" si="144"/>
        <v>0</v>
      </c>
      <c r="BP166" s="113">
        <f t="shared" si="144"/>
        <v>0</v>
      </c>
      <c r="BQ166" s="113">
        <f t="shared" si="144"/>
        <v>0</v>
      </c>
      <c r="BR166" s="113">
        <f t="shared" si="144"/>
        <v>0</v>
      </c>
      <c r="BS166" s="113">
        <f t="shared" si="144"/>
        <v>0</v>
      </c>
      <c r="BT166" s="113">
        <f t="shared" si="144"/>
        <v>0</v>
      </c>
      <c r="BU166" s="113">
        <f t="shared" si="145"/>
        <v>0</v>
      </c>
      <c r="BV166" s="113">
        <f t="shared" si="145"/>
        <v>0</v>
      </c>
      <c r="BW166" s="113">
        <f t="shared" si="145"/>
        <v>0</v>
      </c>
      <c r="BX166" s="113">
        <f t="shared" si="145"/>
        <v>0</v>
      </c>
      <c r="BY166" s="113">
        <f t="shared" si="145"/>
        <v>0</v>
      </c>
      <c r="BZ166" s="113">
        <f t="shared" si="145"/>
        <v>0</v>
      </c>
    </row>
    <row r="167" spans="1:78" ht="13.8">
      <c r="A167" s="457"/>
      <c r="B167" s="116"/>
      <c r="C167" s="116"/>
      <c r="D167" s="116"/>
      <c r="E167" s="117"/>
      <c r="F167" s="91" t="s">
        <v>540</v>
      </c>
      <c r="G167" s="91" t="s">
        <v>695</v>
      </c>
      <c r="H167" s="92" t="s">
        <v>325</v>
      </c>
      <c r="I167" s="93" t="s">
        <v>612</v>
      </c>
      <c r="J167" s="210" t="s">
        <v>81</v>
      </c>
      <c r="K167" s="209">
        <v>8</v>
      </c>
      <c r="L167" s="94">
        <f t="shared" si="122"/>
        <v>8.7594437753202672E-4</v>
      </c>
      <c r="M167" s="96"/>
      <c r="N167" s="97" t="str">
        <f t="shared" si="125"/>
        <v>No ISSUED</v>
      </c>
      <c r="O167" s="98">
        <f t="shared" ca="1" si="123"/>
        <v>0</v>
      </c>
      <c r="P167" s="99">
        <f t="shared" ca="1" si="124"/>
        <v>0</v>
      </c>
      <c r="Q167" s="431">
        <v>45989</v>
      </c>
      <c r="R167" s="432" t="s">
        <v>53</v>
      </c>
      <c r="S167" s="431">
        <f t="shared" si="127"/>
        <v>45996</v>
      </c>
      <c r="T167" s="434" t="s">
        <v>53</v>
      </c>
      <c r="U167" s="431">
        <f t="shared" si="126"/>
        <v>46003</v>
      </c>
      <c r="V167" s="432" t="s">
        <v>53</v>
      </c>
      <c r="W167" s="431" t="s">
        <v>53</v>
      </c>
      <c r="X167" s="432" t="s">
        <v>53</v>
      </c>
      <c r="Y167" s="82"/>
      <c r="Z167" s="113">
        <f t="shared" ref="Z167:AI176" si="146">IF(OR($J167="Z",$J167="X"),IF(Z$4&gt;=$W167,$X$3,IF(Z$4&gt;=$U167,$V$3,IF(Z$4&gt;=$S167,$T$3,IF(Z$4&gt;=$Q167,$R$3,0)))),IF($J167="O",IF(Z$4&gt;=$U167,$V$2,IF(Z$4&gt;=$Q167,$R$2,0))))</f>
        <v>0</v>
      </c>
      <c r="AA167" s="113">
        <f t="shared" si="146"/>
        <v>0</v>
      </c>
      <c r="AB167" s="113">
        <f t="shared" si="146"/>
        <v>0</v>
      </c>
      <c r="AC167" s="113">
        <f t="shared" si="146"/>
        <v>0</v>
      </c>
      <c r="AD167" s="113">
        <f t="shared" si="146"/>
        <v>0</v>
      </c>
      <c r="AE167" s="113">
        <f t="shared" si="146"/>
        <v>0</v>
      </c>
      <c r="AF167" s="113">
        <f t="shared" si="146"/>
        <v>0</v>
      </c>
      <c r="AG167" s="113">
        <f t="shared" si="146"/>
        <v>0</v>
      </c>
      <c r="AH167" s="113">
        <f t="shared" si="146"/>
        <v>0.85</v>
      </c>
      <c r="AI167" s="113">
        <f t="shared" si="146"/>
        <v>0.85</v>
      </c>
      <c r="AJ167" s="113">
        <f t="shared" ref="AJ167:AS176" si="147">IF(OR($J167="Z",$J167="X"),IF(AJ$4&gt;=$W167,$X$3,IF(AJ$4&gt;=$U167,$V$3,IF(AJ$4&gt;=$S167,$T$3,IF(AJ$4&gt;=$Q167,$R$3,0)))),IF($J167="O",IF(AJ$4&gt;=$U167,$V$2,IF(AJ$4&gt;=$Q167,$R$2,0))))</f>
        <v>1</v>
      </c>
      <c r="AK167" s="113">
        <f t="shared" si="147"/>
        <v>1</v>
      </c>
      <c r="AL167" s="113">
        <f t="shared" si="147"/>
        <v>1</v>
      </c>
      <c r="AM167" s="113">
        <f t="shared" si="147"/>
        <v>1</v>
      </c>
      <c r="AN167" s="113">
        <f t="shared" si="147"/>
        <v>1</v>
      </c>
      <c r="AO167" s="113">
        <f t="shared" si="147"/>
        <v>1</v>
      </c>
      <c r="AP167" s="113">
        <f t="shared" si="147"/>
        <v>1</v>
      </c>
      <c r="AQ167" s="113">
        <f t="shared" si="147"/>
        <v>1</v>
      </c>
      <c r="AR167" s="113">
        <f t="shared" si="147"/>
        <v>1</v>
      </c>
      <c r="AS167" s="113">
        <f t="shared" si="147"/>
        <v>1</v>
      </c>
      <c r="AT167" s="113">
        <f t="shared" ref="AT167:AY176" si="148">IF(OR($J167="Z",$J167="X"),IF(AT$4&gt;=$W167,$X$3,IF(AT$4&gt;=$U167,$V$3,IF(AT$4&gt;=$S167,$T$3,IF(AT$4&gt;=$Q167,$R$3,0)))),IF($J167="O",IF(AT$4&gt;=$U167,$V$2,IF(AT$4&gt;=$Q167,$R$2,0))))</f>
        <v>1</v>
      </c>
      <c r="AU167" s="113">
        <f t="shared" si="148"/>
        <v>1</v>
      </c>
      <c r="AV167" s="113">
        <f t="shared" si="148"/>
        <v>1</v>
      </c>
      <c r="AW167" s="113">
        <f t="shared" si="148"/>
        <v>1</v>
      </c>
      <c r="AX167" s="113">
        <f t="shared" si="148"/>
        <v>1</v>
      </c>
      <c r="AY167" s="113">
        <f t="shared" si="148"/>
        <v>1</v>
      </c>
      <c r="AZ167" s="83"/>
      <c r="BA167" s="113">
        <f t="shared" ref="BA167:BJ176" si="149">IF(OR($J167="Z",$J167="X"),IF(OR(AND($X167&lt;&gt;0,BA$4&gt;=$X167),AND($X167=0,BA$4&gt;=$W167)),$X$3,IF(OR(AND($V167&lt;&gt;0,BA$4&gt;=$V167),AND($V167=0,BA$4&gt;=$U167)),$V$3,IF(OR(AND($T167&lt;&gt;0,BA$4&gt;=$T167),AND($T167=0,BA$4&gt;=$S167)),$T$3,IF(OR(AND($R167&lt;&gt;0,BA$4&gt;=$R167),AND($R167=0,BA$4&gt;=$Q167)),$R$3,0)))),IF($J167="O",IF(OR(AND($V167&lt;&gt;0,BA$4&gt;=$V167),AND($V167=0,BA$4&gt;=$U167)),$V$2,IF(OR(AND($R167&lt;&gt;0,BA$4&gt;=$R167),AND($R167=0,BA$4&gt;=$Q167)),$R$2,0))))</f>
        <v>0</v>
      </c>
      <c r="BB167" s="113">
        <f t="shared" si="149"/>
        <v>0</v>
      </c>
      <c r="BC167" s="113">
        <f t="shared" si="149"/>
        <v>0</v>
      </c>
      <c r="BD167" s="113">
        <f t="shared" si="149"/>
        <v>0</v>
      </c>
      <c r="BE167" s="113">
        <f t="shared" si="149"/>
        <v>0</v>
      </c>
      <c r="BF167" s="113">
        <f t="shared" si="149"/>
        <v>0</v>
      </c>
      <c r="BG167" s="113">
        <f t="shared" si="149"/>
        <v>0</v>
      </c>
      <c r="BH167" s="113">
        <f t="shared" si="149"/>
        <v>0</v>
      </c>
      <c r="BI167" s="113">
        <f t="shared" si="149"/>
        <v>0</v>
      </c>
      <c r="BJ167" s="113">
        <f t="shared" si="149"/>
        <v>0</v>
      </c>
      <c r="BK167" s="113">
        <f t="shared" ref="BK167:BT176" si="150">IF(OR($J167="Z",$J167="X"),IF(OR(AND($X167&lt;&gt;0,BK$4&gt;=$X167),AND($X167=0,BK$4&gt;=$W167)),$X$3,IF(OR(AND($V167&lt;&gt;0,BK$4&gt;=$V167),AND($V167=0,BK$4&gt;=$U167)),$V$3,IF(OR(AND($T167&lt;&gt;0,BK$4&gt;=$T167),AND($T167=0,BK$4&gt;=$S167)),$T$3,IF(OR(AND($R167&lt;&gt;0,BK$4&gt;=$R167),AND($R167=0,BK$4&gt;=$Q167)),$R$3,0)))),IF($J167="O",IF(OR(AND($V167&lt;&gt;0,BK$4&gt;=$V167),AND($V167=0,BK$4&gt;=$U167)),$V$2,IF(OR(AND($R167&lt;&gt;0,BK$4&gt;=$R167),AND($R167=0,BK$4&gt;=$Q167)),$R$2,0))))</f>
        <v>0</v>
      </c>
      <c r="BL167" s="113">
        <f t="shared" si="150"/>
        <v>0</v>
      </c>
      <c r="BM167" s="113">
        <f t="shared" si="150"/>
        <v>0</v>
      </c>
      <c r="BN167" s="113">
        <f t="shared" si="150"/>
        <v>0</v>
      </c>
      <c r="BO167" s="113">
        <f t="shared" si="150"/>
        <v>0</v>
      </c>
      <c r="BP167" s="113">
        <f t="shared" si="150"/>
        <v>0</v>
      </c>
      <c r="BQ167" s="113">
        <f t="shared" si="150"/>
        <v>0</v>
      </c>
      <c r="BR167" s="113">
        <f t="shared" si="150"/>
        <v>0</v>
      </c>
      <c r="BS167" s="113">
        <f t="shared" si="150"/>
        <v>0</v>
      </c>
      <c r="BT167" s="113">
        <f t="shared" si="150"/>
        <v>0</v>
      </c>
      <c r="BU167" s="113">
        <f t="shared" ref="BU167:BZ176" si="151">IF(OR($J167="Z",$J167="X"),IF(OR(AND($X167&lt;&gt;0,BU$4&gt;=$X167),AND($X167=0,BU$4&gt;=$W167)),$X$3,IF(OR(AND($V167&lt;&gt;0,BU$4&gt;=$V167),AND($V167=0,BU$4&gt;=$U167)),$V$3,IF(OR(AND($T167&lt;&gt;0,BU$4&gt;=$T167),AND($T167=0,BU$4&gt;=$S167)),$T$3,IF(OR(AND($R167&lt;&gt;0,BU$4&gt;=$R167),AND($R167=0,BU$4&gt;=$Q167)),$R$3,0)))),IF($J167="O",IF(OR(AND($V167&lt;&gt;0,BU$4&gt;=$V167),AND($V167=0,BU$4&gt;=$U167)),$V$2,IF(OR(AND($R167&lt;&gt;0,BU$4&gt;=$R167),AND($R167=0,BU$4&gt;=$Q167)),$R$2,0))))</f>
        <v>0</v>
      </c>
      <c r="BV167" s="113">
        <f t="shared" si="151"/>
        <v>0</v>
      </c>
      <c r="BW167" s="113">
        <f t="shared" si="151"/>
        <v>0</v>
      </c>
      <c r="BX167" s="113">
        <f t="shared" si="151"/>
        <v>0</v>
      </c>
      <c r="BY167" s="113">
        <f t="shared" si="151"/>
        <v>0</v>
      </c>
      <c r="BZ167" s="113">
        <f t="shared" si="151"/>
        <v>0</v>
      </c>
    </row>
    <row r="168" spans="1:78" ht="13.8">
      <c r="A168" s="457"/>
      <c r="B168" s="116"/>
      <c r="C168" s="116"/>
      <c r="D168" s="116"/>
      <c r="E168" s="117"/>
      <c r="F168" s="91" t="s">
        <v>541</v>
      </c>
      <c r="G168" s="91" t="s">
        <v>695</v>
      </c>
      <c r="H168" s="92" t="s">
        <v>325</v>
      </c>
      <c r="I168" s="93" t="s">
        <v>612</v>
      </c>
      <c r="J168" s="210" t="s">
        <v>81</v>
      </c>
      <c r="K168" s="209">
        <v>8</v>
      </c>
      <c r="L168" s="94">
        <f t="shared" si="122"/>
        <v>8.7594437753202672E-4</v>
      </c>
      <c r="M168" s="96"/>
      <c r="N168" s="97" t="str">
        <f t="shared" si="125"/>
        <v>No ISSUED</v>
      </c>
      <c r="O168" s="98">
        <f t="shared" ca="1" si="123"/>
        <v>0</v>
      </c>
      <c r="P168" s="99">
        <f t="shared" ca="1" si="124"/>
        <v>0</v>
      </c>
      <c r="Q168" s="431">
        <v>45989</v>
      </c>
      <c r="R168" s="432" t="s">
        <v>53</v>
      </c>
      <c r="S168" s="431">
        <f t="shared" si="127"/>
        <v>45996</v>
      </c>
      <c r="T168" s="434" t="s">
        <v>53</v>
      </c>
      <c r="U168" s="431">
        <f t="shared" si="126"/>
        <v>46003</v>
      </c>
      <c r="V168" s="432" t="s">
        <v>53</v>
      </c>
      <c r="W168" s="431" t="s">
        <v>53</v>
      </c>
      <c r="X168" s="432" t="s">
        <v>53</v>
      </c>
      <c r="Y168" s="82"/>
      <c r="Z168" s="113">
        <f t="shared" si="146"/>
        <v>0</v>
      </c>
      <c r="AA168" s="113">
        <f t="shared" si="146"/>
        <v>0</v>
      </c>
      <c r="AB168" s="113">
        <f t="shared" si="146"/>
        <v>0</v>
      </c>
      <c r="AC168" s="113">
        <f t="shared" si="146"/>
        <v>0</v>
      </c>
      <c r="AD168" s="113">
        <f t="shared" si="146"/>
        <v>0</v>
      </c>
      <c r="AE168" s="113">
        <f t="shared" si="146"/>
        <v>0</v>
      </c>
      <c r="AF168" s="113">
        <f t="shared" si="146"/>
        <v>0</v>
      </c>
      <c r="AG168" s="113">
        <f t="shared" si="146"/>
        <v>0</v>
      </c>
      <c r="AH168" s="113">
        <f t="shared" si="146"/>
        <v>0.85</v>
      </c>
      <c r="AI168" s="113">
        <f t="shared" si="146"/>
        <v>0.85</v>
      </c>
      <c r="AJ168" s="113">
        <f t="shared" si="147"/>
        <v>1</v>
      </c>
      <c r="AK168" s="113">
        <f t="shared" si="147"/>
        <v>1</v>
      </c>
      <c r="AL168" s="113">
        <f t="shared" si="147"/>
        <v>1</v>
      </c>
      <c r="AM168" s="113">
        <f t="shared" si="147"/>
        <v>1</v>
      </c>
      <c r="AN168" s="113">
        <f t="shared" si="147"/>
        <v>1</v>
      </c>
      <c r="AO168" s="113">
        <f t="shared" si="147"/>
        <v>1</v>
      </c>
      <c r="AP168" s="113">
        <f t="shared" si="147"/>
        <v>1</v>
      </c>
      <c r="AQ168" s="113">
        <f t="shared" si="147"/>
        <v>1</v>
      </c>
      <c r="AR168" s="113">
        <f t="shared" si="147"/>
        <v>1</v>
      </c>
      <c r="AS168" s="113">
        <f t="shared" si="147"/>
        <v>1</v>
      </c>
      <c r="AT168" s="113">
        <f t="shared" si="148"/>
        <v>1</v>
      </c>
      <c r="AU168" s="113">
        <f t="shared" si="148"/>
        <v>1</v>
      </c>
      <c r="AV168" s="113">
        <f t="shared" si="148"/>
        <v>1</v>
      </c>
      <c r="AW168" s="113">
        <f t="shared" si="148"/>
        <v>1</v>
      </c>
      <c r="AX168" s="113">
        <f t="shared" si="148"/>
        <v>1</v>
      </c>
      <c r="AY168" s="113">
        <f t="shared" si="148"/>
        <v>1</v>
      </c>
      <c r="AZ168" s="83"/>
      <c r="BA168" s="113">
        <f t="shared" si="149"/>
        <v>0</v>
      </c>
      <c r="BB168" s="113">
        <f t="shared" si="149"/>
        <v>0</v>
      </c>
      <c r="BC168" s="113">
        <f t="shared" si="149"/>
        <v>0</v>
      </c>
      <c r="BD168" s="113">
        <f t="shared" si="149"/>
        <v>0</v>
      </c>
      <c r="BE168" s="113">
        <f t="shared" si="149"/>
        <v>0</v>
      </c>
      <c r="BF168" s="113">
        <f t="shared" si="149"/>
        <v>0</v>
      </c>
      <c r="BG168" s="113">
        <f t="shared" si="149"/>
        <v>0</v>
      </c>
      <c r="BH168" s="113">
        <f t="shared" si="149"/>
        <v>0</v>
      </c>
      <c r="BI168" s="113">
        <f t="shared" si="149"/>
        <v>0</v>
      </c>
      <c r="BJ168" s="113">
        <f t="shared" si="149"/>
        <v>0</v>
      </c>
      <c r="BK168" s="113">
        <f t="shared" si="150"/>
        <v>0</v>
      </c>
      <c r="BL168" s="113">
        <f t="shared" si="150"/>
        <v>0</v>
      </c>
      <c r="BM168" s="113">
        <f t="shared" si="150"/>
        <v>0</v>
      </c>
      <c r="BN168" s="113">
        <f t="shared" si="150"/>
        <v>0</v>
      </c>
      <c r="BO168" s="113">
        <f t="shared" si="150"/>
        <v>0</v>
      </c>
      <c r="BP168" s="113">
        <f t="shared" si="150"/>
        <v>0</v>
      </c>
      <c r="BQ168" s="113">
        <f t="shared" si="150"/>
        <v>0</v>
      </c>
      <c r="BR168" s="113">
        <f t="shared" si="150"/>
        <v>0</v>
      </c>
      <c r="BS168" s="113">
        <f t="shared" si="150"/>
        <v>0</v>
      </c>
      <c r="BT168" s="113">
        <f t="shared" si="150"/>
        <v>0</v>
      </c>
      <c r="BU168" s="113">
        <f t="shared" si="151"/>
        <v>0</v>
      </c>
      <c r="BV168" s="113">
        <f t="shared" si="151"/>
        <v>0</v>
      </c>
      <c r="BW168" s="113">
        <f t="shared" si="151"/>
        <v>0</v>
      </c>
      <c r="BX168" s="113">
        <f t="shared" si="151"/>
        <v>0</v>
      </c>
      <c r="BY168" s="113">
        <f t="shared" si="151"/>
        <v>0</v>
      </c>
      <c r="BZ168" s="113">
        <f t="shared" si="151"/>
        <v>0</v>
      </c>
    </row>
    <row r="169" spans="1:78" ht="13.8">
      <c r="A169" s="457"/>
      <c r="B169" s="116"/>
      <c r="C169" s="116"/>
      <c r="D169" s="116"/>
      <c r="E169" s="117"/>
      <c r="F169" s="91" t="s">
        <v>542</v>
      </c>
      <c r="G169" s="91" t="s">
        <v>696</v>
      </c>
      <c r="H169" s="92" t="s">
        <v>326</v>
      </c>
      <c r="I169" s="93" t="s">
        <v>612</v>
      </c>
      <c r="J169" s="210" t="s">
        <v>81</v>
      </c>
      <c r="K169" s="209">
        <v>8</v>
      </c>
      <c r="L169" s="94">
        <f t="shared" si="122"/>
        <v>8.7594437753202672E-4</v>
      </c>
      <c r="M169" s="96"/>
      <c r="N169" s="97" t="str">
        <f t="shared" si="125"/>
        <v>No ISSUED</v>
      </c>
      <c r="O169" s="98">
        <f t="shared" ca="1" si="123"/>
        <v>0</v>
      </c>
      <c r="P169" s="99">
        <f t="shared" ca="1" si="124"/>
        <v>0</v>
      </c>
      <c r="Q169" s="431">
        <v>45996</v>
      </c>
      <c r="R169" s="432" t="s">
        <v>53</v>
      </c>
      <c r="S169" s="431">
        <f t="shared" si="127"/>
        <v>46003</v>
      </c>
      <c r="T169" s="434" t="s">
        <v>53</v>
      </c>
      <c r="U169" s="431">
        <f t="shared" si="126"/>
        <v>46010</v>
      </c>
      <c r="V169" s="432" t="s">
        <v>53</v>
      </c>
      <c r="W169" s="431" t="s">
        <v>53</v>
      </c>
      <c r="X169" s="432" t="s">
        <v>53</v>
      </c>
      <c r="Y169" s="82"/>
      <c r="Z169" s="113">
        <f t="shared" si="146"/>
        <v>0</v>
      </c>
      <c r="AA169" s="113">
        <f t="shared" si="146"/>
        <v>0</v>
      </c>
      <c r="AB169" s="113">
        <f t="shared" si="146"/>
        <v>0</v>
      </c>
      <c r="AC169" s="113">
        <f t="shared" si="146"/>
        <v>0</v>
      </c>
      <c r="AD169" s="113">
        <f t="shared" si="146"/>
        <v>0</v>
      </c>
      <c r="AE169" s="113">
        <f t="shared" si="146"/>
        <v>0</v>
      </c>
      <c r="AF169" s="113">
        <f t="shared" si="146"/>
        <v>0</v>
      </c>
      <c r="AG169" s="113">
        <f t="shared" si="146"/>
        <v>0</v>
      </c>
      <c r="AH169" s="113">
        <f t="shared" si="146"/>
        <v>0</v>
      </c>
      <c r="AI169" s="113">
        <f t="shared" si="146"/>
        <v>0.85</v>
      </c>
      <c r="AJ169" s="113">
        <f t="shared" si="147"/>
        <v>0.85</v>
      </c>
      <c r="AK169" s="113">
        <f t="shared" si="147"/>
        <v>1</v>
      </c>
      <c r="AL169" s="113">
        <f t="shared" si="147"/>
        <v>1</v>
      </c>
      <c r="AM169" s="113">
        <f t="shared" si="147"/>
        <v>1</v>
      </c>
      <c r="AN169" s="113">
        <f t="shared" si="147"/>
        <v>1</v>
      </c>
      <c r="AO169" s="113">
        <f t="shared" si="147"/>
        <v>1</v>
      </c>
      <c r="AP169" s="113">
        <f t="shared" si="147"/>
        <v>1</v>
      </c>
      <c r="AQ169" s="113">
        <f t="shared" si="147"/>
        <v>1</v>
      </c>
      <c r="AR169" s="113">
        <f t="shared" si="147"/>
        <v>1</v>
      </c>
      <c r="AS169" s="113">
        <f t="shared" si="147"/>
        <v>1</v>
      </c>
      <c r="AT169" s="113">
        <f t="shared" si="148"/>
        <v>1</v>
      </c>
      <c r="AU169" s="113">
        <f t="shared" si="148"/>
        <v>1</v>
      </c>
      <c r="AV169" s="113">
        <f t="shared" si="148"/>
        <v>1</v>
      </c>
      <c r="AW169" s="113">
        <f t="shared" si="148"/>
        <v>1</v>
      </c>
      <c r="AX169" s="113">
        <f t="shared" si="148"/>
        <v>1</v>
      </c>
      <c r="AY169" s="113">
        <f t="shared" si="148"/>
        <v>1</v>
      </c>
      <c r="AZ169" s="83"/>
      <c r="BA169" s="113">
        <f t="shared" si="149"/>
        <v>0</v>
      </c>
      <c r="BB169" s="113">
        <f t="shared" si="149"/>
        <v>0</v>
      </c>
      <c r="BC169" s="113">
        <f t="shared" si="149"/>
        <v>0</v>
      </c>
      <c r="BD169" s="113">
        <f t="shared" si="149"/>
        <v>0</v>
      </c>
      <c r="BE169" s="113">
        <f t="shared" si="149"/>
        <v>0</v>
      </c>
      <c r="BF169" s="113">
        <f t="shared" si="149"/>
        <v>0</v>
      </c>
      <c r="BG169" s="113">
        <f t="shared" si="149"/>
        <v>0</v>
      </c>
      <c r="BH169" s="113">
        <f t="shared" si="149"/>
        <v>0</v>
      </c>
      <c r="BI169" s="113">
        <f t="shared" si="149"/>
        <v>0</v>
      </c>
      <c r="BJ169" s="113">
        <f t="shared" si="149"/>
        <v>0</v>
      </c>
      <c r="BK169" s="113">
        <f t="shared" si="150"/>
        <v>0</v>
      </c>
      <c r="BL169" s="113">
        <f t="shared" si="150"/>
        <v>0</v>
      </c>
      <c r="BM169" s="113">
        <f t="shared" si="150"/>
        <v>0</v>
      </c>
      <c r="BN169" s="113">
        <f t="shared" si="150"/>
        <v>0</v>
      </c>
      <c r="BO169" s="113">
        <f t="shared" si="150"/>
        <v>0</v>
      </c>
      <c r="BP169" s="113">
        <f t="shared" si="150"/>
        <v>0</v>
      </c>
      <c r="BQ169" s="113">
        <f t="shared" si="150"/>
        <v>0</v>
      </c>
      <c r="BR169" s="113">
        <f t="shared" si="150"/>
        <v>0</v>
      </c>
      <c r="BS169" s="113">
        <f t="shared" si="150"/>
        <v>0</v>
      </c>
      <c r="BT169" s="113">
        <f t="shared" si="150"/>
        <v>0</v>
      </c>
      <c r="BU169" s="113">
        <f t="shared" si="151"/>
        <v>0</v>
      </c>
      <c r="BV169" s="113">
        <f t="shared" si="151"/>
        <v>0</v>
      </c>
      <c r="BW169" s="113">
        <f t="shared" si="151"/>
        <v>0</v>
      </c>
      <c r="BX169" s="113">
        <f t="shared" si="151"/>
        <v>0</v>
      </c>
      <c r="BY169" s="113">
        <f t="shared" si="151"/>
        <v>0</v>
      </c>
      <c r="BZ169" s="113">
        <f t="shared" si="151"/>
        <v>0</v>
      </c>
    </row>
    <row r="170" spans="1:78" ht="13.8">
      <c r="A170" s="457"/>
      <c r="B170" s="116"/>
      <c r="C170" s="116"/>
      <c r="D170" s="116"/>
      <c r="E170" s="117"/>
      <c r="F170" s="91" t="s">
        <v>543</v>
      </c>
      <c r="G170" s="91" t="s">
        <v>696</v>
      </c>
      <c r="H170" s="92" t="s">
        <v>327</v>
      </c>
      <c r="I170" s="93" t="s">
        <v>612</v>
      </c>
      <c r="J170" s="210" t="s">
        <v>81</v>
      </c>
      <c r="K170" s="209">
        <v>8</v>
      </c>
      <c r="L170" s="94">
        <f t="shared" si="122"/>
        <v>8.7594437753202672E-4</v>
      </c>
      <c r="M170" s="96"/>
      <c r="N170" s="97" t="str">
        <f t="shared" si="125"/>
        <v>No ISSUED</v>
      </c>
      <c r="O170" s="98">
        <f t="shared" ca="1" si="123"/>
        <v>0</v>
      </c>
      <c r="P170" s="99">
        <f t="shared" ca="1" si="124"/>
        <v>0</v>
      </c>
      <c r="Q170" s="431">
        <v>45996</v>
      </c>
      <c r="R170" s="432" t="s">
        <v>53</v>
      </c>
      <c r="S170" s="431">
        <f t="shared" si="127"/>
        <v>46003</v>
      </c>
      <c r="T170" s="434" t="s">
        <v>53</v>
      </c>
      <c r="U170" s="431">
        <f t="shared" si="126"/>
        <v>46010</v>
      </c>
      <c r="V170" s="432" t="s">
        <v>53</v>
      </c>
      <c r="W170" s="431" t="s">
        <v>53</v>
      </c>
      <c r="X170" s="432" t="s">
        <v>53</v>
      </c>
      <c r="Y170" s="82"/>
      <c r="Z170" s="113">
        <f t="shared" si="146"/>
        <v>0</v>
      </c>
      <c r="AA170" s="113">
        <f t="shared" si="146"/>
        <v>0</v>
      </c>
      <c r="AB170" s="113">
        <f t="shared" si="146"/>
        <v>0</v>
      </c>
      <c r="AC170" s="113">
        <f t="shared" si="146"/>
        <v>0</v>
      </c>
      <c r="AD170" s="113">
        <f t="shared" si="146"/>
        <v>0</v>
      </c>
      <c r="AE170" s="113">
        <f t="shared" si="146"/>
        <v>0</v>
      </c>
      <c r="AF170" s="113">
        <f t="shared" si="146"/>
        <v>0</v>
      </c>
      <c r="AG170" s="113">
        <f t="shared" si="146"/>
        <v>0</v>
      </c>
      <c r="AH170" s="113">
        <f t="shared" si="146"/>
        <v>0</v>
      </c>
      <c r="AI170" s="113">
        <f t="shared" si="146"/>
        <v>0.85</v>
      </c>
      <c r="AJ170" s="113">
        <f t="shared" si="147"/>
        <v>0.85</v>
      </c>
      <c r="AK170" s="113">
        <f t="shared" si="147"/>
        <v>1</v>
      </c>
      <c r="AL170" s="113">
        <f t="shared" si="147"/>
        <v>1</v>
      </c>
      <c r="AM170" s="113">
        <f t="shared" si="147"/>
        <v>1</v>
      </c>
      <c r="AN170" s="113">
        <f t="shared" si="147"/>
        <v>1</v>
      </c>
      <c r="AO170" s="113">
        <f t="shared" si="147"/>
        <v>1</v>
      </c>
      <c r="AP170" s="113">
        <f t="shared" si="147"/>
        <v>1</v>
      </c>
      <c r="AQ170" s="113">
        <f t="shared" si="147"/>
        <v>1</v>
      </c>
      <c r="AR170" s="113">
        <f t="shared" si="147"/>
        <v>1</v>
      </c>
      <c r="AS170" s="113">
        <f t="shared" si="147"/>
        <v>1</v>
      </c>
      <c r="AT170" s="113">
        <f t="shared" si="148"/>
        <v>1</v>
      </c>
      <c r="AU170" s="113">
        <f t="shared" si="148"/>
        <v>1</v>
      </c>
      <c r="AV170" s="113">
        <f t="shared" si="148"/>
        <v>1</v>
      </c>
      <c r="AW170" s="113">
        <f t="shared" si="148"/>
        <v>1</v>
      </c>
      <c r="AX170" s="113">
        <f t="shared" si="148"/>
        <v>1</v>
      </c>
      <c r="AY170" s="113">
        <f t="shared" si="148"/>
        <v>1</v>
      </c>
      <c r="AZ170" s="83"/>
      <c r="BA170" s="113">
        <f t="shared" si="149"/>
        <v>0</v>
      </c>
      <c r="BB170" s="113">
        <f t="shared" si="149"/>
        <v>0</v>
      </c>
      <c r="BC170" s="113">
        <f t="shared" si="149"/>
        <v>0</v>
      </c>
      <c r="BD170" s="113">
        <f t="shared" si="149"/>
        <v>0</v>
      </c>
      <c r="BE170" s="113">
        <f t="shared" si="149"/>
        <v>0</v>
      </c>
      <c r="BF170" s="113">
        <f t="shared" si="149"/>
        <v>0</v>
      </c>
      <c r="BG170" s="113">
        <f t="shared" si="149"/>
        <v>0</v>
      </c>
      <c r="BH170" s="113">
        <f t="shared" si="149"/>
        <v>0</v>
      </c>
      <c r="BI170" s="113">
        <f t="shared" si="149"/>
        <v>0</v>
      </c>
      <c r="BJ170" s="113">
        <f t="shared" si="149"/>
        <v>0</v>
      </c>
      <c r="BK170" s="113">
        <f t="shared" si="150"/>
        <v>0</v>
      </c>
      <c r="BL170" s="113">
        <f t="shared" si="150"/>
        <v>0</v>
      </c>
      <c r="BM170" s="113">
        <f t="shared" si="150"/>
        <v>0</v>
      </c>
      <c r="BN170" s="113">
        <f t="shared" si="150"/>
        <v>0</v>
      </c>
      <c r="BO170" s="113">
        <f t="shared" si="150"/>
        <v>0</v>
      </c>
      <c r="BP170" s="113">
        <f t="shared" si="150"/>
        <v>0</v>
      </c>
      <c r="BQ170" s="113">
        <f t="shared" si="150"/>
        <v>0</v>
      </c>
      <c r="BR170" s="113">
        <f t="shared" si="150"/>
        <v>0</v>
      </c>
      <c r="BS170" s="113">
        <f t="shared" si="150"/>
        <v>0</v>
      </c>
      <c r="BT170" s="113">
        <f t="shared" si="150"/>
        <v>0</v>
      </c>
      <c r="BU170" s="113">
        <f t="shared" si="151"/>
        <v>0</v>
      </c>
      <c r="BV170" s="113">
        <f t="shared" si="151"/>
        <v>0</v>
      </c>
      <c r="BW170" s="113">
        <f t="shared" si="151"/>
        <v>0</v>
      </c>
      <c r="BX170" s="113">
        <f t="shared" si="151"/>
        <v>0</v>
      </c>
      <c r="BY170" s="113">
        <f t="shared" si="151"/>
        <v>0</v>
      </c>
      <c r="BZ170" s="113">
        <f t="shared" si="151"/>
        <v>0</v>
      </c>
    </row>
    <row r="171" spans="1:78" ht="13.8">
      <c r="A171" s="457"/>
      <c r="B171" s="116"/>
      <c r="C171" s="116"/>
      <c r="D171" s="116"/>
      <c r="E171" s="117"/>
      <c r="F171" s="91" t="s">
        <v>544</v>
      </c>
      <c r="G171" s="91" t="s">
        <v>696</v>
      </c>
      <c r="H171" s="92" t="s">
        <v>328</v>
      </c>
      <c r="I171" s="93" t="s">
        <v>612</v>
      </c>
      <c r="J171" s="210" t="s">
        <v>81</v>
      </c>
      <c r="K171" s="209">
        <v>8</v>
      </c>
      <c r="L171" s="94">
        <f t="shared" si="122"/>
        <v>8.7594437753202672E-4</v>
      </c>
      <c r="M171" s="96"/>
      <c r="N171" s="97" t="str">
        <f t="shared" si="125"/>
        <v>No ISSUED</v>
      </c>
      <c r="O171" s="98">
        <f t="shared" ca="1" si="123"/>
        <v>0</v>
      </c>
      <c r="P171" s="99">
        <f t="shared" ca="1" si="124"/>
        <v>0</v>
      </c>
      <c r="Q171" s="431">
        <v>45996</v>
      </c>
      <c r="R171" s="432" t="s">
        <v>53</v>
      </c>
      <c r="S171" s="431">
        <f t="shared" si="127"/>
        <v>46003</v>
      </c>
      <c r="T171" s="434" t="s">
        <v>53</v>
      </c>
      <c r="U171" s="431">
        <f t="shared" si="126"/>
        <v>46010</v>
      </c>
      <c r="V171" s="432" t="s">
        <v>53</v>
      </c>
      <c r="W171" s="431" t="s">
        <v>53</v>
      </c>
      <c r="X171" s="432" t="s">
        <v>53</v>
      </c>
      <c r="Y171" s="82"/>
      <c r="Z171" s="113">
        <f t="shared" si="146"/>
        <v>0</v>
      </c>
      <c r="AA171" s="113">
        <f t="shared" si="146"/>
        <v>0</v>
      </c>
      <c r="AB171" s="113">
        <f t="shared" si="146"/>
        <v>0</v>
      </c>
      <c r="AC171" s="113">
        <f t="shared" si="146"/>
        <v>0</v>
      </c>
      <c r="AD171" s="113">
        <f t="shared" si="146"/>
        <v>0</v>
      </c>
      <c r="AE171" s="113">
        <f t="shared" si="146"/>
        <v>0</v>
      </c>
      <c r="AF171" s="113">
        <f t="shared" si="146"/>
        <v>0</v>
      </c>
      <c r="AG171" s="113">
        <f t="shared" si="146"/>
        <v>0</v>
      </c>
      <c r="AH171" s="113">
        <f t="shared" si="146"/>
        <v>0</v>
      </c>
      <c r="AI171" s="113">
        <f t="shared" si="146"/>
        <v>0.85</v>
      </c>
      <c r="AJ171" s="113">
        <f t="shared" si="147"/>
        <v>0.85</v>
      </c>
      <c r="AK171" s="113">
        <f t="shared" si="147"/>
        <v>1</v>
      </c>
      <c r="AL171" s="113">
        <f t="shared" si="147"/>
        <v>1</v>
      </c>
      <c r="AM171" s="113">
        <f t="shared" si="147"/>
        <v>1</v>
      </c>
      <c r="AN171" s="113">
        <f t="shared" si="147"/>
        <v>1</v>
      </c>
      <c r="AO171" s="113">
        <f t="shared" si="147"/>
        <v>1</v>
      </c>
      <c r="AP171" s="113">
        <f t="shared" si="147"/>
        <v>1</v>
      </c>
      <c r="AQ171" s="113">
        <f t="shared" si="147"/>
        <v>1</v>
      </c>
      <c r="AR171" s="113">
        <f t="shared" si="147"/>
        <v>1</v>
      </c>
      <c r="AS171" s="113">
        <f t="shared" si="147"/>
        <v>1</v>
      </c>
      <c r="AT171" s="113">
        <f t="shared" si="148"/>
        <v>1</v>
      </c>
      <c r="AU171" s="113">
        <f t="shared" si="148"/>
        <v>1</v>
      </c>
      <c r="AV171" s="113">
        <f t="shared" si="148"/>
        <v>1</v>
      </c>
      <c r="AW171" s="113">
        <f t="shared" si="148"/>
        <v>1</v>
      </c>
      <c r="AX171" s="113">
        <f t="shared" si="148"/>
        <v>1</v>
      </c>
      <c r="AY171" s="113">
        <f t="shared" si="148"/>
        <v>1</v>
      </c>
      <c r="AZ171" s="83"/>
      <c r="BA171" s="113">
        <f t="shared" si="149"/>
        <v>0</v>
      </c>
      <c r="BB171" s="113">
        <f t="shared" si="149"/>
        <v>0</v>
      </c>
      <c r="BC171" s="113">
        <f t="shared" si="149"/>
        <v>0</v>
      </c>
      <c r="BD171" s="113">
        <f t="shared" si="149"/>
        <v>0</v>
      </c>
      <c r="BE171" s="113">
        <f t="shared" si="149"/>
        <v>0</v>
      </c>
      <c r="BF171" s="113">
        <f t="shared" si="149"/>
        <v>0</v>
      </c>
      <c r="BG171" s="113">
        <f t="shared" si="149"/>
        <v>0</v>
      </c>
      <c r="BH171" s="113">
        <f t="shared" si="149"/>
        <v>0</v>
      </c>
      <c r="BI171" s="113">
        <f t="shared" si="149"/>
        <v>0</v>
      </c>
      <c r="BJ171" s="113">
        <f t="shared" si="149"/>
        <v>0</v>
      </c>
      <c r="BK171" s="113">
        <f t="shared" si="150"/>
        <v>0</v>
      </c>
      <c r="BL171" s="113">
        <f t="shared" si="150"/>
        <v>0</v>
      </c>
      <c r="BM171" s="113">
        <f t="shared" si="150"/>
        <v>0</v>
      </c>
      <c r="BN171" s="113">
        <f t="shared" si="150"/>
        <v>0</v>
      </c>
      <c r="BO171" s="113">
        <f t="shared" si="150"/>
        <v>0</v>
      </c>
      <c r="BP171" s="113">
        <f t="shared" si="150"/>
        <v>0</v>
      </c>
      <c r="BQ171" s="113">
        <f t="shared" si="150"/>
        <v>0</v>
      </c>
      <c r="BR171" s="113">
        <f t="shared" si="150"/>
        <v>0</v>
      </c>
      <c r="BS171" s="113">
        <f t="shared" si="150"/>
        <v>0</v>
      </c>
      <c r="BT171" s="113">
        <f t="shared" si="150"/>
        <v>0</v>
      </c>
      <c r="BU171" s="113">
        <f t="shared" si="151"/>
        <v>0</v>
      </c>
      <c r="BV171" s="113">
        <f t="shared" si="151"/>
        <v>0</v>
      </c>
      <c r="BW171" s="113">
        <f t="shared" si="151"/>
        <v>0</v>
      </c>
      <c r="BX171" s="113">
        <f t="shared" si="151"/>
        <v>0</v>
      </c>
      <c r="BY171" s="113">
        <f t="shared" si="151"/>
        <v>0</v>
      </c>
      <c r="BZ171" s="113">
        <f t="shared" si="151"/>
        <v>0</v>
      </c>
    </row>
    <row r="172" spans="1:78" ht="13.8">
      <c r="A172" s="457"/>
      <c r="B172" s="116"/>
      <c r="C172" s="116"/>
      <c r="D172" s="116"/>
      <c r="E172" s="117"/>
      <c r="F172" s="91" t="s">
        <v>545</v>
      </c>
      <c r="G172" s="91" t="s">
        <v>696</v>
      </c>
      <c r="H172" s="92" t="s">
        <v>329</v>
      </c>
      <c r="I172" s="93" t="s">
        <v>612</v>
      </c>
      <c r="J172" s="210" t="s">
        <v>81</v>
      </c>
      <c r="K172" s="209">
        <v>8</v>
      </c>
      <c r="L172" s="94">
        <f t="shared" si="122"/>
        <v>8.7594437753202672E-4</v>
      </c>
      <c r="M172" s="96"/>
      <c r="N172" s="97" t="str">
        <f t="shared" si="125"/>
        <v>No ISSUED</v>
      </c>
      <c r="O172" s="98">
        <f t="shared" ca="1" si="123"/>
        <v>0</v>
      </c>
      <c r="P172" s="99">
        <f t="shared" ca="1" si="124"/>
        <v>0</v>
      </c>
      <c r="Q172" s="431">
        <v>45996</v>
      </c>
      <c r="R172" s="432" t="s">
        <v>53</v>
      </c>
      <c r="S172" s="431">
        <f t="shared" si="127"/>
        <v>46003</v>
      </c>
      <c r="T172" s="434" t="s">
        <v>53</v>
      </c>
      <c r="U172" s="431">
        <f t="shared" si="126"/>
        <v>46010</v>
      </c>
      <c r="V172" s="432" t="s">
        <v>53</v>
      </c>
      <c r="W172" s="431" t="s">
        <v>53</v>
      </c>
      <c r="X172" s="432" t="s">
        <v>53</v>
      </c>
      <c r="Y172" s="82"/>
      <c r="Z172" s="113">
        <f t="shared" si="146"/>
        <v>0</v>
      </c>
      <c r="AA172" s="113">
        <f t="shared" si="146"/>
        <v>0</v>
      </c>
      <c r="AB172" s="113">
        <f t="shared" si="146"/>
        <v>0</v>
      </c>
      <c r="AC172" s="113">
        <f t="shared" si="146"/>
        <v>0</v>
      </c>
      <c r="AD172" s="113">
        <f t="shared" si="146"/>
        <v>0</v>
      </c>
      <c r="AE172" s="113">
        <f t="shared" si="146"/>
        <v>0</v>
      </c>
      <c r="AF172" s="113">
        <f t="shared" si="146"/>
        <v>0</v>
      </c>
      <c r="AG172" s="113">
        <f t="shared" si="146"/>
        <v>0</v>
      </c>
      <c r="AH172" s="113">
        <f t="shared" si="146"/>
        <v>0</v>
      </c>
      <c r="AI172" s="113">
        <f t="shared" si="146"/>
        <v>0.85</v>
      </c>
      <c r="AJ172" s="113">
        <f t="shared" si="147"/>
        <v>0.85</v>
      </c>
      <c r="AK172" s="113">
        <f t="shared" si="147"/>
        <v>1</v>
      </c>
      <c r="AL172" s="113">
        <f t="shared" si="147"/>
        <v>1</v>
      </c>
      <c r="AM172" s="113">
        <f t="shared" si="147"/>
        <v>1</v>
      </c>
      <c r="AN172" s="113">
        <f t="shared" si="147"/>
        <v>1</v>
      </c>
      <c r="AO172" s="113">
        <f t="shared" si="147"/>
        <v>1</v>
      </c>
      <c r="AP172" s="113">
        <f t="shared" si="147"/>
        <v>1</v>
      </c>
      <c r="AQ172" s="113">
        <f t="shared" si="147"/>
        <v>1</v>
      </c>
      <c r="AR172" s="113">
        <f t="shared" si="147"/>
        <v>1</v>
      </c>
      <c r="AS172" s="113">
        <f t="shared" si="147"/>
        <v>1</v>
      </c>
      <c r="AT172" s="113">
        <f t="shared" si="148"/>
        <v>1</v>
      </c>
      <c r="AU172" s="113">
        <f t="shared" si="148"/>
        <v>1</v>
      </c>
      <c r="AV172" s="113">
        <f t="shared" si="148"/>
        <v>1</v>
      </c>
      <c r="AW172" s="113">
        <f t="shared" si="148"/>
        <v>1</v>
      </c>
      <c r="AX172" s="113">
        <f t="shared" si="148"/>
        <v>1</v>
      </c>
      <c r="AY172" s="113">
        <f t="shared" si="148"/>
        <v>1</v>
      </c>
      <c r="AZ172" s="83"/>
      <c r="BA172" s="113">
        <f t="shared" si="149"/>
        <v>0</v>
      </c>
      <c r="BB172" s="113">
        <f t="shared" si="149"/>
        <v>0</v>
      </c>
      <c r="BC172" s="113">
        <f t="shared" si="149"/>
        <v>0</v>
      </c>
      <c r="BD172" s="113">
        <f t="shared" si="149"/>
        <v>0</v>
      </c>
      <c r="BE172" s="113">
        <f t="shared" si="149"/>
        <v>0</v>
      </c>
      <c r="BF172" s="113">
        <f t="shared" si="149"/>
        <v>0</v>
      </c>
      <c r="BG172" s="113">
        <f t="shared" si="149"/>
        <v>0</v>
      </c>
      <c r="BH172" s="113">
        <f t="shared" si="149"/>
        <v>0</v>
      </c>
      <c r="BI172" s="113">
        <f t="shared" si="149"/>
        <v>0</v>
      </c>
      <c r="BJ172" s="113">
        <f t="shared" si="149"/>
        <v>0</v>
      </c>
      <c r="BK172" s="113">
        <f t="shared" si="150"/>
        <v>0</v>
      </c>
      <c r="BL172" s="113">
        <f t="shared" si="150"/>
        <v>0</v>
      </c>
      <c r="BM172" s="113">
        <f t="shared" si="150"/>
        <v>0</v>
      </c>
      <c r="BN172" s="113">
        <f t="shared" si="150"/>
        <v>0</v>
      </c>
      <c r="BO172" s="113">
        <f t="shared" si="150"/>
        <v>0</v>
      </c>
      <c r="BP172" s="113">
        <f t="shared" si="150"/>
        <v>0</v>
      </c>
      <c r="BQ172" s="113">
        <f t="shared" si="150"/>
        <v>0</v>
      </c>
      <c r="BR172" s="113">
        <f t="shared" si="150"/>
        <v>0</v>
      </c>
      <c r="BS172" s="113">
        <f t="shared" si="150"/>
        <v>0</v>
      </c>
      <c r="BT172" s="113">
        <f t="shared" si="150"/>
        <v>0</v>
      </c>
      <c r="BU172" s="113">
        <f t="shared" si="151"/>
        <v>0</v>
      </c>
      <c r="BV172" s="113">
        <f t="shared" si="151"/>
        <v>0</v>
      </c>
      <c r="BW172" s="113">
        <f t="shared" si="151"/>
        <v>0</v>
      </c>
      <c r="BX172" s="113">
        <f t="shared" si="151"/>
        <v>0</v>
      </c>
      <c r="BY172" s="113">
        <f t="shared" si="151"/>
        <v>0</v>
      </c>
      <c r="BZ172" s="113">
        <f t="shared" si="151"/>
        <v>0</v>
      </c>
    </row>
    <row r="173" spans="1:78" ht="13.8">
      <c r="A173" s="457"/>
      <c r="B173" s="116"/>
      <c r="C173" s="116"/>
      <c r="D173" s="116"/>
      <c r="E173" s="117"/>
      <c r="F173" s="91" t="s">
        <v>546</v>
      </c>
      <c r="G173" s="91" t="s">
        <v>696</v>
      </c>
      <c r="H173" s="92" t="s">
        <v>330</v>
      </c>
      <c r="I173" s="93" t="s">
        <v>612</v>
      </c>
      <c r="J173" s="210" t="s">
        <v>81</v>
      </c>
      <c r="K173" s="209">
        <v>8</v>
      </c>
      <c r="L173" s="94">
        <f t="shared" si="122"/>
        <v>8.7594437753202672E-4</v>
      </c>
      <c r="M173" s="96"/>
      <c r="N173" s="97" t="str">
        <f t="shared" si="125"/>
        <v>No ISSUED</v>
      </c>
      <c r="O173" s="98">
        <f t="shared" ca="1" si="123"/>
        <v>0</v>
      </c>
      <c r="P173" s="99">
        <f t="shared" ca="1" si="124"/>
        <v>0</v>
      </c>
      <c r="Q173" s="431">
        <v>45996</v>
      </c>
      <c r="R173" s="432" t="s">
        <v>53</v>
      </c>
      <c r="S173" s="431">
        <f t="shared" si="127"/>
        <v>46003</v>
      </c>
      <c r="T173" s="434" t="s">
        <v>53</v>
      </c>
      <c r="U173" s="431">
        <f t="shared" si="126"/>
        <v>46010</v>
      </c>
      <c r="V173" s="432" t="s">
        <v>53</v>
      </c>
      <c r="W173" s="431" t="s">
        <v>53</v>
      </c>
      <c r="X173" s="432" t="s">
        <v>53</v>
      </c>
      <c r="Y173" s="82"/>
      <c r="Z173" s="113">
        <f t="shared" si="146"/>
        <v>0</v>
      </c>
      <c r="AA173" s="113">
        <f t="shared" si="146"/>
        <v>0</v>
      </c>
      <c r="AB173" s="113">
        <f t="shared" si="146"/>
        <v>0</v>
      </c>
      <c r="AC173" s="113">
        <f t="shared" si="146"/>
        <v>0</v>
      </c>
      <c r="AD173" s="113">
        <f t="shared" si="146"/>
        <v>0</v>
      </c>
      <c r="AE173" s="113">
        <f t="shared" si="146"/>
        <v>0</v>
      </c>
      <c r="AF173" s="113">
        <f t="shared" si="146"/>
        <v>0</v>
      </c>
      <c r="AG173" s="113">
        <f t="shared" si="146"/>
        <v>0</v>
      </c>
      <c r="AH173" s="113">
        <f t="shared" si="146"/>
        <v>0</v>
      </c>
      <c r="AI173" s="113">
        <f t="shared" si="146"/>
        <v>0.85</v>
      </c>
      <c r="AJ173" s="113">
        <f t="shared" si="147"/>
        <v>0.85</v>
      </c>
      <c r="AK173" s="113">
        <f t="shared" si="147"/>
        <v>1</v>
      </c>
      <c r="AL173" s="113">
        <f t="shared" si="147"/>
        <v>1</v>
      </c>
      <c r="AM173" s="113">
        <f t="shared" si="147"/>
        <v>1</v>
      </c>
      <c r="AN173" s="113">
        <f t="shared" si="147"/>
        <v>1</v>
      </c>
      <c r="AO173" s="113">
        <f t="shared" si="147"/>
        <v>1</v>
      </c>
      <c r="AP173" s="113">
        <f t="shared" si="147"/>
        <v>1</v>
      </c>
      <c r="AQ173" s="113">
        <f t="shared" si="147"/>
        <v>1</v>
      </c>
      <c r="AR173" s="113">
        <f t="shared" si="147"/>
        <v>1</v>
      </c>
      <c r="AS173" s="113">
        <f t="shared" si="147"/>
        <v>1</v>
      </c>
      <c r="AT173" s="113">
        <f t="shared" si="148"/>
        <v>1</v>
      </c>
      <c r="AU173" s="113">
        <f t="shared" si="148"/>
        <v>1</v>
      </c>
      <c r="AV173" s="113">
        <f t="shared" si="148"/>
        <v>1</v>
      </c>
      <c r="AW173" s="113">
        <f t="shared" si="148"/>
        <v>1</v>
      </c>
      <c r="AX173" s="113">
        <f t="shared" si="148"/>
        <v>1</v>
      </c>
      <c r="AY173" s="113">
        <f t="shared" si="148"/>
        <v>1</v>
      </c>
      <c r="AZ173" s="83"/>
      <c r="BA173" s="113">
        <f t="shared" si="149"/>
        <v>0</v>
      </c>
      <c r="BB173" s="113">
        <f t="shared" si="149"/>
        <v>0</v>
      </c>
      <c r="BC173" s="113">
        <f t="shared" si="149"/>
        <v>0</v>
      </c>
      <c r="BD173" s="113">
        <f t="shared" si="149"/>
        <v>0</v>
      </c>
      <c r="BE173" s="113">
        <f t="shared" si="149"/>
        <v>0</v>
      </c>
      <c r="BF173" s="113">
        <f t="shared" si="149"/>
        <v>0</v>
      </c>
      <c r="BG173" s="113">
        <f t="shared" si="149"/>
        <v>0</v>
      </c>
      <c r="BH173" s="113">
        <f t="shared" si="149"/>
        <v>0</v>
      </c>
      <c r="BI173" s="113">
        <f t="shared" si="149"/>
        <v>0</v>
      </c>
      <c r="BJ173" s="113">
        <f t="shared" si="149"/>
        <v>0</v>
      </c>
      <c r="BK173" s="113">
        <f t="shared" si="150"/>
        <v>0</v>
      </c>
      <c r="BL173" s="113">
        <f t="shared" si="150"/>
        <v>0</v>
      </c>
      <c r="BM173" s="113">
        <f t="shared" si="150"/>
        <v>0</v>
      </c>
      <c r="BN173" s="113">
        <f t="shared" si="150"/>
        <v>0</v>
      </c>
      <c r="BO173" s="113">
        <f t="shared" si="150"/>
        <v>0</v>
      </c>
      <c r="BP173" s="113">
        <f t="shared" si="150"/>
        <v>0</v>
      </c>
      <c r="BQ173" s="113">
        <f t="shared" si="150"/>
        <v>0</v>
      </c>
      <c r="BR173" s="113">
        <f t="shared" si="150"/>
        <v>0</v>
      </c>
      <c r="BS173" s="113">
        <f t="shared" si="150"/>
        <v>0</v>
      </c>
      <c r="BT173" s="113">
        <f t="shared" si="150"/>
        <v>0</v>
      </c>
      <c r="BU173" s="113">
        <f t="shared" si="151"/>
        <v>0</v>
      </c>
      <c r="BV173" s="113">
        <f t="shared" si="151"/>
        <v>0</v>
      </c>
      <c r="BW173" s="113">
        <f t="shared" si="151"/>
        <v>0</v>
      </c>
      <c r="BX173" s="113">
        <f t="shared" si="151"/>
        <v>0</v>
      </c>
      <c r="BY173" s="113">
        <f t="shared" si="151"/>
        <v>0</v>
      </c>
      <c r="BZ173" s="113">
        <f t="shared" si="151"/>
        <v>0</v>
      </c>
    </row>
    <row r="174" spans="1:78" ht="13.8">
      <c r="A174" s="457"/>
      <c r="B174" s="116"/>
      <c r="C174" s="116"/>
      <c r="D174" s="116"/>
      <c r="E174" s="117"/>
      <c r="F174" s="91" t="s">
        <v>547</v>
      </c>
      <c r="G174" s="91" t="s">
        <v>696</v>
      </c>
      <c r="H174" s="92" t="s">
        <v>331</v>
      </c>
      <c r="I174" s="93" t="s">
        <v>612</v>
      </c>
      <c r="J174" s="210" t="s">
        <v>81</v>
      </c>
      <c r="K174" s="209">
        <v>8</v>
      </c>
      <c r="L174" s="94">
        <f t="shared" si="122"/>
        <v>8.7594437753202672E-4</v>
      </c>
      <c r="M174" s="96"/>
      <c r="N174" s="97" t="str">
        <f t="shared" si="125"/>
        <v>No ISSUED</v>
      </c>
      <c r="O174" s="98">
        <f t="shared" ca="1" si="123"/>
        <v>0</v>
      </c>
      <c r="P174" s="99">
        <f t="shared" ca="1" si="124"/>
        <v>0</v>
      </c>
      <c r="Q174" s="431">
        <v>45996</v>
      </c>
      <c r="R174" s="432" t="s">
        <v>53</v>
      </c>
      <c r="S174" s="431">
        <f t="shared" si="127"/>
        <v>46003</v>
      </c>
      <c r="T174" s="434" t="s">
        <v>53</v>
      </c>
      <c r="U174" s="431">
        <f t="shared" si="126"/>
        <v>46010</v>
      </c>
      <c r="V174" s="432" t="s">
        <v>53</v>
      </c>
      <c r="W174" s="431" t="s">
        <v>53</v>
      </c>
      <c r="X174" s="432" t="s">
        <v>53</v>
      </c>
      <c r="Y174" s="82"/>
      <c r="Z174" s="113">
        <f t="shared" si="146"/>
        <v>0</v>
      </c>
      <c r="AA174" s="113">
        <f t="shared" si="146"/>
        <v>0</v>
      </c>
      <c r="AB174" s="113">
        <f t="shared" si="146"/>
        <v>0</v>
      </c>
      <c r="AC174" s="113">
        <f t="shared" si="146"/>
        <v>0</v>
      </c>
      <c r="AD174" s="113">
        <f t="shared" si="146"/>
        <v>0</v>
      </c>
      <c r="AE174" s="113">
        <f t="shared" si="146"/>
        <v>0</v>
      </c>
      <c r="AF174" s="113">
        <f t="shared" si="146"/>
        <v>0</v>
      </c>
      <c r="AG174" s="113">
        <f t="shared" si="146"/>
        <v>0</v>
      </c>
      <c r="AH174" s="113">
        <f t="shared" si="146"/>
        <v>0</v>
      </c>
      <c r="AI174" s="113">
        <f t="shared" si="146"/>
        <v>0.85</v>
      </c>
      <c r="AJ174" s="113">
        <f t="shared" si="147"/>
        <v>0.85</v>
      </c>
      <c r="AK174" s="113">
        <f t="shared" si="147"/>
        <v>1</v>
      </c>
      <c r="AL174" s="113">
        <f t="shared" si="147"/>
        <v>1</v>
      </c>
      <c r="AM174" s="113">
        <f t="shared" si="147"/>
        <v>1</v>
      </c>
      <c r="AN174" s="113">
        <f t="shared" si="147"/>
        <v>1</v>
      </c>
      <c r="AO174" s="113">
        <f t="shared" si="147"/>
        <v>1</v>
      </c>
      <c r="AP174" s="113">
        <f t="shared" si="147"/>
        <v>1</v>
      </c>
      <c r="AQ174" s="113">
        <f t="shared" si="147"/>
        <v>1</v>
      </c>
      <c r="AR174" s="113">
        <f t="shared" si="147"/>
        <v>1</v>
      </c>
      <c r="AS174" s="113">
        <f t="shared" si="147"/>
        <v>1</v>
      </c>
      <c r="AT174" s="113">
        <f t="shared" si="148"/>
        <v>1</v>
      </c>
      <c r="AU174" s="113">
        <f t="shared" si="148"/>
        <v>1</v>
      </c>
      <c r="AV174" s="113">
        <f t="shared" si="148"/>
        <v>1</v>
      </c>
      <c r="AW174" s="113">
        <f t="shared" si="148"/>
        <v>1</v>
      </c>
      <c r="AX174" s="113">
        <f t="shared" si="148"/>
        <v>1</v>
      </c>
      <c r="AY174" s="113">
        <f t="shared" si="148"/>
        <v>1</v>
      </c>
      <c r="AZ174" s="83"/>
      <c r="BA174" s="113">
        <f t="shared" si="149"/>
        <v>0</v>
      </c>
      <c r="BB174" s="113">
        <f t="shared" si="149"/>
        <v>0</v>
      </c>
      <c r="BC174" s="113">
        <f t="shared" si="149"/>
        <v>0</v>
      </c>
      <c r="BD174" s="113">
        <f t="shared" si="149"/>
        <v>0</v>
      </c>
      <c r="BE174" s="113">
        <f t="shared" si="149"/>
        <v>0</v>
      </c>
      <c r="BF174" s="113">
        <f t="shared" si="149"/>
        <v>0</v>
      </c>
      <c r="BG174" s="113">
        <f t="shared" si="149"/>
        <v>0</v>
      </c>
      <c r="BH174" s="113">
        <f t="shared" si="149"/>
        <v>0</v>
      </c>
      <c r="BI174" s="113">
        <f t="shared" si="149"/>
        <v>0</v>
      </c>
      <c r="BJ174" s="113">
        <f t="shared" si="149"/>
        <v>0</v>
      </c>
      <c r="BK174" s="113">
        <f t="shared" si="150"/>
        <v>0</v>
      </c>
      <c r="BL174" s="113">
        <f t="shared" si="150"/>
        <v>0</v>
      </c>
      <c r="BM174" s="113">
        <f t="shared" si="150"/>
        <v>0</v>
      </c>
      <c r="BN174" s="113">
        <f t="shared" si="150"/>
        <v>0</v>
      </c>
      <c r="BO174" s="113">
        <f t="shared" si="150"/>
        <v>0</v>
      </c>
      <c r="BP174" s="113">
        <f t="shared" si="150"/>
        <v>0</v>
      </c>
      <c r="BQ174" s="113">
        <f t="shared" si="150"/>
        <v>0</v>
      </c>
      <c r="BR174" s="113">
        <f t="shared" si="150"/>
        <v>0</v>
      </c>
      <c r="BS174" s="113">
        <f t="shared" si="150"/>
        <v>0</v>
      </c>
      <c r="BT174" s="113">
        <f t="shared" si="150"/>
        <v>0</v>
      </c>
      <c r="BU174" s="113">
        <f t="shared" si="151"/>
        <v>0</v>
      </c>
      <c r="BV174" s="113">
        <f t="shared" si="151"/>
        <v>0</v>
      </c>
      <c r="BW174" s="113">
        <f t="shared" si="151"/>
        <v>0</v>
      </c>
      <c r="BX174" s="113">
        <f t="shared" si="151"/>
        <v>0</v>
      </c>
      <c r="BY174" s="113">
        <f t="shared" si="151"/>
        <v>0</v>
      </c>
      <c r="BZ174" s="113">
        <f t="shared" si="151"/>
        <v>0</v>
      </c>
    </row>
    <row r="175" spans="1:78" ht="13.8">
      <c r="A175" s="457"/>
      <c r="B175" s="116"/>
      <c r="C175" s="116"/>
      <c r="D175" s="116"/>
      <c r="E175" s="117"/>
      <c r="F175" s="91" t="s">
        <v>548</v>
      </c>
      <c r="G175" s="91" t="s">
        <v>696</v>
      </c>
      <c r="H175" s="92" t="s">
        <v>332</v>
      </c>
      <c r="I175" s="93" t="s">
        <v>612</v>
      </c>
      <c r="J175" s="210" t="s">
        <v>81</v>
      </c>
      <c r="K175" s="209">
        <v>8</v>
      </c>
      <c r="L175" s="94">
        <f t="shared" si="122"/>
        <v>8.7594437753202672E-4</v>
      </c>
      <c r="M175" s="96"/>
      <c r="N175" s="97" t="str">
        <f t="shared" si="125"/>
        <v>No ISSUED</v>
      </c>
      <c r="O175" s="98">
        <f t="shared" ca="1" si="123"/>
        <v>0</v>
      </c>
      <c r="P175" s="99">
        <f t="shared" ca="1" si="124"/>
        <v>0</v>
      </c>
      <c r="Q175" s="431">
        <v>45996</v>
      </c>
      <c r="R175" s="432" t="s">
        <v>53</v>
      </c>
      <c r="S175" s="431">
        <f t="shared" si="127"/>
        <v>46003</v>
      </c>
      <c r="T175" s="434" t="s">
        <v>53</v>
      </c>
      <c r="U175" s="431">
        <f t="shared" si="126"/>
        <v>46010</v>
      </c>
      <c r="V175" s="432" t="s">
        <v>53</v>
      </c>
      <c r="W175" s="431" t="s">
        <v>53</v>
      </c>
      <c r="X175" s="432" t="s">
        <v>53</v>
      </c>
      <c r="Y175" s="82"/>
      <c r="Z175" s="113">
        <f t="shared" si="146"/>
        <v>0</v>
      </c>
      <c r="AA175" s="113">
        <f t="shared" si="146"/>
        <v>0</v>
      </c>
      <c r="AB175" s="113">
        <f t="shared" si="146"/>
        <v>0</v>
      </c>
      <c r="AC175" s="113">
        <f t="shared" si="146"/>
        <v>0</v>
      </c>
      <c r="AD175" s="113">
        <f t="shared" si="146"/>
        <v>0</v>
      </c>
      <c r="AE175" s="113">
        <f t="shared" si="146"/>
        <v>0</v>
      </c>
      <c r="AF175" s="113">
        <f t="shared" si="146"/>
        <v>0</v>
      </c>
      <c r="AG175" s="113">
        <f t="shared" si="146"/>
        <v>0</v>
      </c>
      <c r="AH175" s="113">
        <f t="shared" si="146"/>
        <v>0</v>
      </c>
      <c r="AI175" s="113">
        <f t="shared" si="146"/>
        <v>0.85</v>
      </c>
      <c r="AJ175" s="113">
        <f t="shared" si="147"/>
        <v>0.85</v>
      </c>
      <c r="AK175" s="113">
        <f t="shared" si="147"/>
        <v>1</v>
      </c>
      <c r="AL175" s="113">
        <f t="shared" si="147"/>
        <v>1</v>
      </c>
      <c r="AM175" s="113">
        <f t="shared" si="147"/>
        <v>1</v>
      </c>
      <c r="AN175" s="113">
        <f t="shared" si="147"/>
        <v>1</v>
      </c>
      <c r="AO175" s="113">
        <f t="shared" si="147"/>
        <v>1</v>
      </c>
      <c r="AP175" s="113">
        <f t="shared" si="147"/>
        <v>1</v>
      </c>
      <c r="AQ175" s="113">
        <f t="shared" si="147"/>
        <v>1</v>
      </c>
      <c r="AR175" s="113">
        <f t="shared" si="147"/>
        <v>1</v>
      </c>
      <c r="AS175" s="113">
        <f t="shared" si="147"/>
        <v>1</v>
      </c>
      <c r="AT175" s="113">
        <f t="shared" si="148"/>
        <v>1</v>
      </c>
      <c r="AU175" s="113">
        <f t="shared" si="148"/>
        <v>1</v>
      </c>
      <c r="AV175" s="113">
        <f t="shared" si="148"/>
        <v>1</v>
      </c>
      <c r="AW175" s="113">
        <f t="shared" si="148"/>
        <v>1</v>
      </c>
      <c r="AX175" s="113">
        <f t="shared" si="148"/>
        <v>1</v>
      </c>
      <c r="AY175" s="113">
        <f t="shared" si="148"/>
        <v>1</v>
      </c>
      <c r="AZ175" s="83"/>
      <c r="BA175" s="113">
        <f t="shared" si="149"/>
        <v>0</v>
      </c>
      <c r="BB175" s="113">
        <f t="shared" si="149"/>
        <v>0</v>
      </c>
      <c r="BC175" s="113">
        <f t="shared" si="149"/>
        <v>0</v>
      </c>
      <c r="BD175" s="113">
        <f t="shared" si="149"/>
        <v>0</v>
      </c>
      <c r="BE175" s="113">
        <f t="shared" si="149"/>
        <v>0</v>
      </c>
      <c r="BF175" s="113">
        <f t="shared" si="149"/>
        <v>0</v>
      </c>
      <c r="BG175" s="113">
        <f t="shared" si="149"/>
        <v>0</v>
      </c>
      <c r="BH175" s="113">
        <f t="shared" si="149"/>
        <v>0</v>
      </c>
      <c r="BI175" s="113">
        <f t="shared" si="149"/>
        <v>0</v>
      </c>
      <c r="BJ175" s="113">
        <f t="shared" si="149"/>
        <v>0</v>
      </c>
      <c r="BK175" s="113">
        <f t="shared" si="150"/>
        <v>0</v>
      </c>
      <c r="BL175" s="113">
        <f t="shared" si="150"/>
        <v>0</v>
      </c>
      <c r="BM175" s="113">
        <f t="shared" si="150"/>
        <v>0</v>
      </c>
      <c r="BN175" s="113">
        <f t="shared" si="150"/>
        <v>0</v>
      </c>
      <c r="BO175" s="113">
        <f t="shared" si="150"/>
        <v>0</v>
      </c>
      <c r="BP175" s="113">
        <f t="shared" si="150"/>
        <v>0</v>
      </c>
      <c r="BQ175" s="113">
        <f t="shared" si="150"/>
        <v>0</v>
      </c>
      <c r="BR175" s="113">
        <f t="shared" si="150"/>
        <v>0</v>
      </c>
      <c r="BS175" s="113">
        <f t="shared" si="150"/>
        <v>0</v>
      </c>
      <c r="BT175" s="113">
        <f t="shared" si="150"/>
        <v>0</v>
      </c>
      <c r="BU175" s="113">
        <f t="shared" si="151"/>
        <v>0</v>
      </c>
      <c r="BV175" s="113">
        <f t="shared" si="151"/>
        <v>0</v>
      </c>
      <c r="BW175" s="113">
        <f t="shared" si="151"/>
        <v>0</v>
      </c>
      <c r="BX175" s="113">
        <f t="shared" si="151"/>
        <v>0</v>
      </c>
      <c r="BY175" s="113">
        <f t="shared" si="151"/>
        <v>0</v>
      </c>
      <c r="BZ175" s="113">
        <f t="shared" si="151"/>
        <v>0</v>
      </c>
    </row>
    <row r="176" spans="1:78" ht="13.8">
      <c r="A176" s="457"/>
      <c r="B176" s="116"/>
      <c r="C176" s="116"/>
      <c r="D176" s="116"/>
      <c r="E176" s="117"/>
      <c r="F176" s="91" t="s">
        <v>549</v>
      </c>
      <c r="G176" s="91" t="s">
        <v>696</v>
      </c>
      <c r="H176" s="92" t="s">
        <v>333</v>
      </c>
      <c r="I176" s="93" t="s">
        <v>612</v>
      </c>
      <c r="J176" s="210" t="s">
        <v>81</v>
      </c>
      <c r="K176" s="209">
        <v>8</v>
      </c>
      <c r="L176" s="94">
        <f t="shared" si="122"/>
        <v>8.7594437753202672E-4</v>
      </c>
      <c r="M176" s="96"/>
      <c r="N176" s="97" t="str">
        <f t="shared" si="125"/>
        <v>No ISSUED</v>
      </c>
      <c r="O176" s="98">
        <f t="shared" ca="1" si="123"/>
        <v>0</v>
      </c>
      <c r="P176" s="99">
        <f t="shared" ca="1" si="124"/>
        <v>0</v>
      </c>
      <c r="Q176" s="431">
        <v>45996</v>
      </c>
      <c r="R176" s="432" t="s">
        <v>53</v>
      </c>
      <c r="S176" s="431">
        <f t="shared" si="127"/>
        <v>46003</v>
      </c>
      <c r="T176" s="434" t="s">
        <v>53</v>
      </c>
      <c r="U176" s="431">
        <f t="shared" si="126"/>
        <v>46010</v>
      </c>
      <c r="V176" s="432" t="s">
        <v>53</v>
      </c>
      <c r="W176" s="431" t="s">
        <v>53</v>
      </c>
      <c r="X176" s="432" t="s">
        <v>53</v>
      </c>
      <c r="Y176" s="82"/>
      <c r="Z176" s="113">
        <f t="shared" si="146"/>
        <v>0</v>
      </c>
      <c r="AA176" s="113">
        <f t="shared" si="146"/>
        <v>0</v>
      </c>
      <c r="AB176" s="113">
        <f t="shared" si="146"/>
        <v>0</v>
      </c>
      <c r="AC176" s="113">
        <f t="shared" si="146"/>
        <v>0</v>
      </c>
      <c r="AD176" s="113">
        <f t="shared" si="146"/>
        <v>0</v>
      </c>
      <c r="AE176" s="113">
        <f t="shared" si="146"/>
        <v>0</v>
      </c>
      <c r="AF176" s="113">
        <f t="shared" si="146"/>
        <v>0</v>
      </c>
      <c r="AG176" s="113">
        <f t="shared" si="146"/>
        <v>0</v>
      </c>
      <c r="AH176" s="113">
        <f t="shared" si="146"/>
        <v>0</v>
      </c>
      <c r="AI176" s="113">
        <f t="shared" si="146"/>
        <v>0.85</v>
      </c>
      <c r="AJ176" s="113">
        <f t="shared" si="147"/>
        <v>0.85</v>
      </c>
      <c r="AK176" s="113">
        <f t="shared" si="147"/>
        <v>1</v>
      </c>
      <c r="AL176" s="113">
        <f t="shared" si="147"/>
        <v>1</v>
      </c>
      <c r="AM176" s="113">
        <f t="shared" si="147"/>
        <v>1</v>
      </c>
      <c r="AN176" s="113">
        <f t="shared" si="147"/>
        <v>1</v>
      </c>
      <c r="AO176" s="113">
        <f t="shared" si="147"/>
        <v>1</v>
      </c>
      <c r="AP176" s="113">
        <f t="shared" si="147"/>
        <v>1</v>
      </c>
      <c r="AQ176" s="113">
        <f t="shared" si="147"/>
        <v>1</v>
      </c>
      <c r="AR176" s="113">
        <f t="shared" si="147"/>
        <v>1</v>
      </c>
      <c r="AS176" s="113">
        <f t="shared" si="147"/>
        <v>1</v>
      </c>
      <c r="AT176" s="113">
        <f t="shared" si="148"/>
        <v>1</v>
      </c>
      <c r="AU176" s="113">
        <f t="shared" si="148"/>
        <v>1</v>
      </c>
      <c r="AV176" s="113">
        <f t="shared" si="148"/>
        <v>1</v>
      </c>
      <c r="AW176" s="113">
        <f t="shared" si="148"/>
        <v>1</v>
      </c>
      <c r="AX176" s="113">
        <f t="shared" si="148"/>
        <v>1</v>
      </c>
      <c r="AY176" s="113">
        <f t="shared" si="148"/>
        <v>1</v>
      </c>
      <c r="AZ176" s="83"/>
      <c r="BA176" s="113">
        <f t="shared" si="149"/>
        <v>0</v>
      </c>
      <c r="BB176" s="113">
        <f t="shared" si="149"/>
        <v>0</v>
      </c>
      <c r="BC176" s="113">
        <f t="shared" si="149"/>
        <v>0</v>
      </c>
      <c r="BD176" s="113">
        <f t="shared" si="149"/>
        <v>0</v>
      </c>
      <c r="BE176" s="113">
        <f t="shared" si="149"/>
        <v>0</v>
      </c>
      <c r="BF176" s="113">
        <f t="shared" si="149"/>
        <v>0</v>
      </c>
      <c r="BG176" s="113">
        <f t="shared" si="149"/>
        <v>0</v>
      </c>
      <c r="BH176" s="113">
        <f t="shared" si="149"/>
        <v>0</v>
      </c>
      <c r="BI176" s="113">
        <f t="shared" si="149"/>
        <v>0</v>
      </c>
      <c r="BJ176" s="113">
        <f t="shared" si="149"/>
        <v>0</v>
      </c>
      <c r="BK176" s="113">
        <f t="shared" si="150"/>
        <v>0</v>
      </c>
      <c r="BL176" s="113">
        <f t="shared" si="150"/>
        <v>0</v>
      </c>
      <c r="BM176" s="113">
        <f t="shared" si="150"/>
        <v>0</v>
      </c>
      <c r="BN176" s="113">
        <f t="shared" si="150"/>
        <v>0</v>
      </c>
      <c r="BO176" s="113">
        <f t="shared" si="150"/>
        <v>0</v>
      </c>
      <c r="BP176" s="113">
        <f t="shared" si="150"/>
        <v>0</v>
      </c>
      <c r="BQ176" s="113">
        <f t="shared" si="150"/>
        <v>0</v>
      </c>
      <c r="BR176" s="113">
        <f t="shared" si="150"/>
        <v>0</v>
      </c>
      <c r="BS176" s="113">
        <f t="shared" si="150"/>
        <v>0</v>
      </c>
      <c r="BT176" s="113">
        <f t="shared" si="150"/>
        <v>0</v>
      </c>
      <c r="BU176" s="113">
        <f t="shared" si="151"/>
        <v>0</v>
      </c>
      <c r="BV176" s="113">
        <f t="shared" si="151"/>
        <v>0</v>
      </c>
      <c r="BW176" s="113">
        <f t="shared" si="151"/>
        <v>0</v>
      </c>
      <c r="BX176" s="113">
        <f t="shared" si="151"/>
        <v>0</v>
      </c>
      <c r="BY176" s="113">
        <f t="shared" si="151"/>
        <v>0</v>
      </c>
      <c r="BZ176" s="113">
        <f t="shared" si="151"/>
        <v>0</v>
      </c>
    </row>
    <row r="177" spans="1:78" ht="13.8">
      <c r="A177" s="457"/>
      <c r="B177" s="116"/>
      <c r="C177" s="116"/>
      <c r="D177" s="116"/>
      <c r="E177" s="117"/>
      <c r="F177" s="91" t="s">
        <v>550</v>
      </c>
      <c r="G177" s="91" t="s">
        <v>696</v>
      </c>
      <c r="H177" s="92" t="s">
        <v>334</v>
      </c>
      <c r="I177" s="93" t="s">
        <v>612</v>
      </c>
      <c r="J177" s="210" t="s">
        <v>81</v>
      </c>
      <c r="K177" s="209">
        <v>8</v>
      </c>
      <c r="L177" s="94">
        <f t="shared" si="122"/>
        <v>8.7594437753202672E-4</v>
      </c>
      <c r="M177" s="96"/>
      <c r="N177" s="97" t="str">
        <f t="shared" si="125"/>
        <v>No ISSUED</v>
      </c>
      <c r="O177" s="98">
        <f t="shared" ca="1" si="123"/>
        <v>0</v>
      </c>
      <c r="P177" s="99">
        <f t="shared" ca="1" si="124"/>
        <v>0</v>
      </c>
      <c r="Q177" s="431">
        <v>45996</v>
      </c>
      <c r="R177" s="432" t="s">
        <v>53</v>
      </c>
      <c r="S177" s="431">
        <f t="shared" si="127"/>
        <v>46003</v>
      </c>
      <c r="T177" s="434" t="s">
        <v>53</v>
      </c>
      <c r="U177" s="431">
        <f t="shared" si="126"/>
        <v>46010</v>
      </c>
      <c r="V177" s="432" t="s">
        <v>53</v>
      </c>
      <c r="W177" s="431" t="s">
        <v>53</v>
      </c>
      <c r="X177" s="432" t="s">
        <v>53</v>
      </c>
      <c r="Y177" s="82"/>
      <c r="Z177" s="113">
        <f t="shared" ref="Z177:AI186" si="152">IF(OR($J177="Z",$J177="X"),IF(Z$4&gt;=$W177,$X$3,IF(Z$4&gt;=$U177,$V$3,IF(Z$4&gt;=$S177,$T$3,IF(Z$4&gt;=$Q177,$R$3,0)))),IF($J177="O",IF(Z$4&gt;=$U177,$V$2,IF(Z$4&gt;=$Q177,$R$2,0))))</f>
        <v>0</v>
      </c>
      <c r="AA177" s="113">
        <f t="shared" si="152"/>
        <v>0</v>
      </c>
      <c r="AB177" s="113">
        <f t="shared" si="152"/>
        <v>0</v>
      </c>
      <c r="AC177" s="113">
        <f t="shared" si="152"/>
        <v>0</v>
      </c>
      <c r="AD177" s="113">
        <f t="shared" si="152"/>
        <v>0</v>
      </c>
      <c r="AE177" s="113">
        <f t="shared" si="152"/>
        <v>0</v>
      </c>
      <c r="AF177" s="113">
        <f t="shared" si="152"/>
        <v>0</v>
      </c>
      <c r="AG177" s="113">
        <f t="shared" si="152"/>
        <v>0</v>
      </c>
      <c r="AH177" s="113">
        <f t="shared" si="152"/>
        <v>0</v>
      </c>
      <c r="AI177" s="113">
        <f t="shared" si="152"/>
        <v>0.85</v>
      </c>
      <c r="AJ177" s="113">
        <f t="shared" ref="AJ177:AS186" si="153">IF(OR($J177="Z",$J177="X"),IF(AJ$4&gt;=$W177,$X$3,IF(AJ$4&gt;=$U177,$V$3,IF(AJ$4&gt;=$S177,$T$3,IF(AJ$4&gt;=$Q177,$R$3,0)))),IF($J177="O",IF(AJ$4&gt;=$U177,$V$2,IF(AJ$4&gt;=$Q177,$R$2,0))))</f>
        <v>0.85</v>
      </c>
      <c r="AK177" s="113">
        <f t="shared" si="153"/>
        <v>1</v>
      </c>
      <c r="AL177" s="113">
        <f t="shared" si="153"/>
        <v>1</v>
      </c>
      <c r="AM177" s="113">
        <f t="shared" si="153"/>
        <v>1</v>
      </c>
      <c r="AN177" s="113">
        <f t="shared" si="153"/>
        <v>1</v>
      </c>
      <c r="AO177" s="113">
        <f t="shared" si="153"/>
        <v>1</v>
      </c>
      <c r="AP177" s="113">
        <f t="shared" si="153"/>
        <v>1</v>
      </c>
      <c r="AQ177" s="113">
        <f t="shared" si="153"/>
        <v>1</v>
      </c>
      <c r="AR177" s="113">
        <f t="shared" si="153"/>
        <v>1</v>
      </c>
      <c r="AS177" s="113">
        <f t="shared" si="153"/>
        <v>1</v>
      </c>
      <c r="AT177" s="113">
        <f t="shared" ref="AT177:AY186" si="154">IF(OR($J177="Z",$J177="X"),IF(AT$4&gt;=$W177,$X$3,IF(AT$4&gt;=$U177,$V$3,IF(AT$4&gt;=$S177,$T$3,IF(AT$4&gt;=$Q177,$R$3,0)))),IF($J177="O",IF(AT$4&gt;=$U177,$V$2,IF(AT$4&gt;=$Q177,$R$2,0))))</f>
        <v>1</v>
      </c>
      <c r="AU177" s="113">
        <f t="shared" si="154"/>
        <v>1</v>
      </c>
      <c r="AV177" s="113">
        <f t="shared" si="154"/>
        <v>1</v>
      </c>
      <c r="AW177" s="113">
        <f t="shared" si="154"/>
        <v>1</v>
      </c>
      <c r="AX177" s="113">
        <f t="shared" si="154"/>
        <v>1</v>
      </c>
      <c r="AY177" s="113">
        <f t="shared" si="154"/>
        <v>1</v>
      </c>
      <c r="AZ177" s="83"/>
      <c r="BA177" s="113">
        <f t="shared" ref="BA177:BJ186" si="155">IF(OR($J177="Z",$J177="X"),IF(OR(AND($X177&lt;&gt;0,BA$4&gt;=$X177),AND($X177=0,BA$4&gt;=$W177)),$X$3,IF(OR(AND($V177&lt;&gt;0,BA$4&gt;=$V177),AND($V177=0,BA$4&gt;=$U177)),$V$3,IF(OR(AND($T177&lt;&gt;0,BA$4&gt;=$T177),AND($T177=0,BA$4&gt;=$S177)),$T$3,IF(OR(AND($R177&lt;&gt;0,BA$4&gt;=$R177),AND($R177=0,BA$4&gt;=$Q177)),$R$3,0)))),IF($J177="O",IF(OR(AND($V177&lt;&gt;0,BA$4&gt;=$V177),AND($V177=0,BA$4&gt;=$U177)),$V$2,IF(OR(AND($R177&lt;&gt;0,BA$4&gt;=$R177),AND($R177=0,BA$4&gt;=$Q177)),$R$2,0))))</f>
        <v>0</v>
      </c>
      <c r="BB177" s="113">
        <f t="shared" si="155"/>
        <v>0</v>
      </c>
      <c r="BC177" s="113">
        <f t="shared" si="155"/>
        <v>0</v>
      </c>
      <c r="BD177" s="113">
        <f t="shared" si="155"/>
        <v>0</v>
      </c>
      <c r="BE177" s="113">
        <f t="shared" si="155"/>
        <v>0</v>
      </c>
      <c r="BF177" s="113">
        <f t="shared" si="155"/>
        <v>0</v>
      </c>
      <c r="BG177" s="113">
        <f t="shared" si="155"/>
        <v>0</v>
      </c>
      <c r="BH177" s="113">
        <f t="shared" si="155"/>
        <v>0</v>
      </c>
      <c r="BI177" s="113">
        <f t="shared" si="155"/>
        <v>0</v>
      </c>
      <c r="BJ177" s="113">
        <f t="shared" si="155"/>
        <v>0</v>
      </c>
      <c r="BK177" s="113">
        <f t="shared" ref="BK177:BT186" si="156">IF(OR($J177="Z",$J177="X"),IF(OR(AND($X177&lt;&gt;0,BK$4&gt;=$X177),AND($X177=0,BK$4&gt;=$W177)),$X$3,IF(OR(AND($V177&lt;&gt;0,BK$4&gt;=$V177),AND($V177=0,BK$4&gt;=$U177)),$V$3,IF(OR(AND($T177&lt;&gt;0,BK$4&gt;=$T177),AND($T177=0,BK$4&gt;=$S177)),$T$3,IF(OR(AND($R177&lt;&gt;0,BK$4&gt;=$R177),AND($R177=0,BK$4&gt;=$Q177)),$R$3,0)))),IF($J177="O",IF(OR(AND($V177&lt;&gt;0,BK$4&gt;=$V177),AND($V177=0,BK$4&gt;=$U177)),$V$2,IF(OR(AND($R177&lt;&gt;0,BK$4&gt;=$R177),AND($R177=0,BK$4&gt;=$Q177)),$R$2,0))))</f>
        <v>0</v>
      </c>
      <c r="BL177" s="113">
        <f t="shared" si="156"/>
        <v>0</v>
      </c>
      <c r="BM177" s="113">
        <f t="shared" si="156"/>
        <v>0</v>
      </c>
      <c r="BN177" s="113">
        <f t="shared" si="156"/>
        <v>0</v>
      </c>
      <c r="BO177" s="113">
        <f t="shared" si="156"/>
        <v>0</v>
      </c>
      <c r="BP177" s="113">
        <f t="shared" si="156"/>
        <v>0</v>
      </c>
      <c r="BQ177" s="113">
        <f t="shared" si="156"/>
        <v>0</v>
      </c>
      <c r="BR177" s="113">
        <f t="shared" si="156"/>
        <v>0</v>
      </c>
      <c r="BS177" s="113">
        <f t="shared" si="156"/>
        <v>0</v>
      </c>
      <c r="BT177" s="113">
        <f t="shared" si="156"/>
        <v>0</v>
      </c>
      <c r="BU177" s="113">
        <f t="shared" ref="BU177:BZ186" si="157">IF(OR($J177="Z",$J177="X"),IF(OR(AND($X177&lt;&gt;0,BU$4&gt;=$X177),AND($X177=0,BU$4&gt;=$W177)),$X$3,IF(OR(AND($V177&lt;&gt;0,BU$4&gt;=$V177),AND($V177=0,BU$4&gt;=$U177)),$V$3,IF(OR(AND($T177&lt;&gt;0,BU$4&gt;=$T177),AND($T177=0,BU$4&gt;=$S177)),$T$3,IF(OR(AND($R177&lt;&gt;0,BU$4&gt;=$R177),AND($R177=0,BU$4&gt;=$Q177)),$R$3,0)))),IF($J177="O",IF(OR(AND($V177&lt;&gt;0,BU$4&gt;=$V177),AND($V177=0,BU$4&gt;=$U177)),$V$2,IF(OR(AND($R177&lt;&gt;0,BU$4&gt;=$R177),AND($R177=0,BU$4&gt;=$Q177)),$R$2,0))))</f>
        <v>0</v>
      </c>
      <c r="BV177" s="113">
        <f t="shared" si="157"/>
        <v>0</v>
      </c>
      <c r="BW177" s="113">
        <f t="shared" si="157"/>
        <v>0</v>
      </c>
      <c r="BX177" s="113">
        <f t="shared" si="157"/>
        <v>0</v>
      </c>
      <c r="BY177" s="113">
        <f t="shared" si="157"/>
        <v>0</v>
      </c>
      <c r="BZ177" s="113">
        <f t="shared" si="157"/>
        <v>0</v>
      </c>
    </row>
    <row r="178" spans="1:78" ht="13.8">
      <c r="A178" s="457"/>
      <c r="B178" s="116"/>
      <c r="C178" s="116"/>
      <c r="D178" s="116"/>
      <c r="E178" s="117"/>
      <c r="F178" s="91" t="s">
        <v>551</v>
      </c>
      <c r="G178" s="91" t="s">
        <v>696</v>
      </c>
      <c r="H178" s="92" t="s">
        <v>335</v>
      </c>
      <c r="I178" s="93" t="s">
        <v>612</v>
      </c>
      <c r="J178" s="210" t="s">
        <v>81</v>
      </c>
      <c r="K178" s="209">
        <v>8</v>
      </c>
      <c r="L178" s="94">
        <f t="shared" si="122"/>
        <v>8.7594437753202672E-4</v>
      </c>
      <c r="M178" s="96"/>
      <c r="N178" s="97" t="str">
        <f t="shared" si="125"/>
        <v>No ISSUED</v>
      </c>
      <c r="O178" s="98">
        <f t="shared" ca="1" si="123"/>
        <v>0</v>
      </c>
      <c r="P178" s="99">
        <f t="shared" ca="1" si="124"/>
        <v>0</v>
      </c>
      <c r="Q178" s="431">
        <v>45996</v>
      </c>
      <c r="R178" s="432" t="s">
        <v>53</v>
      </c>
      <c r="S178" s="431">
        <f t="shared" si="127"/>
        <v>46003</v>
      </c>
      <c r="T178" s="434" t="s">
        <v>53</v>
      </c>
      <c r="U178" s="431">
        <f t="shared" si="126"/>
        <v>46010</v>
      </c>
      <c r="V178" s="432" t="s">
        <v>53</v>
      </c>
      <c r="W178" s="431" t="s">
        <v>53</v>
      </c>
      <c r="X178" s="432" t="s">
        <v>53</v>
      </c>
      <c r="Y178" s="82"/>
      <c r="Z178" s="113">
        <f t="shared" si="152"/>
        <v>0</v>
      </c>
      <c r="AA178" s="113">
        <f t="shared" si="152"/>
        <v>0</v>
      </c>
      <c r="AB178" s="113">
        <f t="shared" si="152"/>
        <v>0</v>
      </c>
      <c r="AC178" s="113">
        <f t="shared" si="152"/>
        <v>0</v>
      </c>
      <c r="AD178" s="113">
        <f t="shared" si="152"/>
        <v>0</v>
      </c>
      <c r="AE178" s="113">
        <f t="shared" si="152"/>
        <v>0</v>
      </c>
      <c r="AF178" s="113">
        <f t="shared" si="152"/>
        <v>0</v>
      </c>
      <c r="AG178" s="113">
        <f t="shared" si="152"/>
        <v>0</v>
      </c>
      <c r="AH178" s="113">
        <f t="shared" si="152"/>
        <v>0</v>
      </c>
      <c r="AI178" s="113">
        <f t="shared" si="152"/>
        <v>0.85</v>
      </c>
      <c r="AJ178" s="113">
        <f t="shared" si="153"/>
        <v>0.85</v>
      </c>
      <c r="AK178" s="113">
        <f t="shared" si="153"/>
        <v>1</v>
      </c>
      <c r="AL178" s="113">
        <f t="shared" si="153"/>
        <v>1</v>
      </c>
      <c r="AM178" s="113">
        <f t="shared" si="153"/>
        <v>1</v>
      </c>
      <c r="AN178" s="113">
        <f t="shared" si="153"/>
        <v>1</v>
      </c>
      <c r="AO178" s="113">
        <f t="shared" si="153"/>
        <v>1</v>
      </c>
      <c r="AP178" s="113">
        <f t="shared" si="153"/>
        <v>1</v>
      </c>
      <c r="AQ178" s="113">
        <f t="shared" si="153"/>
        <v>1</v>
      </c>
      <c r="AR178" s="113">
        <f t="shared" si="153"/>
        <v>1</v>
      </c>
      <c r="AS178" s="113">
        <f t="shared" si="153"/>
        <v>1</v>
      </c>
      <c r="AT178" s="113">
        <f t="shared" si="154"/>
        <v>1</v>
      </c>
      <c r="AU178" s="113">
        <f t="shared" si="154"/>
        <v>1</v>
      </c>
      <c r="AV178" s="113">
        <f t="shared" si="154"/>
        <v>1</v>
      </c>
      <c r="AW178" s="113">
        <f t="shared" si="154"/>
        <v>1</v>
      </c>
      <c r="AX178" s="113">
        <f t="shared" si="154"/>
        <v>1</v>
      </c>
      <c r="AY178" s="113">
        <f t="shared" si="154"/>
        <v>1</v>
      </c>
      <c r="AZ178" s="83"/>
      <c r="BA178" s="113">
        <f t="shared" si="155"/>
        <v>0</v>
      </c>
      <c r="BB178" s="113">
        <f t="shared" si="155"/>
        <v>0</v>
      </c>
      <c r="BC178" s="113">
        <f t="shared" si="155"/>
        <v>0</v>
      </c>
      <c r="BD178" s="113">
        <f t="shared" si="155"/>
        <v>0</v>
      </c>
      <c r="BE178" s="113">
        <f t="shared" si="155"/>
        <v>0</v>
      </c>
      <c r="BF178" s="113">
        <f t="shared" si="155"/>
        <v>0</v>
      </c>
      <c r="BG178" s="113">
        <f t="shared" si="155"/>
        <v>0</v>
      </c>
      <c r="BH178" s="113">
        <f t="shared" si="155"/>
        <v>0</v>
      </c>
      <c r="BI178" s="113">
        <f t="shared" si="155"/>
        <v>0</v>
      </c>
      <c r="BJ178" s="113">
        <f t="shared" si="155"/>
        <v>0</v>
      </c>
      <c r="BK178" s="113">
        <f t="shared" si="156"/>
        <v>0</v>
      </c>
      <c r="BL178" s="113">
        <f t="shared" si="156"/>
        <v>0</v>
      </c>
      <c r="BM178" s="113">
        <f t="shared" si="156"/>
        <v>0</v>
      </c>
      <c r="BN178" s="113">
        <f t="shared" si="156"/>
        <v>0</v>
      </c>
      <c r="BO178" s="113">
        <f t="shared" si="156"/>
        <v>0</v>
      </c>
      <c r="BP178" s="113">
        <f t="shared" si="156"/>
        <v>0</v>
      </c>
      <c r="BQ178" s="113">
        <f t="shared" si="156"/>
        <v>0</v>
      </c>
      <c r="BR178" s="113">
        <f t="shared" si="156"/>
        <v>0</v>
      </c>
      <c r="BS178" s="113">
        <f t="shared" si="156"/>
        <v>0</v>
      </c>
      <c r="BT178" s="113">
        <f t="shared" si="156"/>
        <v>0</v>
      </c>
      <c r="BU178" s="113">
        <f t="shared" si="157"/>
        <v>0</v>
      </c>
      <c r="BV178" s="113">
        <f t="shared" si="157"/>
        <v>0</v>
      </c>
      <c r="BW178" s="113">
        <f t="shared" si="157"/>
        <v>0</v>
      </c>
      <c r="BX178" s="113">
        <f t="shared" si="157"/>
        <v>0</v>
      </c>
      <c r="BY178" s="113">
        <f t="shared" si="157"/>
        <v>0</v>
      </c>
      <c r="BZ178" s="113">
        <f t="shared" si="157"/>
        <v>0</v>
      </c>
    </row>
    <row r="179" spans="1:78" ht="13.8">
      <c r="A179" s="457"/>
      <c r="B179" s="116"/>
      <c r="C179" s="116"/>
      <c r="D179" s="116"/>
      <c r="E179" s="117"/>
      <c r="F179" s="91" t="s">
        <v>552</v>
      </c>
      <c r="G179" s="91" t="s">
        <v>696</v>
      </c>
      <c r="H179" s="92" t="s">
        <v>336</v>
      </c>
      <c r="I179" s="93" t="s">
        <v>612</v>
      </c>
      <c r="J179" s="210" t="s">
        <v>81</v>
      </c>
      <c r="K179" s="209">
        <v>8</v>
      </c>
      <c r="L179" s="94">
        <f t="shared" si="122"/>
        <v>8.7594437753202672E-4</v>
      </c>
      <c r="M179" s="96"/>
      <c r="N179" s="97" t="str">
        <f t="shared" si="125"/>
        <v>No ISSUED</v>
      </c>
      <c r="O179" s="98">
        <f t="shared" ca="1" si="123"/>
        <v>0</v>
      </c>
      <c r="P179" s="99">
        <f t="shared" ca="1" si="124"/>
        <v>0</v>
      </c>
      <c r="Q179" s="431">
        <v>45996</v>
      </c>
      <c r="R179" s="432" t="s">
        <v>53</v>
      </c>
      <c r="S179" s="431">
        <f t="shared" si="127"/>
        <v>46003</v>
      </c>
      <c r="T179" s="434" t="s">
        <v>53</v>
      </c>
      <c r="U179" s="431">
        <f t="shared" si="126"/>
        <v>46010</v>
      </c>
      <c r="V179" s="432" t="s">
        <v>53</v>
      </c>
      <c r="W179" s="431" t="s">
        <v>53</v>
      </c>
      <c r="X179" s="432" t="s">
        <v>53</v>
      </c>
      <c r="Y179" s="82"/>
      <c r="Z179" s="113">
        <f t="shared" si="152"/>
        <v>0</v>
      </c>
      <c r="AA179" s="113">
        <f t="shared" si="152"/>
        <v>0</v>
      </c>
      <c r="AB179" s="113">
        <f t="shared" si="152"/>
        <v>0</v>
      </c>
      <c r="AC179" s="113">
        <f t="shared" si="152"/>
        <v>0</v>
      </c>
      <c r="AD179" s="113">
        <f t="shared" si="152"/>
        <v>0</v>
      </c>
      <c r="AE179" s="113">
        <f t="shared" si="152"/>
        <v>0</v>
      </c>
      <c r="AF179" s="113">
        <f t="shared" si="152"/>
        <v>0</v>
      </c>
      <c r="AG179" s="113">
        <f t="shared" si="152"/>
        <v>0</v>
      </c>
      <c r="AH179" s="113">
        <f t="shared" si="152"/>
        <v>0</v>
      </c>
      <c r="AI179" s="113">
        <f t="shared" si="152"/>
        <v>0.85</v>
      </c>
      <c r="AJ179" s="113">
        <f t="shared" si="153"/>
        <v>0.85</v>
      </c>
      <c r="AK179" s="113">
        <f t="shared" si="153"/>
        <v>1</v>
      </c>
      <c r="AL179" s="113">
        <f t="shared" si="153"/>
        <v>1</v>
      </c>
      <c r="AM179" s="113">
        <f t="shared" si="153"/>
        <v>1</v>
      </c>
      <c r="AN179" s="113">
        <f t="shared" si="153"/>
        <v>1</v>
      </c>
      <c r="AO179" s="113">
        <f t="shared" si="153"/>
        <v>1</v>
      </c>
      <c r="AP179" s="113">
        <f t="shared" si="153"/>
        <v>1</v>
      </c>
      <c r="AQ179" s="113">
        <f t="shared" si="153"/>
        <v>1</v>
      </c>
      <c r="AR179" s="113">
        <f t="shared" si="153"/>
        <v>1</v>
      </c>
      <c r="AS179" s="113">
        <f t="shared" si="153"/>
        <v>1</v>
      </c>
      <c r="AT179" s="113">
        <f t="shared" si="154"/>
        <v>1</v>
      </c>
      <c r="AU179" s="113">
        <f t="shared" si="154"/>
        <v>1</v>
      </c>
      <c r="AV179" s="113">
        <f t="shared" si="154"/>
        <v>1</v>
      </c>
      <c r="AW179" s="113">
        <f t="shared" si="154"/>
        <v>1</v>
      </c>
      <c r="AX179" s="113">
        <f t="shared" si="154"/>
        <v>1</v>
      </c>
      <c r="AY179" s="113">
        <f t="shared" si="154"/>
        <v>1</v>
      </c>
      <c r="AZ179" s="83"/>
      <c r="BA179" s="113">
        <f t="shared" si="155"/>
        <v>0</v>
      </c>
      <c r="BB179" s="113">
        <f t="shared" si="155"/>
        <v>0</v>
      </c>
      <c r="BC179" s="113">
        <f t="shared" si="155"/>
        <v>0</v>
      </c>
      <c r="BD179" s="113">
        <f t="shared" si="155"/>
        <v>0</v>
      </c>
      <c r="BE179" s="113">
        <f t="shared" si="155"/>
        <v>0</v>
      </c>
      <c r="BF179" s="113">
        <f t="shared" si="155"/>
        <v>0</v>
      </c>
      <c r="BG179" s="113">
        <f t="shared" si="155"/>
        <v>0</v>
      </c>
      <c r="BH179" s="113">
        <f t="shared" si="155"/>
        <v>0</v>
      </c>
      <c r="BI179" s="113">
        <f t="shared" si="155"/>
        <v>0</v>
      </c>
      <c r="BJ179" s="113">
        <f t="shared" si="155"/>
        <v>0</v>
      </c>
      <c r="BK179" s="113">
        <f t="shared" si="156"/>
        <v>0</v>
      </c>
      <c r="BL179" s="113">
        <f t="shared" si="156"/>
        <v>0</v>
      </c>
      <c r="BM179" s="113">
        <f t="shared" si="156"/>
        <v>0</v>
      </c>
      <c r="BN179" s="113">
        <f t="shared" si="156"/>
        <v>0</v>
      </c>
      <c r="BO179" s="113">
        <f t="shared" si="156"/>
        <v>0</v>
      </c>
      <c r="BP179" s="113">
        <f t="shared" si="156"/>
        <v>0</v>
      </c>
      <c r="BQ179" s="113">
        <f t="shared" si="156"/>
        <v>0</v>
      </c>
      <c r="BR179" s="113">
        <f t="shared" si="156"/>
        <v>0</v>
      </c>
      <c r="BS179" s="113">
        <f t="shared" si="156"/>
        <v>0</v>
      </c>
      <c r="BT179" s="113">
        <f t="shared" si="156"/>
        <v>0</v>
      </c>
      <c r="BU179" s="113">
        <f t="shared" si="157"/>
        <v>0</v>
      </c>
      <c r="BV179" s="113">
        <f t="shared" si="157"/>
        <v>0</v>
      </c>
      <c r="BW179" s="113">
        <f t="shared" si="157"/>
        <v>0</v>
      </c>
      <c r="BX179" s="113">
        <f t="shared" si="157"/>
        <v>0</v>
      </c>
      <c r="BY179" s="113">
        <f t="shared" si="157"/>
        <v>0</v>
      </c>
      <c r="BZ179" s="113">
        <f t="shared" si="157"/>
        <v>0</v>
      </c>
    </row>
    <row r="180" spans="1:78" ht="13.8">
      <c r="A180" s="457"/>
      <c r="B180" s="116"/>
      <c r="C180" s="116"/>
      <c r="D180" s="116"/>
      <c r="E180" s="117"/>
      <c r="F180" s="91" t="s">
        <v>553</v>
      </c>
      <c r="G180" s="91" t="s">
        <v>696</v>
      </c>
      <c r="H180" s="92" t="s">
        <v>337</v>
      </c>
      <c r="I180" s="93" t="s">
        <v>612</v>
      </c>
      <c r="J180" s="210" t="s">
        <v>81</v>
      </c>
      <c r="K180" s="209">
        <v>8</v>
      </c>
      <c r="L180" s="94">
        <f t="shared" si="122"/>
        <v>8.7594437753202672E-4</v>
      </c>
      <c r="M180" s="96"/>
      <c r="N180" s="97" t="str">
        <f t="shared" si="125"/>
        <v>No ISSUED</v>
      </c>
      <c r="O180" s="98">
        <f t="shared" ca="1" si="123"/>
        <v>0</v>
      </c>
      <c r="P180" s="99">
        <f t="shared" ca="1" si="124"/>
        <v>0</v>
      </c>
      <c r="Q180" s="431">
        <v>45996</v>
      </c>
      <c r="R180" s="432" t="s">
        <v>53</v>
      </c>
      <c r="S180" s="431">
        <f t="shared" si="127"/>
        <v>46003</v>
      </c>
      <c r="T180" s="434" t="s">
        <v>53</v>
      </c>
      <c r="U180" s="431">
        <f t="shared" si="126"/>
        <v>46010</v>
      </c>
      <c r="V180" s="432" t="s">
        <v>53</v>
      </c>
      <c r="W180" s="431" t="s">
        <v>53</v>
      </c>
      <c r="X180" s="432" t="s">
        <v>53</v>
      </c>
      <c r="Y180" s="82"/>
      <c r="Z180" s="113">
        <f t="shared" si="152"/>
        <v>0</v>
      </c>
      <c r="AA180" s="113">
        <f t="shared" si="152"/>
        <v>0</v>
      </c>
      <c r="AB180" s="113">
        <f t="shared" si="152"/>
        <v>0</v>
      </c>
      <c r="AC180" s="113">
        <f t="shared" si="152"/>
        <v>0</v>
      </c>
      <c r="AD180" s="113">
        <f t="shared" si="152"/>
        <v>0</v>
      </c>
      <c r="AE180" s="113">
        <f t="shared" si="152"/>
        <v>0</v>
      </c>
      <c r="AF180" s="113">
        <f t="shared" si="152"/>
        <v>0</v>
      </c>
      <c r="AG180" s="113">
        <f t="shared" si="152"/>
        <v>0</v>
      </c>
      <c r="AH180" s="113">
        <f t="shared" si="152"/>
        <v>0</v>
      </c>
      <c r="AI180" s="113">
        <f t="shared" si="152"/>
        <v>0.85</v>
      </c>
      <c r="AJ180" s="113">
        <f t="shared" si="153"/>
        <v>0.85</v>
      </c>
      <c r="AK180" s="113">
        <f t="shared" si="153"/>
        <v>1</v>
      </c>
      <c r="AL180" s="113">
        <f t="shared" si="153"/>
        <v>1</v>
      </c>
      <c r="AM180" s="113">
        <f t="shared" si="153"/>
        <v>1</v>
      </c>
      <c r="AN180" s="113">
        <f t="shared" si="153"/>
        <v>1</v>
      </c>
      <c r="AO180" s="113">
        <f t="shared" si="153"/>
        <v>1</v>
      </c>
      <c r="AP180" s="113">
        <f t="shared" si="153"/>
        <v>1</v>
      </c>
      <c r="AQ180" s="113">
        <f t="shared" si="153"/>
        <v>1</v>
      </c>
      <c r="AR180" s="113">
        <f t="shared" si="153"/>
        <v>1</v>
      </c>
      <c r="AS180" s="113">
        <f t="shared" si="153"/>
        <v>1</v>
      </c>
      <c r="AT180" s="113">
        <f t="shared" si="154"/>
        <v>1</v>
      </c>
      <c r="AU180" s="113">
        <f t="shared" si="154"/>
        <v>1</v>
      </c>
      <c r="AV180" s="113">
        <f t="shared" si="154"/>
        <v>1</v>
      </c>
      <c r="AW180" s="113">
        <f t="shared" si="154"/>
        <v>1</v>
      </c>
      <c r="AX180" s="113">
        <f t="shared" si="154"/>
        <v>1</v>
      </c>
      <c r="AY180" s="113">
        <f t="shared" si="154"/>
        <v>1</v>
      </c>
      <c r="AZ180" s="83"/>
      <c r="BA180" s="113">
        <f t="shared" si="155"/>
        <v>0</v>
      </c>
      <c r="BB180" s="113">
        <f t="shared" si="155"/>
        <v>0</v>
      </c>
      <c r="BC180" s="113">
        <f t="shared" si="155"/>
        <v>0</v>
      </c>
      <c r="BD180" s="113">
        <f t="shared" si="155"/>
        <v>0</v>
      </c>
      <c r="BE180" s="113">
        <f t="shared" si="155"/>
        <v>0</v>
      </c>
      <c r="BF180" s="113">
        <f t="shared" si="155"/>
        <v>0</v>
      </c>
      <c r="BG180" s="113">
        <f t="shared" si="155"/>
        <v>0</v>
      </c>
      <c r="BH180" s="113">
        <f t="shared" si="155"/>
        <v>0</v>
      </c>
      <c r="BI180" s="113">
        <f t="shared" si="155"/>
        <v>0</v>
      </c>
      <c r="BJ180" s="113">
        <f t="shared" si="155"/>
        <v>0</v>
      </c>
      <c r="BK180" s="113">
        <f t="shared" si="156"/>
        <v>0</v>
      </c>
      <c r="BL180" s="113">
        <f t="shared" si="156"/>
        <v>0</v>
      </c>
      <c r="BM180" s="113">
        <f t="shared" si="156"/>
        <v>0</v>
      </c>
      <c r="BN180" s="113">
        <f t="shared" si="156"/>
        <v>0</v>
      </c>
      <c r="BO180" s="113">
        <f t="shared" si="156"/>
        <v>0</v>
      </c>
      <c r="BP180" s="113">
        <f t="shared" si="156"/>
        <v>0</v>
      </c>
      <c r="BQ180" s="113">
        <f t="shared" si="156"/>
        <v>0</v>
      </c>
      <c r="BR180" s="113">
        <f t="shared" si="156"/>
        <v>0</v>
      </c>
      <c r="BS180" s="113">
        <f t="shared" si="156"/>
        <v>0</v>
      </c>
      <c r="BT180" s="113">
        <f t="shared" si="156"/>
        <v>0</v>
      </c>
      <c r="BU180" s="113">
        <f t="shared" si="157"/>
        <v>0</v>
      </c>
      <c r="BV180" s="113">
        <f t="shared" si="157"/>
        <v>0</v>
      </c>
      <c r="BW180" s="113">
        <f t="shared" si="157"/>
        <v>0</v>
      </c>
      <c r="BX180" s="113">
        <f t="shared" si="157"/>
        <v>0</v>
      </c>
      <c r="BY180" s="113">
        <f t="shared" si="157"/>
        <v>0</v>
      </c>
      <c r="BZ180" s="113">
        <f t="shared" si="157"/>
        <v>0</v>
      </c>
    </row>
    <row r="181" spans="1:78" ht="13.8">
      <c r="A181" s="457"/>
      <c r="B181" s="116"/>
      <c r="C181" s="116"/>
      <c r="D181" s="116"/>
      <c r="E181" s="117"/>
      <c r="F181" s="91" t="s">
        <v>554</v>
      </c>
      <c r="G181" s="91" t="s">
        <v>696</v>
      </c>
      <c r="H181" s="92" t="s">
        <v>338</v>
      </c>
      <c r="I181" s="93" t="s">
        <v>612</v>
      </c>
      <c r="J181" s="210" t="s">
        <v>81</v>
      </c>
      <c r="K181" s="209">
        <v>8</v>
      </c>
      <c r="L181" s="94">
        <f t="shared" si="122"/>
        <v>8.7594437753202672E-4</v>
      </c>
      <c r="M181" s="96"/>
      <c r="N181" s="97" t="str">
        <f t="shared" si="125"/>
        <v>No ISSUED</v>
      </c>
      <c r="O181" s="98">
        <f t="shared" ca="1" si="123"/>
        <v>0</v>
      </c>
      <c r="P181" s="99">
        <f t="shared" ca="1" si="124"/>
        <v>0</v>
      </c>
      <c r="Q181" s="431">
        <v>45996</v>
      </c>
      <c r="R181" s="432" t="s">
        <v>53</v>
      </c>
      <c r="S181" s="431">
        <f t="shared" si="127"/>
        <v>46003</v>
      </c>
      <c r="T181" s="434" t="s">
        <v>53</v>
      </c>
      <c r="U181" s="431">
        <f t="shared" si="126"/>
        <v>46010</v>
      </c>
      <c r="V181" s="432" t="s">
        <v>53</v>
      </c>
      <c r="W181" s="431" t="s">
        <v>53</v>
      </c>
      <c r="X181" s="432" t="s">
        <v>53</v>
      </c>
      <c r="Y181" s="82"/>
      <c r="Z181" s="113">
        <f t="shared" si="152"/>
        <v>0</v>
      </c>
      <c r="AA181" s="113">
        <f t="shared" si="152"/>
        <v>0</v>
      </c>
      <c r="AB181" s="113">
        <f t="shared" si="152"/>
        <v>0</v>
      </c>
      <c r="AC181" s="113">
        <f t="shared" si="152"/>
        <v>0</v>
      </c>
      <c r="AD181" s="113">
        <f t="shared" si="152"/>
        <v>0</v>
      </c>
      <c r="AE181" s="113">
        <f t="shared" si="152"/>
        <v>0</v>
      </c>
      <c r="AF181" s="113">
        <f t="shared" si="152"/>
        <v>0</v>
      </c>
      <c r="AG181" s="113">
        <f t="shared" si="152"/>
        <v>0</v>
      </c>
      <c r="AH181" s="113">
        <f t="shared" si="152"/>
        <v>0</v>
      </c>
      <c r="AI181" s="113">
        <f t="shared" si="152"/>
        <v>0.85</v>
      </c>
      <c r="AJ181" s="113">
        <f t="shared" si="153"/>
        <v>0.85</v>
      </c>
      <c r="AK181" s="113">
        <f t="shared" si="153"/>
        <v>1</v>
      </c>
      <c r="AL181" s="113">
        <f t="shared" si="153"/>
        <v>1</v>
      </c>
      <c r="AM181" s="113">
        <f t="shared" si="153"/>
        <v>1</v>
      </c>
      <c r="AN181" s="113">
        <f t="shared" si="153"/>
        <v>1</v>
      </c>
      <c r="AO181" s="113">
        <f t="shared" si="153"/>
        <v>1</v>
      </c>
      <c r="AP181" s="113">
        <f t="shared" si="153"/>
        <v>1</v>
      </c>
      <c r="AQ181" s="113">
        <f t="shared" si="153"/>
        <v>1</v>
      </c>
      <c r="AR181" s="113">
        <f t="shared" si="153"/>
        <v>1</v>
      </c>
      <c r="AS181" s="113">
        <f t="shared" si="153"/>
        <v>1</v>
      </c>
      <c r="AT181" s="113">
        <f t="shared" si="154"/>
        <v>1</v>
      </c>
      <c r="AU181" s="113">
        <f t="shared" si="154"/>
        <v>1</v>
      </c>
      <c r="AV181" s="113">
        <f t="shared" si="154"/>
        <v>1</v>
      </c>
      <c r="AW181" s="113">
        <f t="shared" si="154"/>
        <v>1</v>
      </c>
      <c r="AX181" s="113">
        <f t="shared" si="154"/>
        <v>1</v>
      </c>
      <c r="AY181" s="113">
        <f t="shared" si="154"/>
        <v>1</v>
      </c>
      <c r="AZ181" s="83"/>
      <c r="BA181" s="113">
        <f t="shared" si="155"/>
        <v>0</v>
      </c>
      <c r="BB181" s="113">
        <f t="shared" si="155"/>
        <v>0</v>
      </c>
      <c r="BC181" s="113">
        <f t="shared" si="155"/>
        <v>0</v>
      </c>
      <c r="BD181" s="113">
        <f t="shared" si="155"/>
        <v>0</v>
      </c>
      <c r="BE181" s="113">
        <f t="shared" si="155"/>
        <v>0</v>
      </c>
      <c r="BF181" s="113">
        <f t="shared" si="155"/>
        <v>0</v>
      </c>
      <c r="BG181" s="113">
        <f t="shared" si="155"/>
        <v>0</v>
      </c>
      <c r="BH181" s="113">
        <f t="shared" si="155"/>
        <v>0</v>
      </c>
      <c r="BI181" s="113">
        <f t="shared" si="155"/>
        <v>0</v>
      </c>
      <c r="BJ181" s="113">
        <f t="shared" si="155"/>
        <v>0</v>
      </c>
      <c r="BK181" s="113">
        <f t="shared" si="156"/>
        <v>0</v>
      </c>
      <c r="BL181" s="113">
        <f t="shared" si="156"/>
        <v>0</v>
      </c>
      <c r="BM181" s="113">
        <f t="shared" si="156"/>
        <v>0</v>
      </c>
      <c r="BN181" s="113">
        <f t="shared" si="156"/>
        <v>0</v>
      </c>
      <c r="BO181" s="113">
        <f t="shared" si="156"/>
        <v>0</v>
      </c>
      <c r="BP181" s="113">
        <f t="shared" si="156"/>
        <v>0</v>
      </c>
      <c r="BQ181" s="113">
        <f t="shared" si="156"/>
        <v>0</v>
      </c>
      <c r="BR181" s="113">
        <f t="shared" si="156"/>
        <v>0</v>
      </c>
      <c r="BS181" s="113">
        <f t="shared" si="156"/>
        <v>0</v>
      </c>
      <c r="BT181" s="113">
        <f t="shared" si="156"/>
        <v>0</v>
      </c>
      <c r="BU181" s="113">
        <f t="shared" si="157"/>
        <v>0</v>
      </c>
      <c r="BV181" s="113">
        <f t="shared" si="157"/>
        <v>0</v>
      </c>
      <c r="BW181" s="113">
        <f t="shared" si="157"/>
        <v>0</v>
      </c>
      <c r="BX181" s="113">
        <f t="shared" si="157"/>
        <v>0</v>
      </c>
      <c r="BY181" s="113">
        <f t="shared" si="157"/>
        <v>0</v>
      </c>
      <c r="BZ181" s="113">
        <f t="shared" si="157"/>
        <v>0</v>
      </c>
    </row>
    <row r="182" spans="1:78" ht="13.8">
      <c r="A182" s="457"/>
      <c r="B182" s="116"/>
      <c r="C182" s="116"/>
      <c r="D182" s="116"/>
      <c r="E182" s="117"/>
      <c r="F182" s="91" t="s">
        <v>555</v>
      </c>
      <c r="G182" s="91" t="s">
        <v>696</v>
      </c>
      <c r="H182" s="92" t="s">
        <v>339</v>
      </c>
      <c r="I182" s="93" t="s">
        <v>612</v>
      </c>
      <c r="J182" s="210" t="s">
        <v>81</v>
      </c>
      <c r="K182" s="209">
        <v>8</v>
      </c>
      <c r="L182" s="94">
        <f t="shared" si="122"/>
        <v>8.7594437753202672E-4</v>
      </c>
      <c r="M182" s="96"/>
      <c r="N182" s="97" t="str">
        <f t="shared" si="125"/>
        <v>No ISSUED</v>
      </c>
      <c r="O182" s="98">
        <f t="shared" ca="1" si="123"/>
        <v>0</v>
      </c>
      <c r="P182" s="99">
        <f t="shared" ca="1" si="124"/>
        <v>0</v>
      </c>
      <c r="Q182" s="431">
        <v>45996</v>
      </c>
      <c r="R182" s="432" t="s">
        <v>53</v>
      </c>
      <c r="S182" s="431">
        <f t="shared" si="127"/>
        <v>46003</v>
      </c>
      <c r="T182" s="434" t="s">
        <v>53</v>
      </c>
      <c r="U182" s="431">
        <f t="shared" si="126"/>
        <v>46010</v>
      </c>
      <c r="V182" s="432" t="s">
        <v>53</v>
      </c>
      <c r="W182" s="431" t="s">
        <v>53</v>
      </c>
      <c r="X182" s="432" t="s">
        <v>53</v>
      </c>
      <c r="Y182" s="82"/>
      <c r="Z182" s="113">
        <f t="shared" si="152"/>
        <v>0</v>
      </c>
      <c r="AA182" s="113">
        <f t="shared" si="152"/>
        <v>0</v>
      </c>
      <c r="AB182" s="113">
        <f t="shared" si="152"/>
        <v>0</v>
      </c>
      <c r="AC182" s="113">
        <f t="shared" si="152"/>
        <v>0</v>
      </c>
      <c r="AD182" s="113">
        <f t="shared" si="152"/>
        <v>0</v>
      </c>
      <c r="AE182" s="113">
        <f t="shared" si="152"/>
        <v>0</v>
      </c>
      <c r="AF182" s="113">
        <f t="shared" si="152"/>
        <v>0</v>
      </c>
      <c r="AG182" s="113">
        <f t="shared" si="152"/>
        <v>0</v>
      </c>
      <c r="AH182" s="113">
        <f t="shared" si="152"/>
        <v>0</v>
      </c>
      <c r="AI182" s="113">
        <f t="shared" si="152"/>
        <v>0.85</v>
      </c>
      <c r="AJ182" s="113">
        <f t="shared" si="153"/>
        <v>0.85</v>
      </c>
      <c r="AK182" s="113">
        <f t="shared" si="153"/>
        <v>1</v>
      </c>
      <c r="AL182" s="113">
        <f t="shared" si="153"/>
        <v>1</v>
      </c>
      <c r="AM182" s="113">
        <f t="shared" si="153"/>
        <v>1</v>
      </c>
      <c r="AN182" s="113">
        <f t="shared" si="153"/>
        <v>1</v>
      </c>
      <c r="AO182" s="113">
        <f t="shared" si="153"/>
        <v>1</v>
      </c>
      <c r="AP182" s="113">
        <f t="shared" si="153"/>
        <v>1</v>
      </c>
      <c r="AQ182" s="113">
        <f t="shared" si="153"/>
        <v>1</v>
      </c>
      <c r="AR182" s="113">
        <f t="shared" si="153"/>
        <v>1</v>
      </c>
      <c r="AS182" s="113">
        <f t="shared" si="153"/>
        <v>1</v>
      </c>
      <c r="AT182" s="113">
        <f t="shared" si="154"/>
        <v>1</v>
      </c>
      <c r="AU182" s="113">
        <f t="shared" si="154"/>
        <v>1</v>
      </c>
      <c r="AV182" s="113">
        <f t="shared" si="154"/>
        <v>1</v>
      </c>
      <c r="AW182" s="113">
        <f t="shared" si="154"/>
        <v>1</v>
      </c>
      <c r="AX182" s="113">
        <f t="shared" si="154"/>
        <v>1</v>
      </c>
      <c r="AY182" s="113">
        <f t="shared" si="154"/>
        <v>1</v>
      </c>
      <c r="AZ182" s="83"/>
      <c r="BA182" s="113">
        <f t="shared" si="155"/>
        <v>0</v>
      </c>
      <c r="BB182" s="113">
        <f t="shared" si="155"/>
        <v>0</v>
      </c>
      <c r="BC182" s="113">
        <f t="shared" si="155"/>
        <v>0</v>
      </c>
      <c r="BD182" s="113">
        <f t="shared" si="155"/>
        <v>0</v>
      </c>
      <c r="BE182" s="113">
        <f t="shared" si="155"/>
        <v>0</v>
      </c>
      <c r="BF182" s="113">
        <f t="shared" si="155"/>
        <v>0</v>
      </c>
      <c r="BG182" s="113">
        <f t="shared" si="155"/>
        <v>0</v>
      </c>
      <c r="BH182" s="113">
        <f t="shared" si="155"/>
        <v>0</v>
      </c>
      <c r="BI182" s="113">
        <f t="shared" si="155"/>
        <v>0</v>
      </c>
      <c r="BJ182" s="113">
        <f t="shared" si="155"/>
        <v>0</v>
      </c>
      <c r="BK182" s="113">
        <f t="shared" si="156"/>
        <v>0</v>
      </c>
      <c r="BL182" s="113">
        <f t="shared" si="156"/>
        <v>0</v>
      </c>
      <c r="BM182" s="113">
        <f t="shared" si="156"/>
        <v>0</v>
      </c>
      <c r="BN182" s="113">
        <f t="shared" si="156"/>
        <v>0</v>
      </c>
      <c r="BO182" s="113">
        <f t="shared" si="156"/>
        <v>0</v>
      </c>
      <c r="BP182" s="113">
        <f t="shared" si="156"/>
        <v>0</v>
      </c>
      <c r="BQ182" s="113">
        <f t="shared" si="156"/>
        <v>0</v>
      </c>
      <c r="BR182" s="113">
        <f t="shared" si="156"/>
        <v>0</v>
      </c>
      <c r="BS182" s="113">
        <f t="shared" si="156"/>
        <v>0</v>
      </c>
      <c r="BT182" s="113">
        <f t="shared" si="156"/>
        <v>0</v>
      </c>
      <c r="BU182" s="113">
        <f t="shared" si="157"/>
        <v>0</v>
      </c>
      <c r="BV182" s="113">
        <f t="shared" si="157"/>
        <v>0</v>
      </c>
      <c r="BW182" s="113">
        <f t="shared" si="157"/>
        <v>0</v>
      </c>
      <c r="BX182" s="113">
        <f t="shared" si="157"/>
        <v>0</v>
      </c>
      <c r="BY182" s="113">
        <f t="shared" si="157"/>
        <v>0</v>
      </c>
      <c r="BZ182" s="113">
        <f t="shared" si="157"/>
        <v>0</v>
      </c>
    </row>
    <row r="183" spans="1:78" ht="13.8">
      <c r="A183" s="457"/>
      <c r="B183" s="116"/>
      <c r="C183" s="116"/>
      <c r="D183" s="116"/>
      <c r="E183" s="117"/>
      <c r="F183" s="91" t="s">
        <v>556</v>
      </c>
      <c r="G183" s="91" t="s">
        <v>696</v>
      </c>
      <c r="H183" s="92" t="s">
        <v>340</v>
      </c>
      <c r="I183" s="93" t="s">
        <v>612</v>
      </c>
      <c r="J183" s="210" t="s">
        <v>81</v>
      </c>
      <c r="K183" s="209">
        <v>8</v>
      </c>
      <c r="L183" s="94">
        <f t="shared" si="122"/>
        <v>8.7594437753202672E-4</v>
      </c>
      <c r="M183" s="96"/>
      <c r="N183" s="97" t="str">
        <f t="shared" si="125"/>
        <v>No ISSUED</v>
      </c>
      <c r="O183" s="98">
        <f t="shared" ca="1" si="123"/>
        <v>0</v>
      </c>
      <c r="P183" s="99">
        <f t="shared" ca="1" si="124"/>
        <v>0</v>
      </c>
      <c r="Q183" s="431">
        <v>45996</v>
      </c>
      <c r="R183" s="432" t="s">
        <v>53</v>
      </c>
      <c r="S183" s="431">
        <f t="shared" si="127"/>
        <v>46003</v>
      </c>
      <c r="T183" s="434" t="s">
        <v>53</v>
      </c>
      <c r="U183" s="431">
        <f t="shared" si="126"/>
        <v>46010</v>
      </c>
      <c r="V183" s="432" t="s">
        <v>53</v>
      </c>
      <c r="W183" s="431" t="s">
        <v>53</v>
      </c>
      <c r="X183" s="432" t="s">
        <v>53</v>
      </c>
      <c r="Y183" s="82"/>
      <c r="Z183" s="113">
        <f t="shared" si="152"/>
        <v>0</v>
      </c>
      <c r="AA183" s="113">
        <f t="shared" si="152"/>
        <v>0</v>
      </c>
      <c r="AB183" s="113">
        <f t="shared" si="152"/>
        <v>0</v>
      </c>
      <c r="AC183" s="113">
        <f t="shared" si="152"/>
        <v>0</v>
      </c>
      <c r="AD183" s="113">
        <f t="shared" si="152"/>
        <v>0</v>
      </c>
      <c r="AE183" s="113">
        <f t="shared" si="152"/>
        <v>0</v>
      </c>
      <c r="AF183" s="113">
        <f t="shared" si="152"/>
        <v>0</v>
      </c>
      <c r="AG183" s="113">
        <f t="shared" si="152"/>
        <v>0</v>
      </c>
      <c r="AH183" s="113">
        <f t="shared" si="152"/>
        <v>0</v>
      </c>
      <c r="AI183" s="113">
        <f t="shared" si="152"/>
        <v>0.85</v>
      </c>
      <c r="AJ183" s="113">
        <f t="shared" si="153"/>
        <v>0.85</v>
      </c>
      <c r="AK183" s="113">
        <f t="shared" si="153"/>
        <v>1</v>
      </c>
      <c r="AL183" s="113">
        <f t="shared" si="153"/>
        <v>1</v>
      </c>
      <c r="AM183" s="113">
        <f t="shared" si="153"/>
        <v>1</v>
      </c>
      <c r="AN183" s="113">
        <f t="shared" si="153"/>
        <v>1</v>
      </c>
      <c r="AO183" s="113">
        <f t="shared" si="153"/>
        <v>1</v>
      </c>
      <c r="AP183" s="113">
        <f t="shared" si="153"/>
        <v>1</v>
      </c>
      <c r="AQ183" s="113">
        <f t="shared" si="153"/>
        <v>1</v>
      </c>
      <c r="AR183" s="113">
        <f t="shared" si="153"/>
        <v>1</v>
      </c>
      <c r="AS183" s="113">
        <f t="shared" si="153"/>
        <v>1</v>
      </c>
      <c r="AT183" s="113">
        <f t="shared" si="154"/>
        <v>1</v>
      </c>
      <c r="AU183" s="113">
        <f t="shared" si="154"/>
        <v>1</v>
      </c>
      <c r="AV183" s="113">
        <f t="shared" si="154"/>
        <v>1</v>
      </c>
      <c r="AW183" s="113">
        <f t="shared" si="154"/>
        <v>1</v>
      </c>
      <c r="AX183" s="113">
        <f t="shared" si="154"/>
        <v>1</v>
      </c>
      <c r="AY183" s="113">
        <f t="shared" si="154"/>
        <v>1</v>
      </c>
      <c r="AZ183" s="83"/>
      <c r="BA183" s="113">
        <f t="shared" si="155"/>
        <v>0</v>
      </c>
      <c r="BB183" s="113">
        <f t="shared" si="155"/>
        <v>0</v>
      </c>
      <c r="BC183" s="113">
        <f t="shared" si="155"/>
        <v>0</v>
      </c>
      <c r="BD183" s="113">
        <f t="shared" si="155"/>
        <v>0</v>
      </c>
      <c r="BE183" s="113">
        <f t="shared" si="155"/>
        <v>0</v>
      </c>
      <c r="BF183" s="113">
        <f t="shared" si="155"/>
        <v>0</v>
      </c>
      <c r="BG183" s="113">
        <f t="shared" si="155"/>
        <v>0</v>
      </c>
      <c r="BH183" s="113">
        <f t="shared" si="155"/>
        <v>0</v>
      </c>
      <c r="BI183" s="113">
        <f t="shared" si="155"/>
        <v>0</v>
      </c>
      <c r="BJ183" s="113">
        <f t="shared" si="155"/>
        <v>0</v>
      </c>
      <c r="BK183" s="113">
        <f t="shared" si="156"/>
        <v>0</v>
      </c>
      <c r="BL183" s="113">
        <f t="shared" si="156"/>
        <v>0</v>
      </c>
      <c r="BM183" s="113">
        <f t="shared" si="156"/>
        <v>0</v>
      </c>
      <c r="BN183" s="113">
        <f t="shared" si="156"/>
        <v>0</v>
      </c>
      <c r="BO183" s="113">
        <f t="shared" si="156"/>
        <v>0</v>
      </c>
      <c r="BP183" s="113">
        <f t="shared" si="156"/>
        <v>0</v>
      </c>
      <c r="BQ183" s="113">
        <f t="shared" si="156"/>
        <v>0</v>
      </c>
      <c r="BR183" s="113">
        <f t="shared" si="156"/>
        <v>0</v>
      </c>
      <c r="BS183" s="113">
        <f t="shared" si="156"/>
        <v>0</v>
      </c>
      <c r="BT183" s="113">
        <f t="shared" si="156"/>
        <v>0</v>
      </c>
      <c r="BU183" s="113">
        <f t="shared" si="157"/>
        <v>0</v>
      </c>
      <c r="BV183" s="113">
        <f t="shared" si="157"/>
        <v>0</v>
      </c>
      <c r="BW183" s="113">
        <f t="shared" si="157"/>
        <v>0</v>
      </c>
      <c r="BX183" s="113">
        <f t="shared" si="157"/>
        <v>0</v>
      </c>
      <c r="BY183" s="113">
        <f t="shared" si="157"/>
        <v>0</v>
      </c>
      <c r="BZ183" s="113">
        <f t="shared" si="157"/>
        <v>0</v>
      </c>
    </row>
    <row r="184" spans="1:78" ht="13.8">
      <c r="A184" s="457"/>
      <c r="B184" s="116"/>
      <c r="C184" s="116"/>
      <c r="D184" s="116"/>
      <c r="E184" s="117"/>
      <c r="F184" s="91" t="s">
        <v>557</v>
      </c>
      <c r="G184" s="91" t="s">
        <v>696</v>
      </c>
      <c r="H184" s="92" t="s">
        <v>341</v>
      </c>
      <c r="I184" s="93" t="s">
        <v>612</v>
      </c>
      <c r="J184" s="210" t="s">
        <v>81</v>
      </c>
      <c r="K184" s="209">
        <v>8</v>
      </c>
      <c r="L184" s="94">
        <f t="shared" si="122"/>
        <v>8.7594437753202672E-4</v>
      </c>
      <c r="M184" s="96"/>
      <c r="N184" s="97" t="str">
        <f t="shared" si="125"/>
        <v>No ISSUED</v>
      </c>
      <c r="O184" s="98">
        <f t="shared" ca="1" si="123"/>
        <v>0</v>
      </c>
      <c r="P184" s="99">
        <f t="shared" ca="1" si="124"/>
        <v>0</v>
      </c>
      <c r="Q184" s="431">
        <v>45996</v>
      </c>
      <c r="R184" s="432" t="s">
        <v>53</v>
      </c>
      <c r="S184" s="431">
        <f t="shared" si="127"/>
        <v>46003</v>
      </c>
      <c r="T184" s="434" t="s">
        <v>53</v>
      </c>
      <c r="U184" s="431">
        <f t="shared" si="126"/>
        <v>46010</v>
      </c>
      <c r="V184" s="432" t="s">
        <v>53</v>
      </c>
      <c r="W184" s="431" t="s">
        <v>53</v>
      </c>
      <c r="X184" s="432" t="s">
        <v>53</v>
      </c>
      <c r="Y184" s="82"/>
      <c r="Z184" s="113">
        <f t="shared" si="152"/>
        <v>0</v>
      </c>
      <c r="AA184" s="113">
        <f t="shared" si="152"/>
        <v>0</v>
      </c>
      <c r="AB184" s="113">
        <f t="shared" si="152"/>
        <v>0</v>
      </c>
      <c r="AC184" s="113">
        <f t="shared" si="152"/>
        <v>0</v>
      </c>
      <c r="AD184" s="113">
        <f t="shared" si="152"/>
        <v>0</v>
      </c>
      <c r="AE184" s="113">
        <f t="shared" si="152"/>
        <v>0</v>
      </c>
      <c r="AF184" s="113">
        <f t="shared" si="152"/>
        <v>0</v>
      </c>
      <c r="AG184" s="113">
        <f t="shared" si="152"/>
        <v>0</v>
      </c>
      <c r="AH184" s="113">
        <f t="shared" si="152"/>
        <v>0</v>
      </c>
      <c r="AI184" s="113">
        <f t="shared" si="152"/>
        <v>0.85</v>
      </c>
      <c r="AJ184" s="113">
        <f t="shared" si="153"/>
        <v>0.85</v>
      </c>
      <c r="AK184" s="113">
        <f t="shared" si="153"/>
        <v>1</v>
      </c>
      <c r="AL184" s="113">
        <f t="shared" si="153"/>
        <v>1</v>
      </c>
      <c r="AM184" s="113">
        <f t="shared" si="153"/>
        <v>1</v>
      </c>
      <c r="AN184" s="113">
        <f t="shared" si="153"/>
        <v>1</v>
      </c>
      <c r="AO184" s="113">
        <f t="shared" si="153"/>
        <v>1</v>
      </c>
      <c r="AP184" s="113">
        <f t="shared" si="153"/>
        <v>1</v>
      </c>
      <c r="AQ184" s="113">
        <f t="shared" si="153"/>
        <v>1</v>
      </c>
      <c r="AR184" s="113">
        <f t="shared" si="153"/>
        <v>1</v>
      </c>
      <c r="AS184" s="113">
        <f t="shared" si="153"/>
        <v>1</v>
      </c>
      <c r="AT184" s="113">
        <f t="shared" si="154"/>
        <v>1</v>
      </c>
      <c r="AU184" s="113">
        <f t="shared" si="154"/>
        <v>1</v>
      </c>
      <c r="AV184" s="113">
        <f t="shared" si="154"/>
        <v>1</v>
      </c>
      <c r="AW184" s="113">
        <f t="shared" si="154"/>
        <v>1</v>
      </c>
      <c r="AX184" s="113">
        <f t="shared" si="154"/>
        <v>1</v>
      </c>
      <c r="AY184" s="113">
        <f t="shared" si="154"/>
        <v>1</v>
      </c>
      <c r="AZ184" s="83"/>
      <c r="BA184" s="113">
        <f t="shared" si="155"/>
        <v>0</v>
      </c>
      <c r="BB184" s="113">
        <f t="shared" si="155"/>
        <v>0</v>
      </c>
      <c r="BC184" s="113">
        <f t="shared" si="155"/>
        <v>0</v>
      </c>
      <c r="BD184" s="113">
        <f t="shared" si="155"/>
        <v>0</v>
      </c>
      <c r="BE184" s="113">
        <f t="shared" si="155"/>
        <v>0</v>
      </c>
      <c r="BF184" s="113">
        <f t="shared" si="155"/>
        <v>0</v>
      </c>
      <c r="BG184" s="113">
        <f t="shared" si="155"/>
        <v>0</v>
      </c>
      <c r="BH184" s="113">
        <f t="shared" si="155"/>
        <v>0</v>
      </c>
      <c r="BI184" s="113">
        <f t="shared" si="155"/>
        <v>0</v>
      </c>
      <c r="BJ184" s="113">
        <f t="shared" si="155"/>
        <v>0</v>
      </c>
      <c r="BK184" s="113">
        <f t="shared" si="156"/>
        <v>0</v>
      </c>
      <c r="BL184" s="113">
        <f t="shared" si="156"/>
        <v>0</v>
      </c>
      <c r="BM184" s="113">
        <f t="shared" si="156"/>
        <v>0</v>
      </c>
      <c r="BN184" s="113">
        <f t="shared" si="156"/>
        <v>0</v>
      </c>
      <c r="BO184" s="113">
        <f t="shared" si="156"/>
        <v>0</v>
      </c>
      <c r="BP184" s="113">
        <f t="shared" si="156"/>
        <v>0</v>
      </c>
      <c r="BQ184" s="113">
        <f t="shared" si="156"/>
        <v>0</v>
      </c>
      <c r="BR184" s="113">
        <f t="shared" si="156"/>
        <v>0</v>
      </c>
      <c r="BS184" s="113">
        <f t="shared" si="156"/>
        <v>0</v>
      </c>
      <c r="BT184" s="113">
        <f t="shared" si="156"/>
        <v>0</v>
      </c>
      <c r="BU184" s="113">
        <f t="shared" si="157"/>
        <v>0</v>
      </c>
      <c r="BV184" s="113">
        <f t="shared" si="157"/>
        <v>0</v>
      </c>
      <c r="BW184" s="113">
        <f t="shared" si="157"/>
        <v>0</v>
      </c>
      <c r="BX184" s="113">
        <f t="shared" si="157"/>
        <v>0</v>
      </c>
      <c r="BY184" s="113">
        <f t="shared" si="157"/>
        <v>0</v>
      </c>
      <c r="BZ184" s="113">
        <f t="shared" si="157"/>
        <v>0</v>
      </c>
    </row>
    <row r="185" spans="1:78" ht="13.8">
      <c r="A185" s="457"/>
      <c r="B185" s="116"/>
      <c r="C185" s="116"/>
      <c r="D185" s="116"/>
      <c r="E185" s="117"/>
      <c r="F185" s="91" t="s">
        <v>558</v>
      </c>
      <c r="G185" s="91" t="s">
        <v>696</v>
      </c>
      <c r="H185" s="92" t="s">
        <v>342</v>
      </c>
      <c r="I185" s="93" t="s">
        <v>612</v>
      </c>
      <c r="J185" s="210" t="s">
        <v>81</v>
      </c>
      <c r="K185" s="209">
        <v>8</v>
      </c>
      <c r="L185" s="94">
        <f t="shared" si="122"/>
        <v>8.7594437753202672E-4</v>
      </c>
      <c r="M185" s="96"/>
      <c r="N185" s="97" t="str">
        <f t="shared" si="125"/>
        <v>No ISSUED</v>
      </c>
      <c r="O185" s="98">
        <f t="shared" ca="1" si="123"/>
        <v>0</v>
      </c>
      <c r="P185" s="99">
        <f t="shared" ca="1" si="124"/>
        <v>0</v>
      </c>
      <c r="Q185" s="431">
        <v>45996</v>
      </c>
      <c r="R185" s="432" t="s">
        <v>53</v>
      </c>
      <c r="S185" s="431">
        <f t="shared" si="127"/>
        <v>46003</v>
      </c>
      <c r="T185" s="434" t="s">
        <v>53</v>
      </c>
      <c r="U185" s="431">
        <f t="shared" si="126"/>
        <v>46010</v>
      </c>
      <c r="V185" s="432" t="s">
        <v>53</v>
      </c>
      <c r="W185" s="431" t="s">
        <v>53</v>
      </c>
      <c r="X185" s="432" t="s">
        <v>53</v>
      </c>
      <c r="Y185" s="82"/>
      <c r="Z185" s="113">
        <f t="shared" si="152"/>
        <v>0</v>
      </c>
      <c r="AA185" s="113">
        <f t="shared" si="152"/>
        <v>0</v>
      </c>
      <c r="AB185" s="113">
        <f t="shared" si="152"/>
        <v>0</v>
      </c>
      <c r="AC185" s="113">
        <f t="shared" si="152"/>
        <v>0</v>
      </c>
      <c r="AD185" s="113">
        <f t="shared" si="152"/>
        <v>0</v>
      </c>
      <c r="AE185" s="113">
        <f t="shared" si="152"/>
        <v>0</v>
      </c>
      <c r="AF185" s="113">
        <f t="shared" si="152"/>
        <v>0</v>
      </c>
      <c r="AG185" s="113">
        <f t="shared" si="152"/>
        <v>0</v>
      </c>
      <c r="AH185" s="113">
        <f t="shared" si="152"/>
        <v>0</v>
      </c>
      <c r="AI185" s="113">
        <f t="shared" si="152"/>
        <v>0.85</v>
      </c>
      <c r="AJ185" s="113">
        <f t="shared" si="153"/>
        <v>0.85</v>
      </c>
      <c r="AK185" s="113">
        <f t="shared" si="153"/>
        <v>1</v>
      </c>
      <c r="AL185" s="113">
        <f t="shared" si="153"/>
        <v>1</v>
      </c>
      <c r="AM185" s="113">
        <f t="shared" si="153"/>
        <v>1</v>
      </c>
      <c r="AN185" s="113">
        <f t="shared" si="153"/>
        <v>1</v>
      </c>
      <c r="AO185" s="113">
        <f t="shared" si="153"/>
        <v>1</v>
      </c>
      <c r="AP185" s="113">
        <f t="shared" si="153"/>
        <v>1</v>
      </c>
      <c r="AQ185" s="113">
        <f t="shared" si="153"/>
        <v>1</v>
      </c>
      <c r="AR185" s="113">
        <f t="shared" si="153"/>
        <v>1</v>
      </c>
      <c r="AS185" s="113">
        <f t="shared" si="153"/>
        <v>1</v>
      </c>
      <c r="AT185" s="113">
        <f t="shared" si="154"/>
        <v>1</v>
      </c>
      <c r="AU185" s="113">
        <f t="shared" si="154"/>
        <v>1</v>
      </c>
      <c r="AV185" s="113">
        <f t="shared" si="154"/>
        <v>1</v>
      </c>
      <c r="AW185" s="113">
        <f t="shared" si="154"/>
        <v>1</v>
      </c>
      <c r="AX185" s="113">
        <f t="shared" si="154"/>
        <v>1</v>
      </c>
      <c r="AY185" s="113">
        <f t="shared" si="154"/>
        <v>1</v>
      </c>
      <c r="AZ185" s="83"/>
      <c r="BA185" s="113">
        <f t="shared" si="155"/>
        <v>0</v>
      </c>
      <c r="BB185" s="113">
        <f t="shared" si="155"/>
        <v>0</v>
      </c>
      <c r="BC185" s="113">
        <f t="shared" si="155"/>
        <v>0</v>
      </c>
      <c r="BD185" s="113">
        <f t="shared" si="155"/>
        <v>0</v>
      </c>
      <c r="BE185" s="113">
        <f t="shared" si="155"/>
        <v>0</v>
      </c>
      <c r="BF185" s="113">
        <f t="shared" si="155"/>
        <v>0</v>
      </c>
      <c r="BG185" s="113">
        <f t="shared" si="155"/>
        <v>0</v>
      </c>
      <c r="BH185" s="113">
        <f t="shared" si="155"/>
        <v>0</v>
      </c>
      <c r="BI185" s="113">
        <f t="shared" si="155"/>
        <v>0</v>
      </c>
      <c r="BJ185" s="113">
        <f t="shared" si="155"/>
        <v>0</v>
      </c>
      <c r="BK185" s="113">
        <f t="shared" si="156"/>
        <v>0</v>
      </c>
      <c r="BL185" s="113">
        <f t="shared" si="156"/>
        <v>0</v>
      </c>
      <c r="BM185" s="113">
        <f t="shared" si="156"/>
        <v>0</v>
      </c>
      <c r="BN185" s="113">
        <f t="shared" si="156"/>
        <v>0</v>
      </c>
      <c r="BO185" s="113">
        <f t="shared" si="156"/>
        <v>0</v>
      </c>
      <c r="BP185" s="113">
        <f t="shared" si="156"/>
        <v>0</v>
      </c>
      <c r="BQ185" s="113">
        <f t="shared" si="156"/>
        <v>0</v>
      </c>
      <c r="BR185" s="113">
        <f t="shared" si="156"/>
        <v>0</v>
      </c>
      <c r="BS185" s="113">
        <f t="shared" si="156"/>
        <v>0</v>
      </c>
      <c r="BT185" s="113">
        <f t="shared" si="156"/>
        <v>0</v>
      </c>
      <c r="BU185" s="113">
        <f t="shared" si="157"/>
        <v>0</v>
      </c>
      <c r="BV185" s="113">
        <f t="shared" si="157"/>
        <v>0</v>
      </c>
      <c r="BW185" s="113">
        <f t="shared" si="157"/>
        <v>0</v>
      </c>
      <c r="BX185" s="113">
        <f t="shared" si="157"/>
        <v>0</v>
      </c>
      <c r="BY185" s="113">
        <f t="shared" si="157"/>
        <v>0</v>
      </c>
      <c r="BZ185" s="113">
        <f t="shared" si="157"/>
        <v>0</v>
      </c>
    </row>
    <row r="186" spans="1:78" ht="13.8">
      <c r="A186" s="457"/>
      <c r="B186" s="116"/>
      <c r="C186" s="116"/>
      <c r="D186" s="116"/>
      <c r="E186" s="117"/>
      <c r="F186" s="91" t="s">
        <v>559</v>
      </c>
      <c r="G186" s="91" t="s">
        <v>696</v>
      </c>
      <c r="H186" s="92" t="s">
        <v>343</v>
      </c>
      <c r="I186" s="93" t="s">
        <v>612</v>
      </c>
      <c r="J186" s="210" t="s">
        <v>81</v>
      </c>
      <c r="K186" s="209">
        <v>8</v>
      </c>
      <c r="L186" s="94">
        <f t="shared" si="122"/>
        <v>8.7594437753202672E-4</v>
      </c>
      <c r="M186" s="96"/>
      <c r="N186" s="97" t="str">
        <f t="shared" si="125"/>
        <v>No ISSUED</v>
      </c>
      <c r="O186" s="98">
        <f t="shared" ca="1" si="123"/>
        <v>0</v>
      </c>
      <c r="P186" s="99">
        <f t="shared" ca="1" si="124"/>
        <v>0</v>
      </c>
      <c r="Q186" s="431">
        <v>45996</v>
      </c>
      <c r="R186" s="432" t="s">
        <v>53</v>
      </c>
      <c r="S186" s="431">
        <f t="shared" si="127"/>
        <v>46003</v>
      </c>
      <c r="T186" s="434" t="s">
        <v>53</v>
      </c>
      <c r="U186" s="431">
        <f t="shared" si="126"/>
        <v>46010</v>
      </c>
      <c r="V186" s="432" t="s">
        <v>53</v>
      </c>
      <c r="W186" s="431" t="s">
        <v>53</v>
      </c>
      <c r="X186" s="432" t="s">
        <v>53</v>
      </c>
      <c r="Y186" s="82"/>
      <c r="Z186" s="113">
        <f t="shared" si="152"/>
        <v>0</v>
      </c>
      <c r="AA186" s="113">
        <f t="shared" si="152"/>
        <v>0</v>
      </c>
      <c r="AB186" s="113">
        <f t="shared" si="152"/>
        <v>0</v>
      </c>
      <c r="AC186" s="113">
        <f t="shared" si="152"/>
        <v>0</v>
      </c>
      <c r="AD186" s="113">
        <f t="shared" si="152"/>
        <v>0</v>
      </c>
      <c r="AE186" s="113">
        <f t="shared" si="152"/>
        <v>0</v>
      </c>
      <c r="AF186" s="113">
        <f t="shared" si="152"/>
        <v>0</v>
      </c>
      <c r="AG186" s="113">
        <f t="shared" si="152"/>
        <v>0</v>
      </c>
      <c r="AH186" s="113">
        <f t="shared" si="152"/>
        <v>0</v>
      </c>
      <c r="AI186" s="113">
        <f t="shared" si="152"/>
        <v>0.85</v>
      </c>
      <c r="AJ186" s="113">
        <f t="shared" si="153"/>
        <v>0.85</v>
      </c>
      <c r="AK186" s="113">
        <f t="shared" si="153"/>
        <v>1</v>
      </c>
      <c r="AL186" s="113">
        <f t="shared" si="153"/>
        <v>1</v>
      </c>
      <c r="AM186" s="113">
        <f t="shared" si="153"/>
        <v>1</v>
      </c>
      <c r="AN186" s="113">
        <f t="shared" si="153"/>
        <v>1</v>
      </c>
      <c r="AO186" s="113">
        <f t="shared" si="153"/>
        <v>1</v>
      </c>
      <c r="AP186" s="113">
        <f t="shared" si="153"/>
        <v>1</v>
      </c>
      <c r="AQ186" s="113">
        <f t="shared" si="153"/>
        <v>1</v>
      </c>
      <c r="AR186" s="113">
        <f t="shared" si="153"/>
        <v>1</v>
      </c>
      <c r="AS186" s="113">
        <f t="shared" si="153"/>
        <v>1</v>
      </c>
      <c r="AT186" s="113">
        <f t="shared" si="154"/>
        <v>1</v>
      </c>
      <c r="AU186" s="113">
        <f t="shared" si="154"/>
        <v>1</v>
      </c>
      <c r="AV186" s="113">
        <f t="shared" si="154"/>
        <v>1</v>
      </c>
      <c r="AW186" s="113">
        <f t="shared" si="154"/>
        <v>1</v>
      </c>
      <c r="AX186" s="113">
        <f t="shared" si="154"/>
        <v>1</v>
      </c>
      <c r="AY186" s="113">
        <f t="shared" si="154"/>
        <v>1</v>
      </c>
      <c r="AZ186" s="83"/>
      <c r="BA186" s="113">
        <f t="shared" si="155"/>
        <v>0</v>
      </c>
      <c r="BB186" s="113">
        <f t="shared" si="155"/>
        <v>0</v>
      </c>
      <c r="BC186" s="113">
        <f t="shared" si="155"/>
        <v>0</v>
      </c>
      <c r="BD186" s="113">
        <f t="shared" si="155"/>
        <v>0</v>
      </c>
      <c r="BE186" s="113">
        <f t="shared" si="155"/>
        <v>0</v>
      </c>
      <c r="BF186" s="113">
        <f t="shared" si="155"/>
        <v>0</v>
      </c>
      <c r="BG186" s="113">
        <f t="shared" si="155"/>
        <v>0</v>
      </c>
      <c r="BH186" s="113">
        <f t="shared" si="155"/>
        <v>0</v>
      </c>
      <c r="BI186" s="113">
        <f t="shared" si="155"/>
        <v>0</v>
      </c>
      <c r="BJ186" s="113">
        <f t="shared" si="155"/>
        <v>0</v>
      </c>
      <c r="BK186" s="113">
        <f t="shared" si="156"/>
        <v>0</v>
      </c>
      <c r="BL186" s="113">
        <f t="shared" si="156"/>
        <v>0</v>
      </c>
      <c r="BM186" s="113">
        <f t="shared" si="156"/>
        <v>0</v>
      </c>
      <c r="BN186" s="113">
        <f t="shared" si="156"/>
        <v>0</v>
      </c>
      <c r="BO186" s="113">
        <f t="shared" si="156"/>
        <v>0</v>
      </c>
      <c r="BP186" s="113">
        <f t="shared" si="156"/>
        <v>0</v>
      </c>
      <c r="BQ186" s="113">
        <f t="shared" si="156"/>
        <v>0</v>
      </c>
      <c r="BR186" s="113">
        <f t="shared" si="156"/>
        <v>0</v>
      </c>
      <c r="BS186" s="113">
        <f t="shared" si="156"/>
        <v>0</v>
      </c>
      <c r="BT186" s="113">
        <f t="shared" si="156"/>
        <v>0</v>
      </c>
      <c r="BU186" s="113">
        <f t="shared" si="157"/>
        <v>0</v>
      </c>
      <c r="BV186" s="113">
        <f t="shared" si="157"/>
        <v>0</v>
      </c>
      <c r="BW186" s="113">
        <f t="shared" si="157"/>
        <v>0</v>
      </c>
      <c r="BX186" s="113">
        <f t="shared" si="157"/>
        <v>0</v>
      </c>
      <c r="BY186" s="113">
        <f t="shared" si="157"/>
        <v>0</v>
      </c>
      <c r="BZ186" s="113">
        <f t="shared" si="157"/>
        <v>0</v>
      </c>
    </row>
    <row r="187" spans="1:78" ht="13.8">
      <c r="A187" s="457"/>
      <c r="B187" s="116"/>
      <c r="C187" s="116"/>
      <c r="D187" s="116"/>
      <c r="E187" s="117"/>
      <c r="F187" s="91" t="s">
        <v>560</v>
      </c>
      <c r="G187" s="91" t="s">
        <v>696</v>
      </c>
      <c r="H187" s="92" t="s">
        <v>344</v>
      </c>
      <c r="I187" s="93" t="s">
        <v>612</v>
      </c>
      <c r="J187" s="210" t="s">
        <v>81</v>
      </c>
      <c r="K187" s="209">
        <v>8</v>
      </c>
      <c r="L187" s="94">
        <f t="shared" si="122"/>
        <v>8.7594437753202672E-4</v>
      </c>
      <c r="M187" s="96"/>
      <c r="N187" s="97" t="str">
        <f t="shared" si="125"/>
        <v>No ISSUED</v>
      </c>
      <c r="O187" s="98">
        <f t="shared" ca="1" si="123"/>
        <v>0</v>
      </c>
      <c r="P187" s="99">
        <f t="shared" ca="1" si="124"/>
        <v>0</v>
      </c>
      <c r="Q187" s="431">
        <v>45996</v>
      </c>
      <c r="R187" s="432" t="s">
        <v>53</v>
      </c>
      <c r="S187" s="431">
        <f t="shared" si="127"/>
        <v>46003</v>
      </c>
      <c r="T187" s="434" t="s">
        <v>53</v>
      </c>
      <c r="U187" s="431">
        <f t="shared" si="126"/>
        <v>46010</v>
      </c>
      <c r="V187" s="432" t="s">
        <v>53</v>
      </c>
      <c r="W187" s="431" t="s">
        <v>53</v>
      </c>
      <c r="X187" s="432" t="s">
        <v>53</v>
      </c>
      <c r="Y187" s="82"/>
      <c r="Z187" s="113">
        <f t="shared" ref="Z187:AI196" si="158">IF(OR($J187="Z",$J187="X"),IF(Z$4&gt;=$W187,$X$3,IF(Z$4&gt;=$U187,$V$3,IF(Z$4&gt;=$S187,$T$3,IF(Z$4&gt;=$Q187,$R$3,0)))),IF($J187="O",IF(Z$4&gt;=$U187,$V$2,IF(Z$4&gt;=$Q187,$R$2,0))))</f>
        <v>0</v>
      </c>
      <c r="AA187" s="113">
        <f t="shared" si="158"/>
        <v>0</v>
      </c>
      <c r="AB187" s="113">
        <f t="shared" si="158"/>
        <v>0</v>
      </c>
      <c r="AC187" s="113">
        <f t="shared" si="158"/>
        <v>0</v>
      </c>
      <c r="AD187" s="113">
        <f t="shared" si="158"/>
        <v>0</v>
      </c>
      <c r="AE187" s="113">
        <f t="shared" si="158"/>
        <v>0</v>
      </c>
      <c r="AF187" s="113">
        <f t="shared" si="158"/>
        <v>0</v>
      </c>
      <c r="AG187" s="113">
        <f t="shared" si="158"/>
        <v>0</v>
      </c>
      <c r="AH187" s="113">
        <f t="shared" si="158"/>
        <v>0</v>
      </c>
      <c r="AI187" s="113">
        <f t="shared" si="158"/>
        <v>0.85</v>
      </c>
      <c r="AJ187" s="113">
        <f t="shared" ref="AJ187:AS196" si="159">IF(OR($J187="Z",$J187="X"),IF(AJ$4&gt;=$W187,$X$3,IF(AJ$4&gt;=$U187,$V$3,IF(AJ$4&gt;=$S187,$T$3,IF(AJ$4&gt;=$Q187,$R$3,0)))),IF($J187="O",IF(AJ$4&gt;=$U187,$V$2,IF(AJ$4&gt;=$Q187,$R$2,0))))</f>
        <v>0.85</v>
      </c>
      <c r="AK187" s="113">
        <f t="shared" si="159"/>
        <v>1</v>
      </c>
      <c r="AL187" s="113">
        <f t="shared" si="159"/>
        <v>1</v>
      </c>
      <c r="AM187" s="113">
        <f t="shared" si="159"/>
        <v>1</v>
      </c>
      <c r="AN187" s="113">
        <f t="shared" si="159"/>
        <v>1</v>
      </c>
      <c r="AO187" s="113">
        <f t="shared" si="159"/>
        <v>1</v>
      </c>
      <c r="AP187" s="113">
        <f t="shared" si="159"/>
        <v>1</v>
      </c>
      <c r="AQ187" s="113">
        <f t="shared" si="159"/>
        <v>1</v>
      </c>
      <c r="AR187" s="113">
        <f t="shared" si="159"/>
        <v>1</v>
      </c>
      <c r="AS187" s="113">
        <f t="shared" si="159"/>
        <v>1</v>
      </c>
      <c r="AT187" s="113">
        <f t="shared" ref="AT187:AY196" si="160">IF(OR($J187="Z",$J187="X"),IF(AT$4&gt;=$W187,$X$3,IF(AT$4&gt;=$U187,$V$3,IF(AT$4&gt;=$S187,$T$3,IF(AT$4&gt;=$Q187,$R$3,0)))),IF($J187="O",IF(AT$4&gt;=$U187,$V$2,IF(AT$4&gt;=$Q187,$R$2,0))))</f>
        <v>1</v>
      </c>
      <c r="AU187" s="113">
        <f t="shared" si="160"/>
        <v>1</v>
      </c>
      <c r="AV187" s="113">
        <f t="shared" si="160"/>
        <v>1</v>
      </c>
      <c r="AW187" s="113">
        <f t="shared" si="160"/>
        <v>1</v>
      </c>
      <c r="AX187" s="113">
        <f t="shared" si="160"/>
        <v>1</v>
      </c>
      <c r="AY187" s="113">
        <f t="shared" si="160"/>
        <v>1</v>
      </c>
      <c r="AZ187" s="83"/>
      <c r="BA187" s="113">
        <f t="shared" ref="BA187:BJ196" si="161">IF(OR($J187="Z",$J187="X"),IF(OR(AND($X187&lt;&gt;0,BA$4&gt;=$X187),AND($X187=0,BA$4&gt;=$W187)),$X$3,IF(OR(AND($V187&lt;&gt;0,BA$4&gt;=$V187),AND($V187=0,BA$4&gt;=$U187)),$V$3,IF(OR(AND($T187&lt;&gt;0,BA$4&gt;=$T187),AND($T187=0,BA$4&gt;=$S187)),$T$3,IF(OR(AND($R187&lt;&gt;0,BA$4&gt;=$R187),AND($R187=0,BA$4&gt;=$Q187)),$R$3,0)))),IF($J187="O",IF(OR(AND($V187&lt;&gt;0,BA$4&gt;=$V187),AND($V187=0,BA$4&gt;=$U187)),$V$2,IF(OR(AND($R187&lt;&gt;0,BA$4&gt;=$R187),AND($R187=0,BA$4&gt;=$Q187)),$R$2,0))))</f>
        <v>0</v>
      </c>
      <c r="BB187" s="113">
        <f t="shared" si="161"/>
        <v>0</v>
      </c>
      <c r="BC187" s="113">
        <f t="shared" si="161"/>
        <v>0</v>
      </c>
      <c r="BD187" s="113">
        <f t="shared" si="161"/>
        <v>0</v>
      </c>
      <c r="BE187" s="113">
        <f t="shared" si="161"/>
        <v>0</v>
      </c>
      <c r="BF187" s="113">
        <f t="shared" si="161"/>
        <v>0</v>
      </c>
      <c r="BG187" s="113">
        <f t="shared" si="161"/>
        <v>0</v>
      </c>
      <c r="BH187" s="113">
        <f t="shared" si="161"/>
        <v>0</v>
      </c>
      <c r="BI187" s="113">
        <f t="shared" si="161"/>
        <v>0</v>
      </c>
      <c r="BJ187" s="113">
        <f t="shared" si="161"/>
        <v>0</v>
      </c>
      <c r="BK187" s="113">
        <f t="shared" ref="BK187:BT196" si="162">IF(OR($J187="Z",$J187="X"),IF(OR(AND($X187&lt;&gt;0,BK$4&gt;=$X187),AND($X187=0,BK$4&gt;=$W187)),$X$3,IF(OR(AND($V187&lt;&gt;0,BK$4&gt;=$V187),AND($V187=0,BK$4&gt;=$U187)),$V$3,IF(OR(AND($T187&lt;&gt;0,BK$4&gt;=$T187),AND($T187=0,BK$4&gt;=$S187)),$T$3,IF(OR(AND($R187&lt;&gt;0,BK$4&gt;=$R187),AND($R187=0,BK$4&gt;=$Q187)),$R$3,0)))),IF($J187="O",IF(OR(AND($V187&lt;&gt;0,BK$4&gt;=$V187),AND($V187=0,BK$4&gt;=$U187)),$V$2,IF(OR(AND($R187&lt;&gt;0,BK$4&gt;=$R187),AND($R187=0,BK$4&gt;=$Q187)),$R$2,0))))</f>
        <v>0</v>
      </c>
      <c r="BL187" s="113">
        <f t="shared" si="162"/>
        <v>0</v>
      </c>
      <c r="BM187" s="113">
        <f t="shared" si="162"/>
        <v>0</v>
      </c>
      <c r="BN187" s="113">
        <f t="shared" si="162"/>
        <v>0</v>
      </c>
      <c r="BO187" s="113">
        <f t="shared" si="162"/>
        <v>0</v>
      </c>
      <c r="BP187" s="113">
        <f t="shared" si="162"/>
        <v>0</v>
      </c>
      <c r="BQ187" s="113">
        <f t="shared" si="162"/>
        <v>0</v>
      </c>
      <c r="BR187" s="113">
        <f t="shared" si="162"/>
        <v>0</v>
      </c>
      <c r="BS187" s="113">
        <f t="shared" si="162"/>
        <v>0</v>
      </c>
      <c r="BT187" s="113">
        <f t="shared" si="162"/>
        <v>0</v>
      </c>
      <c r="BU187" s="113">
        <f t="shared" ref="BU187:BZ196" si="163">IF(OR($J187="Z",$J187="X"),IF(OR(AND($X187&lt;&gt;0,BU$4&gt;=$X187),AND($X187=0,BU$4&gt;=$W187)),$X$3,IF(OR(AND($V187&lt;&gt;0,BU$4&gt;=$V187),AND($V187=0,BU$4&gt;=$U187)),$V$3,IF(OR(AND($T187&lt;&gt;0,BU$4&gt;=$T187),AND($T187=0,BU$4&gt;=$S187)),$T$3,IF(OR(AND($R187&lt;&gt;0,BU$4&gt;=$R187),AND($R187=0,BU$4&gt;=$Q187)),$R$3,0)))),IF($J187="O",IF(OR(AND($V187&lt;&gt;0,BU$4&gt;=$V187),AND($V187=0,BU$4&gt;=$U187)),$V$2,IF(OR(AND($R187&lt;&gt;0,BU$4&gt;=$R187),AND($R187=0,BU$4&gt;=$Q187)),$R$2,0))))</f>
        <v>0</v>
      </c>
      <c r="BV187" s="113">
        <f t="shared" si="163"/>
        <v>0</v>
      </c>
      <c r="BW187" s="113">
        <f t="shared" si="163"/>
        <v>0</v>
      </c>
      <c r="BX187" s="113">
        <f t="shared" si="163"/>
        <v>0</v>
      </c>
      <c r="BY187" s="113">
        <f t="shared" si="163"/>
        <v>0</v>
      </c>
      <c r="BZ187" s="113">
        <f t="shared" si="163"/>
        <v>0</v>
      </c>
    </row>
    <row r="188" spans="1:78" ht="13.8">
      <c r="A188" s="457"/>
      <c r="B188" s="116"/>
      <c r="C188" s="116"/>
      <c r="D188" s="116"/>
      <c r="E188" s="117"/>
      <c r="F188" s="91" t="s">
        <v>561</v>
      </c>
      <c r="G188" s="91" t="s">
        <v>696</v>
      </c>
      <c r="H188" s="92" t="s">
        <v>345</v>
      </c>
      <c r="I188" s="93" t="s">
        <v>612</v>
      </c>
      <c r="J188" s="210" t="s">
        <v>81</v>
      </c>
      <c r="K188" s="209">
        <v>8</v>
      </c>
      <c r="L188" s="94">
        <f t="shared" si="122"/>
        <v>8.7594437753202672E-4</v>
      </c>
      <c r="M188" s="96"/>
      <c r="N188" s="97" t="str">
        <f t="shared" si="125"/>
        <v>No ISSUED</v>
      </c>
      <c r="O188" s="98">
        <f t="shared" ca="1" si="123"/>
        <v>0</v>
      </c>
      <c r="P188" s="99">
        <f t="shared" ca="1" si="124"/>
        <v>0</v>
      </c>
      <c r="Q188" s="431">
        <v>45996</v>
      </c>
      <c r="R188" s="432" t="s">
        <v>53</v>
      </c>
      <c r="S188" s="431">
        <f t="shared" si="127"/>
        <v>46003</v>
      </c>
      <c r="T188" s="434" t="s">
        <v>53</v>
      </c>
      <c r="U188" s="431">
        <f t="shared" si="126"/>
        <v>46010</v>
      </c>
      <c r="V188" s="432" t="s">
        <v>53</v>
      </c>
      <c r="W188" s="431" t="s">
        <v>53</v>
      </c>
      <c r="X188" s="432" t="s">
        <v>53</v>
      </c>
      <c r="Y188" s="82"/>
      <c r="Z188" s="113">
        <f t="shared" si="158"/>
        <v>0</v>
      </c>
      <c r="AA188" s="113">
        <f t="shared" si="158"/>
        <v>0</v>
      </c>
      <c r="AB188" s="113">
        <f t="shared" si="158"/>
        <v>0</v>
      </c>
      <c r="AC188" s="113">
        <f t="shared" si="158"/>
        <v>0</v>
      </c>
      <c r="AD188" s="113">
        <f t="shared" si="158"/>
        <v>0</v>
      </c>
      <c r="AE188" s="113">
        <f t="shared" si="158"/>
        <v>0</v>
      </c>
      <c r="AF188" s="113">
        <f t="shared" si="158"/>
        <v>0</v>
      </c>
      <c r="AG188" s="113">
        <f t="shared" si="158"/>
        <v>0</v>
      </c>
      <c r="AH188" s="113">
        <f t="shared" si="158"/>
        <v>0</v>
      </c>
      <c r="AI188" s="113">
        <f t="shared" si="158"/>
        <v>0.85</v>
      </c>
      <c r="AJ188" s="113">
        <f t="shared" si="159"/>
        <v>0.85</v>
      </c>
      <c r="AK188" s="113">
        <f t="shared" si="159"/>
        <v>1</v>
      </c>
      <c r="AL188" s="113">
        <f t="shared" si="159"/>
        <v>1</v>
      </c>
      <c r="AM188" s="113">
        <f t="shared" si="159"/>
        <v>1</v>
      </c>
      <c r="AN188" s="113">
        <f t="shared" si="159"/>
        <v>1</v>
      </c>
      <c r="AO188" s="113">
        <f t="shared" si="159"/>
        <v>1</v>
      </c>
      <c r="AP188" s="113">
        <f t="shared" si="159"/>
        <v>1</v>
      </c>
      <c r="AQ188" s="113">
        <f t="shared" si="159"/>
        <v>1</v>
      </c>
      <c r="AR188" s="113">
        <f t="shared" si="159"/>
        <v>1</v>
      </c>
      <c r="AS188" s="113">
        <f t="shared" si="159"/>
        <v>1</v>
      </c>
      <c r="AT188" s="113">
        <f t="shared" si="160"/>
        <v>1</v>
      </c>
      <c r="AU188" s="113">
        <f t="shared" si="160"/>
        <v>1</v>
      </c>
      <c r="AV188" s="113">
        <f t="shared" si="160"/>
        <v>1</v>
      </c>
      <c r="AW188" s="113">
        <f t="shared" si="160"/>
        <v>1</v>
      </c>
      <c r="AX188" s="113">
        <f t="shared" si="160"/>
        <v>1</v>
      </c>
      <c r="AY188" s="113">
        <f t="shared" si="160"/>
        <v>1</v>
      </c>
      <c r="AZ188" s="83"/>
      <c r="BA188" s="113">
        <f t="shared" si="161"/>
        <v>0</v>
      </c>
      <c r="BB188" s="113">
        <f t="shared" si="161"/>
        <v>0</v>
      </c>
      <c r="BC188" s="113">
        <f t="shared" si="161"/>
        <v>0</v>
      </c>
      <c r="BD188" s="113">
        <f t="shared" si="161"/>
        <v>0</v>
      </c>
      <c r="BE188" s="113">
        <f t="shared" si="161"/>
        <v>0</v>
      </c>
      <c r="BF188" s="113">
        <f t="shared" si="161"/>
        <v>0</v>
      </c>
      <c r="BG188" s="113">
        <f t="shared" si="161"/>
        <v>0</v>
      </c>
      <c r="BH188" s="113">
        <f t="shared" si="161"/>
        <v>0</v>
      </c>
      <c r="BI188" s="113">
        <f t="shared" si="161"/>
        <v>0</v>
      </c>
      <c r="BJ188" s="113">
        <f t="shared" si="161"/>
        <v>0</v>
      </c>
      <c r="BK188" s="113">
        <f t="shared" si="162"/>
        <v>0</v>
      </c>
      <c r="BL188" s="113">
        <f t="shared" si="162"/>
        <v>0</v>
      </c>
      <c r="BM188" s="113">
        <f t="shared" si="162"/>
        <v>0</v>
      </c>
      <c r="BN188" s="113">
        <f t="shared" si="162"/>
        <v>0</v>
      </c>
      <c r="BO188" s="113">
        <f t="shared" si="162"/>
        <v>0</v>
      </c>
      <c r="BP188" s="113">
        <f t="shared" si="162"/>
        <v>0</v>
      </c>
      <c r="BQ188" s="113">
        <f t="shared" si="162"/>
        <v>0</v>
      </c>
      <c r="BR188" s="113">
        <f t="shared" si="162"/>
        <v>0</v>
      </c>
      <c r="BS188" s="113">
        <f t="shared" si="162"/>
        <v>0</v>
      </c>
      <c r="BT188" s="113">
        <f t="shared" si="162"/>
        <v>0</v>
      </c>
      <c r="BU188" s="113">
        <f t="shared" si="163"/>
        <v>0</v>
      </c>
      <c r="BV188" s="113">
        <f t="shared" si="163"/>
        <v>0</v>
      </c>
      <c r="BW188" s="113">
        <f t="shared" si="163"/>
        <v>0</v>
      </c>
      <c r="BX188" s="113">
        <f t="shared" si="163"/>
        <v>0</v>
      </c>
      <c r="BY188" s="113">
        <f t="shared" si="163"/>
        <v>0</v>
      </c>
      <c r="BZ188" s="113">
        <f t="shared" si="163"/>
        <v>0</v>
      </c>
    </row>
    <row r="189" spans="1:78" ht="13.8">
      <c r="A189" s="457"/>
      <c r="B189" s="116"/>
      <c r="C189" s="116"/>
      <c r="D189" s="116"/>
      <c r="E189" s="117"/>
      <c r="F189" s="91" t="s">
        <v>562</v>
      </c>
      <c r="G189" s="91" t="s">
        <v>696</v>
      </c>
      <c r="H189" s="92" t="s">
        <v>346</v>
      </c>
      <c r="I189" s="93" t="s">
        <v>612</v>
      </c>
      <c r="J189" s="210" t="s">
        <v>81</v>
      </c>
      <c r="K189" s="209">
        <v>8</v>
      </c>
      <c r="L189" s="94">
        <f t="shared" si="122"/>
        <v>8.7594437753202672E-4</v>
      </c>
      <c r="M189" s="96"/>
      <c r="N189" s="97" t="str">
        <f t="shared" si="125"/>
        <v>No ISSUED</v>
      </c>
      <c r="O189" s="98">
        <f t="shared" ca="1" si="123"/>
        <v>0</v>
      </c>
      <c r="P189" s="99">
        <f t="shared" ca="1" si="124"/>
        <v>0</v>
      </c>
      <c r="Q189" s="431">
        <v>45996</v>
      </c>
      <c r="R189" s="432" t="s">
        <v>53</v>
      </c>
      <c r="S189" s="431">
        <f t="shared" si="127"/>
        <v>46003</v>
      </c>
      <c r="T189" s="434" t="s">
        <v>53</v>
      </c>
      <c r="U189" s="431">
        <f t="shared" si="126"/>
        <v>46010</v>
      </c>
      <c r="V189" s="432" t="s">
        <v>53</v>
      </c>
      <c r="W189" s="431" t="s">
        <v>53</v>
      </c>
      <c r="X189" s="432" t="s">
        <v>53</v>
      </c>
      <c r="Y189" s="82"/>
      <c r="Z189" s="113">
        <f t="shared" si="158"/>
        <v>0</v>
      </c>
      <c r="AA189" s="113">
        <f t="shared" si="158"/>
        <v>0</v>
      </c>
      <c r="AB189" s="113">
        <f t="shared" si="158"/>
        <v>0</v>
      </c>
      <c r="AC189" s="113">
        <f t="shared" si="158"/>
        <v>0</v>
      </c>
      <c r="AD189" s="113">
        <f t="shared" si="158"/>
        <v>0</v>
      </c>
      <c r="AE189" s="113">
        <f t="shared" si="158"/>
        <v>0</v>
      </c>
      <c r="AF189" s="113">
        <f t="shared" si="158"/>
        <v>0</v>
      </c>
      <c r="AG189" s="113">
        <f t="shared" si="158"/>
        <v>0</v>
      </c>
      <c r="AH189" s="113">
        <f t="shared" si="158"/>
        <v>0</v>
      </c>
      <c r="AI189" s="113">
        <f t="shared" si="158"/>
        <v>0.85</v>
      </c>
      <c r="AJ189" s="113">
        <f t="shared" si="159"/>
        <v>0.85</v>
      </c>
      <c r="AK189" s="113">
        <f t="shared" si="159"/>
        <v>1</v>
      </c>
      <c r="AL189" s="113">
        <f t="shared" si="159"/>
        <v>1</v>
      </c>
      <c r="AM189" s="113">
        <f t="shared" si="159"/>
        <v>1</v>
      </c>
      <c r="AN189" s="113">
        <f t="shared" si="159"/>
        <v>1</v>
      </c>
      <c r="AO189" s="113">
        <f t="shared" si="159"/>
        <v>1</v>
      </c>
      <c r="AP189" s="113">
        <f t="shared" si="159"/>
        <v>1</v>
      </c>
      <c r="AQ189" s="113">
        <f t="shared" si="159"/>
        <v>1</v>
      </c>
      <c r="AR189" s="113">
        <f t="shared" si="159"/>
        <v>1</v>
      </c>
      <c r="AS189" s="113">
        <f t="shared" si="159"/>
        <v>1</v>
      </c>
      <c r="AT189" s="113">
        <f t="shared" si="160"/>
        <v>1</v>
      </c>
      <c r="AU189" s="113">
        <f t="shared" si="160"/>
        <v>1</v>
      </c>
      <c r="AV189" s="113">
        <f t="shared" si="160"/>
        <v>1</v>
      </c>
      <c r="AW189" s="113">
        <f t="shared" si="160"/>
        <v>1</v>
      </c>
      <c r="AX189" s="113">
        <f t="shared" si="160"/>
        <v>1</v>
      </c>
      <c r="AY189" s="113">
        <f t="shared" si="160"/>
        <v>1</v>
      </c>
      <c r="AZ189" s="83"/>
      <c r="BA189" s="113">
        <f t="shared" si="161"/>
        <v>0</v>
      </c>
      <c r="BB189" s="113">
        <f t="shared" si="161"/>
        <v>0</v>
      </c>
      <c r="BC189" s="113">
        <f t="shared" si="161"/>
        <v>0</v>
      </c>
      <c r="BD189" s="113">
        <f t="shared" si="161"/>
        <v>0</v>
      </c>
      <c r="BE189" s="113">
        <f t="shared" si="161"/>
        <v>0</v>
      </c>
      <c r="BF189" s="113">
        <f t="shared" si="161"/>
        <v>0</v>
      </c>
      <c r="BG189" s="113">
        <f t="shared" si="161"/>
        <v>0</v>
      </c>
      <c r="BH189" s="113">
        <f t="shared" si="161"/>
        <v>0</v>
      </c>
      <c r="BI189" s="113">
        <f t="shared" si="161"/>
        <v>0</v>
      </c>
      <c r="BJ189" s="113">
        <f t="shared" si="161"/>
        <v>0</v>
      </c>
      <c r="BK189" s="113">
        <f t="shared" si="162"/>
        <v>0</v>
      </c>
      <c r="BL189" s="113">
        <f t="shared" si="162"/>
        <v>0</v>
      </c>
      <c r="BM189" s="113">
        <f t="shared" si="162"/>
        <v>0</v>
      </c>
      <c r="BN189" s="113">
        <f t="shared" si="162"/>
        <v>0</v>
      </c>
      <c r="BO189" s="113">
        <f t="shared" si="162"/>
        <v>0</v>
      </c>
      <c r="BP189" s="113">
        <f t="shared" si="162"/>
        <v>0</v>
      </c>
      <c r="BQ189" s="113">
        <f t="shared" si="162"/>
        <v>0</v>
      </c>
      <c r="BR189" s="113">
        <f t="shared" si="162"/>
        <v>0</v>
      </c>
      <c r="BS189" s="113">
        <f t="shared" si="162"/>
        <v>0</v>
      </c>
      <c r="BT189" s="113">
        <f t="shared" si="162"/>
        <v>0</v>
      </c>
      <c r="BU189" s="113">
        <f t="shared" si="163"/>
        <v>0</v>
      </c>
      <c r="BV189" s="113">
        <f t="shared" si="163"/>
        <v>0</v>
      </c>
      <c r="BW189" s="113">
        <f t="shared" si="163"/>
        <v>0</v>
      </c>
      <c r="BX189" s="113">
        <f t="shared" si="163"/>
        <v>0</v>
      </c>
      <c r="BY189" s="113">
        <f t="shared" si="163"/>
        <v>0</v>
      </c>
      <c r="BZ189" s="113">
        <f t="shared" si="163"/>
        <v>0</v>
      </c>
    </row>
    <row r="190" spans="1:78" ht="13.8">
      <c r="A190" s="457"/>
      <c r="B190" s="116"/>
      <c r="C190" s="116"/>
      <c r="D190" s="116"/>
      <c r="E190" s="117"/>
      <c r="F190" s="91" t="s">
        <v>563</v>
      </c>
      <c r="G190" s="91" t="s">
        <v>696</v>
      </c>
      <c r="H190" s="92" t="s">
        <v>347</v>
      </c>
      <c r="I190" s="93" t="s">
        <v>612</v>
      </c>
      <c r="J190" s="210" t="s">
        <v>81</v>
      </c>
      <c r="K190" s="209">
        <v>8</v>
      </c>
      <c r="L190" s="94">
        <f t="shared" si="122"/>
        <v>8.7594437753202672E-4</v>
      </c>
      <c r="M190" s="96"/>
      <c r="N190" s="97" t="str">
        <f t="shared" si="125"/>
        <v>No ISSUED</v>
      </c>
      <c r="O190" s="98">
        <f t="shared" ca="1" si="123"/>
        <v>0</v>
      </c>
      <c r="P190" s="99">
        <f t="shared" ca="1" si="124"/>
        <v>0</v>
      </c>
      <c r="Q190" s="431">
        <v>45996</v>
      </c>
      <c r="R190" s="432" t="s">
        <v>53</v>
      </c>
      <c r="S190" s="431">
        <f t="shared" si="127"/>
        <v>46003</v>
      </c>
      <c r="T190" s="434" t="s">
        <v>53</v>
      </c>
      <c r="U190" s="431">
        <f t="shared" si="126"/>
        <v>46010</v>
      </c>
      <c r="V190" s="432" t="s">
        <v>53</v>
      </c>
      <c r="W190" s="431" t="s">
        <v>53</v>
      </c>
      <c r="X190" s="432" t="s">
        <v>53</v>
      </c>
      <c r="Y190" s="82"/>
      <c r="Z190" s="113">
        <f t="shared" si="158"/>
        <v>0</v>
      </c>
      <c r="AA190" s="113">
        <f t="shared" si="158"/>
        <v>0</v>
      </c>
      <c r="AB190" s="113">
        <f t="shared" si="158"/>
        <v>0</v>
      </c>
      <c r="AC190" s="113">
        <f t="shared" si="158"/>
        <v>0</v>
      </c>
      <c r="AD190" s="113">
        <f t="shared" si="158"/>
        <v>0</v>
      </c>
      <c r="AE190" s="113">
        <f t="shared" si="158"/>
        <v>0</v>
      </c>
      <c r="AF190" s="113">
        <f t="shared" si="158"/>
        <v>0</v>
      </c>
      <c r="AG190" s="113">
        <f t="shared" si="158"/>
        <v>0</v>
      </c>
      <c r="AH190" s="113">
        <f t="shared" si="158"/>
        <v>0</v>
      </c>
      <c r="AI190" s="113">
        <f t="shared" si="158"/>
        <v>0.85</v>
      </c>
      <c r="AJ190" s="113">
        <f t="shared" si="159"/>
        <v>0.85</v>
      </c>
      <c r="AK190" s="113">
        <f t="shared" si="159"/>
        <v>1</v>
      </c>
      <c r="AL190" s="113">
        <f t="shared" si="159"/>
        <v>1</v>
      </c>
      <c r="AM190" s="113">
        <f t="shared" si="159"/>
        <v>1</v>
      </c>
      <c r="AN190" s="113">
        <f t="shared" si="159"/>
        <v>1</v>
      </c>
      <c r="AO190" s="113">
        <f t="shared" si="159"/>
        <v>1</v>
      </c>
      <c r="AP190" s="113">
        <f t="shared" si="159"/>
        <v>1</v>
      </c>
      <c r="AQ190" s="113">
        <f t="shared" si="159"/>
        <v>1</v>
      </c>
      <c r="AR190" s="113">
        <f t="shared" si="159"/>
        <v>1</v>
      </c>
      <c r="AS190" s="113">
        <f t="shared" si="159"/>
        <v>1</v>
      </c>
      <c r="AT190" s="113">
        <f t="shared" si="160"/>
        <v>1</v>
      </c>
      <c r="AU190" s="113">
        <f t="shared" si="160"/>
        <v>1</v>
      </c>
      <c r="AV190" s="113">
        <f t="shared" si="160"/>
        <v>1</v>
      </c>
      <c r="AW190" s="113">
        <f t="shared" si="160"/>
        <v>1</v>
      </c>
      <c r="AX190" s="113">
        <f t="shared" si="160"/>
        <v>1</v>
      </c>
      <c r="AY190" s="113">
        <f t="shared" si="160"/>
        <v>1</v>
      </c>
      <c r="AZ190" s="83"/>
      <c r="BA190" s="113">
        <f t="shared" si="161"/>
        <v>0</v>
      </c>
      <c r="BB190" s="113">
        <f t="shared" si="161"/>
        <v>0</v>
      </c>
      <c r="BC190" s="113">
        <f t="shared" si="161"/>
        <v>0</v>
      </c>
      <c r="BD190" s="113">
        <f t="shared" si="161"/>
        <v>0</v>
      </c>
      <c r="BE190" s="113">
        <f t="shared" si="161"/>
        <v>0</v>
      </c>
      <c r="BF190" s="113">
        <f t="shared" si="161"/>
        <v>0</v>
      </c>
      <c r="BG190" s="113">
        <f t="shared" si="161"/>
        <v>0</v>
      </c>
      <c r="BH190" s="113">
        <f t="shared" si="161"/>
        <v>0</v>
      </c>
      <c r="BI190" s="113">
        <f t="shared" si="161"/>
        <v>0</v>
      </c>
      <c r="BJ190" s="113">
        <f t="shared" si="161"/>
        <v>0</v>
      </c>
      <c r="BK190" s="113">
        <f t="shared" si="162"/>
        <v>0</v>
      </c>
      <c r="BL190" s="113">
        <f t="shared" si="162"/>
        <v>0</v>
      </c>
      <c r="BM190" s="113">
        <f t="shared" si="162"/>
        <v>0</v>
      </c>
      <c r="BN190" s="113">
        <f t="shared" si="162"/>
        <v>0</v>
      </c>
      <c r="BO190" s="113">
        <f t="shared" si="162"/>
        <v>0</v>
      </c>
      <c r="BP190" s="113">
        <f t="shared" si="162"/>
        <v>0</v>
      </c>
      <c r="BQ190" s="113">
        <f t="shared" si="162"/>
        <v>0</v>
      </c>
      <c r="BR190" s="113">
        <f t="shared" si="162"/>
        <v>0</v>
      </c>
      <c r="BS190" s="113">
        <f t="shared" si="162"/>
        <v>0</v>
      </c>
      <c r="BT190" s="113">
        <f t="shared" si="162"/>
        <v>0</v>
      </c>
      <c r="BU190" s="113">
        <f t="shared" si="163"/>
        <v>0</v>
      </c>
      <c r="BV190" s="113">
        <f t="shared" si="163"/>
        <v>0</v>
      </c>
      <c r="BW190" s="113">
        <f t="shared" si="163"/>
        <v>0</v>
      </c>
      <c r="BX190" s="113">
        <f t="shared" si="163"/>
        <v>0</v>
      </c>
      <c r="BY190" s="113">
        <f t="shared" si="163"/>
        <v>0</v>
      </c>
      <c r="BZ190" s="113">
        <f t="shared" si="163"/>
        <v>0</v>
      </c>
    </row>
    <row r="191" spans="1:78" ht="13.8">
      <c r="A191" s="457"/>
      <c r="B191" s="116"/>
      <c r="C191" s="116"/>
      <c r="D191" s="116"/>
      <c r="E191" s="117"/>
      <c r="F191" s="91" t="s">
        <v>564</v>
      </c>
      <c r="G191" s="91" t="s">
        <v>696</v>
      </c>
      <c r="H191" s="92" t="s">
        <v>348</v>
      </c>
      <c r="I191" s="93" t="s">
        <v>612</v>
      </c>
      <c r="J191" s="210" t="s">
        <v>81</v>
      </c>
      <c r="K191" s="209">
        <v>8</v>
      </c>
      <c r="L191" s="94">
        <f t="shared" si="122"/>
        <v>8.7594437753202672E-4</v>
      </c>
      <c r="M191" s="96"/>
      <c r="N191" s="97" t="str">
        <f t="shared" si="125"/>
        <v>No ISSUED</v>
      </c>
      <c r="O191" s="98">
        <f t="shared" ca="1" si="123"/>
        <v>0</v>
      </c>
      <c r="P191" s="99">
        <f t="shared" ca="1" si="124"/>
        <v>0</v>
      </c>
      <c r="Q191" s="431">
        <v>45996</v>
      </c>
      <c r="R191" s="432" t="s">
        <v>53</v>
      </c>
      <c r="S191" s="431">
        <f t="shared" si="127"/>
        <v>46003</v>
      </c>
      <c r="T191" s="434" t="s">
        <v>53</v>
      </c>
      <c r="U191" s="431">
        <f t="shared" si="126"/>
        <v>46010</v>
      </c>
      <c r="V191" s="432" t="s">
        <v>53</v>
      </c>
      <c r="W191" s="431" t="s">
        <v>53</v>
      </c>
      <c r="X191" s="432" t="s">
        <v>53</v>
      </c>
      <c r="Y191" s="82"/>
      <c r="Z191" s="113">
        <f t="shared" si="158"/>
        <v>0</v>
      </c>
      <c r="AA191" s="113">
        <f t="shared" si="158"/>
        <v>0</v>
      </c>
      <c r="AB191" s="113">
        <f t="shared" si="158"/>
        <v>0</v>
      </c>
      <c r="AC191" s="113">
        <f t="shared" si="158"/>
        <v>0</v>
      </c>
      <c r="AD191" s="113">
        <f t="shared" si="158"/>
        <v>0</v>
      </c>
      <c r="AE191" s="113">
        <f t="shared" si="158"/>
        <v>0</v>
      </c>
      <c r="AF191" s="113">
        <f t="shared" si="158"/>
        <v>0</v>
      </c>
      <c r="AG191" s="113">
        <f t="shared" si="158"/>
        <v>0</v>
      </c>
      <c r="AH191" s="113">
        <f t="shared" si="158"/>
        <v>0</v>
      </c>
      <c r="AI191" s="113">
        <f t="shared" si="158"/>
        <v>0.85</v>
      </c>
      <c r="AJ191" s="113">
        <f t="shared" si="159"/>
        <v>0.85</v>
      </c>
      <c r="AK191" s="113">
        <f t="shared" si="159"/>
        <v>1</v>
      </c>
      <c r="AL191" s="113">
        <f t="shared" si="159"/>
        <v>1</v>
      </c>
      <c r="AM191" s="113">
        <f t="shared" si="159"/>
        <v>1</v>
      </c>
      <c r="AN191" s="113">
        <f t="shared" si="159"/>
        <v>1</v>
      </c>
      <c r="AO191" s="113">
        <f t="shared" si="159"/>
        <v>1</v>
      </c>
      <c r="AP191" s="113">
        <f t="shared" si="159"/>
        <v>1</v>
      </c>
      <c r="AQ191" s="113">
        <f t="shared" si="159"/>
        <v>1</v>
      </c>
      <c r="AR191" s="113">
        <f t="shared" si="159"/>
        <v>1</v>
      </c>
      <c r="AS191" s="113">
        <f t="shared" si="159"/>
        <v>1</v>
      </c>
      <c r="AT191" s="113">
        <f t="shared" si="160"/>
        <v>1</v>
      </c>
      <c r="AU191" s="113">
        <f t="shared" si="160"/>
        <v>1</v>
      </c>
      <c r="AV191" s="113">
        <f t="shared" si="160"/>
        <v>1</v>
      </c>
      <c r="AW191" s="113">
        <f t="shared" si="160"/>
        <v>1</v>
      </c>
      <c r="AX191" s="113">
        <f t="shared" si="160"/>
        <v>1</v>
      </c>
      <c r="AY191" s="113">
        <f t="shared" si="160"/>
        <v>1</v>
      </c>
      <c r="AZ191" s="83"/>
      <c r="BA191" s="113">
        <f t="shared" si="161"/>
        <v>0</v>
      </c>
      <c r="BB191" s="113">
        <f t="shared" si="161"/>
        <v>0</v>
      </c>
      <c r="BC191" s="113">
        <f t="shared" si="161"/>
        <v>0</v>
      </c>
      <c r="BD191" s="113">
        <f t="shared" si="161"/>
        <v>0</v>
      </c>
      <c r="BE191" s="113">
        <f t="shared" si="161"/>
        <v>0</v>
      </c>
      <c r="BF191" s="113">
        <f t="shared" si="161"/>
        <v>0</v>
      </c>
      <c r="BG191" s="113">
        <f t="shared" si="161"/>
        <v>0</v>
      </c>
      <c r="BH191" s="113">
        <f t="shared" si="161"/>
        <v>0</v>
      </c>
      <c r="BI191" s="113">
        <f t="shared" si="161"/>
        <v>0</v>
      </c>
      <c r="BJ191" s="113">
        <f t="shared" si="161"/>
        <v>0</v>
      </c>
      <c r="BK191" s="113">
        <f t="shared" si="162"/>
        <v>0</v>
      </c>
      <c r="BL191" s="113">
        <f t="shared" si="162"/>
        <v>0</v>
      </c>
      <c r="BM191" s="113">
        <f t="shared" si="162"/>
        <v>0</v>
      </c>
      <c r="BN191" s="113">
        <f t="shared" si="162"/>
        <v>0</v>
      </c>
      <c r="BO191" s="113">
        <f t="shared" si="162"/>
        <v>0</v>
      </c>
      <c r="BP191" s="113">
        <f t="shared" si="162"/>
        <v>0</v>
      </c>
      <c r="BQ191" s="113">
        <f t="shared" si="162"/>
        <v>0</v>
      </c>
      <c r="BR191" s="113">
        <f t="shared" si="162"/>
        <v>0</v>
      </c>
      <c r="BS191" s="113">
        <f t="shared" si="162"/>
        <v>0</v>
      </c>
      <c r="BT191" s="113">
        <f t="shared" si="162"/>
        <v>0</v>
      </c>
      <c r="BU191" s="113">
        <f t="shared" si="163"/>
        <v>0</v>
      </c>
      <c r="BV191" s="113">
        <f t="shared" si="163"/>
        <v>0</v>
      </c>
      <c r="BW191" s="113">
        <f t="shared" si="163"/>
        <v>0</v>
      </c>
      <c r="BX191" s="113">
        <f t="shared" si="163"/>
        <v>0</v>
      </c>
      <c r="BY191" s="113">
        <f t="shared" si="163"/>
        <v>0</v>
      </c>
      <c r="BZ191" s="113">
        <f t="shared" si="163"/>
        <v>0</v>
      </c>
    </row>
    <row r="192" spans="1:78" ht="13.8">
      <c r="A192" s="457"/>
      <c r="B192" s="116"/>
      <c r="C192" s="116"/>
      <c r="D192" s="116"/>
      <c r="E192" s="117"/>
      <c r="F192" s="91" t="s">
        <v>565</v>
      </c>
      <c r="G192" s="91" t="s">
        <v>696</v>
      </c>
      <c r="H192" s="92" t="s">
        <v>349</v>
      </c>
      <c r="I192" s="93" t="s">
        <v>612</v>
      </c>
      <c r="J192" s="210" t="s">
        <v>81</v>
      </c>
      <c r="K192" s="209">
        <v>8</v>
      </c>
      <c r="L192" s="94">
        <f t="shared" si="122"/>
        <v>8.7594437753202672E-4</v>
      </c>
      <c r="M192" s="96"/>
      <c r="N192" s="97" t="str">
        <f t="shared" si="125"/>
        <v>No ISSUED</v>
      </c>
      <c r="O192" s="98">
        <f t="shared" ca="1" si="123"/>
        <v>0</v>
      </c>
      <c r="P192" s="99">
        <f t="shared" ca="1" si="124"/>
        <v>0</v>
      </c>
      <c r="Q192" s="431">
        <v>45996</v>
      </c>
      <c r="R192" s="432" t="s">
        <v>53</v>
      </c>
      <c r="S192" s="431">
        <f t="shared" si="127"/>
        <v>46003</v>
      </c>
      <c r="T192" s="434" t="s">
        <v>53</v>
      </c>
      <c r="U192" s="431">
        <f t="shared" si="126"/>
        <v>46010</v>
      </c>
      <c r="V192" s="432" t="s">
        <v>53</v>
      </c>
      <c r="W192" s="431" t="s">
        <v>53</v>
      </c>
      <c r="X192" s="432" t="s">
        <v>53</v>
      </c>
      <c r="Y192" s="82"/>
      <c r="Z192" s="113">
        <f t="shared" si="158"/>
        <v>0</v>
      </c>
      <c r="AA192" s="113">
        <f t="shared" si="158"/>
        <v>0</v>
      </c>
      <c r="AB192" s="113">
        <f t="shared" si="158"/>
        <v>0</v>
      </c>
      <c r="AC192" s="113">
        <f t="shared" si="158"/>
        <v>0</v>
      </c>
      <c r="AD192" s="113">
        <f t="shared" si="158"/>
        <v>0</v>
      </c>
      <c r="AE192" s="113">
        <f t="shared" si="158"/>
        <v>0</v>
      </c>
      <c r="AF192" s="113">
        <f t="shared" si="158"/>
        <v>0</v>
      </c>
      <c r="AG192" s="113">
        <f t="shared" si="158"/>
        <v>0</v>
      </c>
      <c r="AH192" s="113">
        <f t="shared" si="158"/>
        <v>0</v>
      </c>
      <c r="AI192" s="113">
        <f t="shared" si="158"/>
        <v>0.85</v>
      </c>
      <c r="AJ192" s="113">
        <f t="shared" si="159"/>
        <v>0.85</v>
      </c>
      <c r="AK192" s="113">
        <f t="shared" si="159"/>
        <v>1</v>
      </c>
      <c r="AL192" s="113">
        <f t="shared" si="159"/>
        <v>1</v>
      </c>
      <c r="AM192" s="113">
        <f t="shared" si="159"/>
        <v>1</v>
      </c>
      <c r="AN192" s="113">
        <f t="shared" si="159"/>
        <v>1</v>
      </c>
      <c r="AO192" s="113">
        <f t="shared" si="159"/>
        <v>1</v>
      </c>
      <c r="AP192" s="113">
        <f t="shared" si="159"/>
        <v>1</v>
      </c>
      <c r="AQ192" s="113">
        <f t="shared" si="159"/>
        <v>1</v>
      </c>
      <c r="AR192" s="113">
        <f t="shared" si="159"/>
        <v>1</v>
      </c>
      <c r="AS192" s="113">
        <f t="shared" si="159"/>
        <v>1</v>
      </c>
      <c r="AT192" s="113">
        <f t="shared" si="160"/>
        <v>1</v>
      </c>
      <c r="AU192" s="113">
        <f t="shared" si="160"/>
        <v>1</v>
      </c>
      <c r="AV192" s="113">
        <f t="shared" si="160"/>
        <v>1</v>
      </c>
      <c r="AW192" s="113">
        <f t="shared" si="160"/>
        <v>1</v>
      </c>
      <c r="AX192" s="113">
        <f t="shared" si="160"/>
        <v>1</v>
      </c>
      <c r="AY192" s="113">
        <f t="shared" si="160"/>
        <v>1</v>
      </c>
      <c r="AZ192" s="83"/>
      <c r="BA192" s="113">
        <f t="shared" si="161"/>
        <v>0</v>
      </c>
      <c r="BB192" s="113">
        <f t="shared" si="161"/>
        <v>0</v>
      </c>
      <c r="BC192" s="113">
        <f t="shared" si="161"/>
        <v>0</v>
      </c>
      <c r="BD192" s="113">
        <f t="shared" si="161"/>
        <v>0</v>
      </c>
      <c r="BE192" s="113">
        <f t="shared" si="161"/>
        <v>0</v>
      </c>
      <c r="BF192" s="113">
        <f t="shared" si="161"/>
        <v>0</v>
      </c>
      <c r="BG192" s="113">
        <f t="shared" si="161"/>
        <v>0</v>
      </c>
      <c r="BH192" s="113">
        <f t="shared" si="161"/>
        <v>0</v>
      </c>
      <c r="BI192" s="113">
        <f t="shared" si="161"/>
        <v>0</v>
      </c>
      <c r="BJ192" s="113">
        <f t="shared" si="161"/>
        <v>0</v>
      </c>
      <c r="BK192" s="113">
        <f t="shared" si="162"/>
        <v>0</v>
      </c>
      <c r="BL192" s="113">
        <f t="shared" si="162"/>
        <v>0</v>
      </c>
      <c r="BM192" s="113">
        <f t="shared" si="162"/>
        <v>0</v>
      </c>
      <c r="BN192" s="113">
        <f t="shared" si="162"/>
        <v>0</v>
      </c>
      <c r="BO192" s="113">
        <f t="shared" si="162"/>
        <v>0</v>
      </c>
      <c r="BP192" s="113">
        <f t="shared" si="162"/>
        <v>0</v>
      </c>
      <c r="BQ192" s="113">
        <f t="shared" si="162"/>
        <v>0</v>
      </c>
      <c r="BR192" s="113">
        <f t="shared" si="162"/>
        <v>0</v>
      </c>
      <c r="BS192" s="113">
        <f t="shared" si="162"/>
        <v>0</v>
      </c>
      <c r="BT192" s="113">
        <f t="shared" si="162"/>
        <v>0</v>
      </c>
      <c r="BU192" s="113">
        <f t="shared" si="163"/>
        <v>0</v>
      </c>
      <c r="BV192" s="113">
        <f t="shared" si="163"/>
        <v>0</v>
      </c>
      <c r="BW192" s="113">
        <f t="shared" si="163"/>
        <v>0</v>
      </c>
      <c r="BX192" s="113">
        <f t="shared" si="163"/>
        <v>0</v>
      </c>
      <c r="BY192" s="113">
        <f t="shared" si="163"/>
        <v>0</v>
      </c>
      <c r="BZ192" s="113">
        <f t="shared" si="163"/>
        <v>0</v>
      </c>
    </row>
    <row r="193" spans="1:78" ht="13.8">
      <c r="A193" s="457"/>
      <c r="B193" s="116"/>
      <c r="C193" s="116"/>
      <c r="D193" s="116"/>
      <c r="E193" s="117"/>
      <c r="F193" s="91" t="s">
        <v>566</v>
      </c>
      <c r="G193" s="91" t="s">
        <v>696</v>
      </c>
      <c r="H193" s="92" t="s">
        <v>350</v>
      </c>
      <c r="I193" s="93" t="s">
        <v>612</v>
      </c>
      <c r="J193" s="210" t="s">
        <v>81</v>
      </c>
      <c r="K193" s="209">
        <v>8</v>
      </c>
      <c r="L193" s="94">
        <f t="shared" si="122"/>
        <v>8.7594437753202672E-4</v>
      </c>
      <c r="M193" s="96"/>
      <c r="N193" s="97" t="str">
        <f t="shared" si="125"/>
        <v>No ISSUED</v>
      </c>
      <c r="O193" s="98">
        <f t="shared" ca="1" si="123"/>
        <v>0</v>
      </c>
      <c r="P193" s="99">
        <f t="shared" ca="1" si="124"/>
        <v>0</v>
      </c>
      <c r="Q193" s="431">
        <v>45996</v>
      </c>
      <c r="R193" s="432" t="s">
        <v>53</v>
      </c>
      <c r="S193" s="431">
        <f t="shared" si="127"/>
        <v>46003</v>
      </c>
      <c r="T193" s="434" t="s">
        <v>53</v>
      </c>
      <c r="U193" s="431">
        <f t="shared" si="126"/>
        <v>46010</v>
      </c>
      <c r="V193" s="432" t="s">
        <v>53</v>
      </c>
      <c r="W193" s="431" t="s">
        <v>53</v>
      </c>
      <c r="X193" s="432" t="s">
        <v>53</v>
      </c>
      <c r="Y193" s="82"/>
      <c r="Z193" s="113">
        <f t="shared" si="158"/>
        <v>0</v>
      </c>
      <c r="AA193" s="113">
        <f t="shared" si="158"/>
        <v>0</v>
      </c>
      <c r="AB193" s="113">
        <f t="shared" si="158"/>
        <v>0</v>
      </c>
      <c r="AC193" s="113">
        <f t="shared" si="158"/>
        <v>0</v>
      </c>
      <c r="AD193" s="113">
        <f t="shared" si="158"/>
        <v>0</v>
      </c>
      <c r="AE193" s="113">
        <f t="shared" si="158"/>
        <v>0</v>
      </c>
      <c r="AF193" s="113">
        <f t="shared" si="158"/>
        <v>0</v>
      </c>
      <c r="AG193" s="113">
        <f t="shared" si="158"/>
        <v>0</v>
      </c>
      <c r="AH193" s="113">
        <f t="shared" si="158"/>
        <v>0</v>
      </c>
      <c r="AI193" s="113">
        <f t="shared" si="158"/>
        <v>0.85</v>
      </c>
      <c r="AJ193" s="113">
        <f t="shared" si="159"/>
        <v>0.85</v>
      </c>
      <c r="AK193" s="113">
        <f t="shared" si="159"/>
        <v>1</v>
      </c>
      <c r="AL193" s="113">
        <f t="shared" si="159"/>
        <v>1</v>
      </c>
      <c r="AM193" s="113">
        <f t="shared" si="159"/>
        <v>1</v>
      </c>
      <c r="AN193" s="113">
        <f t="shared" si="159"/>
        <v>1</v>
      </c>
      <c r="AO193" s="113">
        <f t="shared" si="159"/>
        <v>1</v>
      </c>
      <c r="AP193" s="113">
        <f t="shared" si="159"/>
        <v>1</v>
      </c>
      <c r="AQ193" s="113">
        <f t="shared" si="159"/>
        <v>1</v>
      </c>
      <c r="AR193" s="113">
        <f t="shared" si="159"/>
        <v>1</v>
      </c>
      <c r="AS193" s="113">
        <f t="shared" si="159"/>
        <v>1</v>
      </c>
      <c r="AT193" s="113">
        <f t="shared" si="160"/>
        <v>1</v>
      </c>
      <c r="AU193" s="113">
        <f t="shared" si="160"/>
        <v>1</v>
      </c>
      <c r="AV193" s="113">
        <f t="shared" si="160"/>
        <v>1</v>
      </c>
      <c r="AW193" s="113">
        <f t="shared" si="160"/>
        <v>1</v>
      </c>
      <c r="AX193" s="113">
        <f t="shared" si="160"/>
        <v>1</v>
      </c>
      <c r="AY193" s="113">
        <f t="shared" si="160"/>
        <v>1</v>
      </c>
      <c r="AZ193" s="83"/>
      <c r="BA193" s="113">
        <f t="shared" si="161"/>
        <v>0</v>
      </c>
      <c r="BB193" s="113">
        <f t="shared" si="161"/>
        <v>0</v>
      </c>
      <c r="BC193" s="113">
        <f t="shared" si="161"/>
        <v>0</v>
      </c>
      <c r="BD193" s="113">
        <f t="shared" si="161"/>
        <v>0</v>
      </c>
      <c r="BE193" s="113">
        <f t="shared" si="161"/>
        <v>0</v>
      </c>
      <c r="BF193" s="113">
        <f t="shared" si="161"/>
        <v>0</v>
      </c>
      <c r="BG193" s="113">
        <f t="shared" si="161"/>
        <v>0</v>
      </c>
      <c r="BH193" s="113">
        <f t="shared" si="161"/>
        <v>0</v>
      </c>
      <c r="BI193" s="113">
        <f t="shared" si="161"/>
        <v>0</v>
      </c>
      <c r="BJ193" s="113">
        <f t="shared" si="161"/>
        <v>0</v>
      </c>
      <c r="BK193" s="113">
        <f t="shared" si="162"/>
        <v>0</v>
      </c>
      <c r="BL193" s="113">
        <f t="shared" si="162"/>
        <v>0</v>
      </c>
      <c r="BM193" s="113">
        <f t="shared" si="162"/>
        <v>0</v>
      </c>
      <c r="BN193" s="113">
        <f t="shared" si="162"/>
        <v>0</v>
      </c>
      <c r="BO193" s="113">
        <f t="shared" si="162"/>
        <v>0</v>
      </c>
      <c r="BP193" s="113">
        <f t="shared" si="162"/>
        <v>0</v>
      </c>
      <c r="BQ193" s="113">
        <f t="shared" si="162"/>
        <v>0</v>
      </c>
      <c r="BR193" s="113">
        <f t="shared" si="162"/>
        <v>0</v>
      </c>
      <c r="BS193" s="113">
        <f t="shared" si="162"/>
        <v>0</v>
      </c>
      <c r="BT193" s="113">
        <f t="shared" si="162"/>
        <v>0</v>
      </c>
      <c r="BU193" s="113">
        <f t="shared" si="163"/>
        <v>0</v>
      </c>
      <c r="BV193" s="113">
        <f t="shared" si="163"/>
        <v>0</v>
      </c>
      <c r="BW193" s="113">
        <f t="shared" si="163"/>
        <v>0</v>
      </c>
      <c r="BX193" s="113">
        <f t="shared" si="163"/>
        <v>0</v>
      </c>
      <c r="BY193" s="113">
        <f t="shared" si="163"/>
        <v>0</v>
      </c>
      <c r="BZ193" s="113">
        <f t="shared" si="163"/>
        <v>0</v>
      </c>
    </row>
    <row r="194" spans="1:78" ht="13.8">
      <c r="A194" s="457"/>
      <c r="B194" s="116"/>
      <c r="C194" s="116"/>
      <c r="D194" s="116"/>
      <c r="E194" s="117"/>
      <c r="F194" s="91" t="s">
        <v>567</v>
      </c>
      <c r="G194" s="91" t="s">
        <v>696</v>
      </c>
      <c r="H194" s="92" t="s">
        <v>351</v>
      </c>
      <c r="I194" s="93" t="s">
        <v>612</v>
      </c>
      <c r="J194" s="210" t="s">
        <v>81</v>
      </c>
      <c r="K194" s="209">
        <v>8</v>
      </c>
      <c r="L194" s="94">
        <f t="shared" si="122"/>
        <v>8.7594437753202672E-4</v>
      </c>
      <c r="M194" s="96"/>
      <c r="N194" s="97" t="str">
        <f t="shared" si="125"/>
        <v>No ISSUED</v>
      </c>
      <c r="O194" s="98">
        <f t="shared" ca="1" si="123"/>
        <v>0</v>
      </c>
      <c r="P194" s="99">
        <f t="shared" ca="1" si="124"/>
        <v>0</v>
      </c>
      <c r="Q194" s="431">
        <v>45996</v>
      </c>
      <c r="R194" s="432" t="s">
        <v>53</v>
      </c>
      <c r="S194" s="431">
        <f t="shared" si="127"/>
        <v>46003</v>
      </c>
      <c r="T194" s="434" t="s">
        <v>53</v>
      </c>
      <c r="U194" s="431">
        <f t="shared" si="126"/>
        <v>46010</v>
      </c>
      <c r="V194" s="432" t="s">
        <v>53</v>
      </c>
      <c r="W194" s="431" t="s">
        <v>53</v>
      </c>
      <c r="X194" s="432" t="s">
        <v>53</v>
      </c>
      <c r="Y194" s="82"/>
      <c r="Z194" s="113">
        <f t="shared" si="158"/>
        <v>0</v>
      </c>
      <c r="AA194" s="113">
        <f t="shared" si="158"/>
        <v>0</v>
      </c>
      <c r="AB194" s="113">
        <f t="shared" si="158"/>
        <v>0</v>
      </c>
      <c r="AC194" s="113">
        <f t="shared" si="158"/>
        <v>0</v>
      </c>
      <c r="AD194" s="113">
        <f t="shared" si="158"/>
        <v>0</v>
      </c>
      <c r="AE194" s="113">
        <f t="shared" si="158"/>
        <v>0</v>
      </c>
      <c r="AF194" s="113">
        <f t="shared" si="158"/>
        <v>0</v>
      </c>
      <c r="AG194" s="113">
        <f t="shared" si="158"/>
        <v>0</v>
      </c>
      <c r="AH194" s="113">
        <f t="shared" si="158"/>
        <v>0</v>
      </c>
      <c r="AI194" s="113">
        <f t="shared" si="158"/>
        <v>0.85</v>
      </c>
      <c r="AJ194" s="113">
        <f t="shared" si="159"/>
        <v>0.85</v>
      </c>
      <c r="AK194" s="113">
        <f t="shared" si="159"/>
        <v>1</v>
      </c>
      <c r="AL194" s="113">
        <f t="shared" si="159"/>
        <v>1</v>
      </c>
      <c r="AM194" s="113">
        <f t="shared" si="159"/>
        <v>1</v>
      </c>
      <c r="AN194" s="113">
        <f t="shared" si="159"/>
        <v>1</v>
      </c>
      <c r="AO194" s="113">
        <f t="shared" si="159"/>
        <v>1</v>
      </c>
      <c r="AP194" s="113">
        <f t="shared" si="159"/>
        <v>1</v>
      </c>
      <c r="AQ194" s="113">
        <f t="shared" si="159"/>
        <v>1</v>
      </c>
      <c r="AR194" s="113">
        <f t="shared" si="159"/>
        <v>1</v>
      </c>
      <c r="AS194" s="113">
        <f t="shared" si="159"/>
        <v>1</v>
      </c>
      <c r="AT194" s="113">
        <f t="shared" si="160"/>
        <v>1</v>
      </c>
      <c r="AU194" s="113">
        <f t="shared" si="160"/>
        <v>1</v>
      </c>
      <c r="AV194" s="113">
        <f t="shared" si="160"/>
        <v>1</v>
      </c>
      <c r="AW194" s="113">
        <f t="shared" si="160"/>
        <v>1</v>
      </c>
      <c r="AX194" s="113">
        <f t="shared" si="160"/>
        <v>1</v>
      </c>
      <c r="AY194" s="113">
        <f t="shared" si="160"/>
        <v>1</v>
      </c>
      <c r="AZ194" s="83"/>
      <c r="BA194" s="113">
        <f t="shared" si="161"/>
        <v>0</v>
      </c>
      <c r="BB194" s="113">
        <f t="shared" si="161"/>
        <v>0</v>
      </c>
      <c r="BC194" s="113">
        <f t="shared" si="161"/>
        <v>0</v>
      </c>
      <c r="BD194" s="113">
        <f t="shared" si="161"/>
        <v>0</v>
      </c>
      <c r="BE194" s="113">
        <f t="shared" si="161"/>
        <v>0</v>
      </c>
      <c r="BF194" s="113">
        <f t="shared" si="161"/>
        <v>0</v>
      </c>
      <c r="BG194" s="113">
        <f t="shared" si="161"/>
        <v>0</v>
      </c>
      <c r="BH194" s="113">
        <f t="shared" si="161"/>
        <v>0</v>
      </c>
      <c r="BI194" s="113">
        <f t="shared" si="161"/>
        <v>0</v>
      </c>
      <c r="BJ194" s="113">
        <f t="shared" si="161"/>
        <v>0</v>
      </c>
      <c r="BK194" s="113">
        <f t="shared" si="162"/>
        <v>0</v>
      </c>
      <c r="BL194" s="113">
        <f t="shared" si="162"/>
        <v>0</v>
      </c>
      <c r="BM194" s="113">
        <f t="shared" si="162"/>
        <v>0</v>
      </c>
      <c r="BN194" s="113">
        <f t="shared" si="162"/>
        <v>0</v>
      </c>
      <c r="BO194" s="113">
        <f t="shared" si="162"/>
        <v>0</v>
      </c>
      <c r="BP194" s="113">
        <f t="shared" si="162"/>
        <v>0</v>
      </c>
      <c r="BQ194" s="113">
        <f t="shared" si="162"/>
        <v>0</v>
      </c>
      <c r="BR194" s="113">
        <f t="shared" si="162"/>
        <v>0</v>
      </c>
      <c r="BS194" s="113">
        <f t="shared" si="162"/>
        <v>0</v>
      </c>
      <c r="BT194" s="113">
        <f t="shared" si="162"/>
        <v>0</v>
      </c>
      <c r="BU194" s="113">
        <f t="shared" si="163"/>
        <v>0</v>
      </c>
      <c r="BV194" s="113">
        <f t="shared" si="163"/>
        <v>0</v>
      </c>
      <c r="BW194" s="113">
        <f t="shared" si="163"/>
        <v>0</v>
      </c>
      <c r="BX194" s="113">
        <f t="shared" si="163"/>
        <v>0</v>
      </c>
      <c r="BY194" s="113">
        <f t="shared" si="163"/>
        <v>0</v>
      </c>
      <c r="BZ194" s="113">
        <f t="shared" si="163"/>
        <v>0</v>
      </c>
    </row>
    <row r="195" spans="1:78" ht="13.8">
      <c r="A195" s="457"/>
      <c r="B195" s="116"/>
      <c r="C195" s="116"/>
      <c r="D195" s="116"/>
      <c r="E195" s="117"/>
      <c r="F195" s="91" t="s">
        <v>568</v>
      </c>
      <c r="G195" s="91" t="s">
        <v>697</v>
      </c>
      <c r="H195" s="92" t="s">
        <v>385</v>
      </c>
      <c r="I195" s="93" t="s">
        <v>612</v>
      </c>
      <c r="J195" s="210" t="s">
        <v>81</v>
      </c>
      <c r="K195" s="209">
        <v>8</v>
      </c>
      <c r="L195" s="94">
        <f t="shared" si="122"/>
        <v>8.7594437753202672E-4</v>
      </c>
      <c r="M195" s="96"/>
      <c r="N195" s="97" t="str">
        <f t="shared" si="125"/>
        <v>No ISSUED</v>
      </c>
      <c r="O195" s="98">
        <f t="shared" ca="1" si="123"/>
        <v>0</v>
      </c>
      <c r="P195" s="99">
        <f t="shared" ca="1" si="124"/>
        <v>0</v>
      </c>
      <c r="Q195" s="431">
        <v>45996</v>
      </c>
      <c r="R195" s="432" t="s">
        <v>53</v>
      </c>
      <c r="S195" s="431">
        <f t="shared" si="127"/>
        <v>46003</v>
      </c>
      <c r="T195" s="434" t="s">
        <v>53</v>
      </c>
      <c r="U195" s="431">
        <f t="shared" si="126"/>
        <v>46010</v>
      </c>
      <c r="V195" s="432" t="s">
        <v>53</v>
      </c>
      <c r="W195" s="431" t="s">
        <v>53</v>
      </c>
      <c r="X195" s="432" t="s">
        <v>53</v>
      </c>
      <c r="Y195" s="82"/>
      <c r="Z195" s="113">
        <f t="shared" si="158"/>
        <v>0</v>
      </c>
      <c r="AA195" s="113">
        <f t="shared" si="158"/>
        <v>0</v>
      </c>
      <c r="AB195" s="113">
        <f t="shared" si="158"/>
        <v>0</v>
      </c>
      <c r="AC195" s="113">
        <f t="shared" si="158"/>
        <v>0</v>
      </c>
      <c r="AD195" s="113">
        <f t="shared" si="158"/>
        <v>0</v>
      </c>
      <c r="AE195" s="113">
        <f t="shared" si="158"/>
        <v>0</v>
      </c>
      <c r="AF195" s="113">
        <f t="shared" si="158"/>
        <v>0</v>
      </c>
      <c r="AG195" s="113">
        <f t="shared" si="158"/>
        <v>0</v>
      </c>
      <c r="AH195" s="113">
        <f t="shared" si="158"/>
        <v>0</v>
      </c>
      <c r="AI195" s="113">
        <f t="shared" si="158"/>
        <v>0.85</v>
      </c>
      <c r="AJ195" s="113">
        <f t="shared" si="159"/>
        <v>0.85</v>
      </c>
      <c r="AK195" s="113">
        <f t="shared" si="159"/>
        <v>1</v>
      </c>
      <c r="AL195" s="113">
        <f t="shared" si="159"/>
        <v>1</v>
      </c>
      <c r="AM195" s="113">
        <f t="shared" si="159"/>
        <v>1</v>
      </c>
      <c r="AN195" s="113">
        <f t="shared" si="159"/>
        <v>1</v>
      </c>
      <c r="AO195" s="113">
        <f t="shared" si="159"/>
        <v>1</v>
      </c>
      <c r="AP195" s="113">
        <f t="shared" si="159"/>
        <v>1</v>
      </c>
      <c r="AQ195" s="113">
        <f t="shared" si="159"/>
        <v>1</v>
      </c>
      <c r="AR195" s="113">
        <f t="shared" si="159"/>
        <v>1</v>
      </c>
      <c r="AS195" s="113">
        <f t="shared" si="159"/>
        <v>1</v>
      </c>
      <c r="AT195" s="113">
        <f t="shared" si="160"/>
        <v>1</v>
      </c>
      <c r="AU195" s="113">
        <f t="shared" si="160"/>
        <v>1</v>
      </c>
      <c r="AV195" s="113">
        <f t="shared" si="160"/>
        <v>1</v>
      </c>
      <c r="AW195" s="113">
        <f t="shared" si="160"/>
        <v>1</v>
      </c>
      <c r="AX195" s="113">
        <f t="shared" si="160"/>
        <v>1</v>
      </c>
      <c r="AY195" s="113">
        <f t="shared" si="160"/>
        <v>1</v>
      </c>
      <c r="AZ195" s="83"/>
      <c r="BA195" s="113">
        <f t="shared" si="161"/>
        <v>0</v>
      </c>
      <c r="BB195" s="113">
        <f t="shared" si="161"/>
        <v>0</v>
      </c>
      <c r="BC195" s="113">
        <f t="shared" si="161"/>
        <v>0</v>
      </c>
      <c r="BD195" s="113">
        <f t="shared" si="161"/>
        <v>0</v>
      </c>
      <c r="BE195" s="113">
        <f t="shared" si="161"/>
        <v>0</v>
      </c>
      <c r="BF195" s="113">
        <f t="shared" si="161"/>
        <v>0</v>
      </c>
      <c r="BG195" s="113">
        <f t="shared" si="161"/>
        <v>0</v>
      </c>
      <c r="BH195" s="113">
        <f t="shared" si="161"/>
        <v>0</v>
      </c>
      <c r="BI195" s="113">
        <f t="shared" si="161"/>
        <v>0</v>
      </c>
      <c r="BJ195" s="113">
        <f t="shared" si="161"/>
        <v>0</v>
      </c>
      <c r="BK195" s="113">
        <f t="shared" si="162"/>
        <v>0</v>
      </c>
      <c r="BL195" s="113">
        <f t="shared" si="162"/>
        <v>0</v>
      </c>
      <c r="BM195" s="113">
        <f t="shared" si="162"/>
        <v>0</v>
      </c>
      <c r="BN195" s="113">
        <f t="shared" si="162"/>
        <v>0</v>
      </c>
      <c r="BO195" s="113">
        <f t="shared" si="162"/>
        <v>0</v>
      </c>
      <c r="BP195" s="113">
        <f t="shared" si="162"/>
        <v>0</v>
      </c>
      <c r="BQ195" s="113">
        <f t="shared" si="162"/>
        <v>0</v>
      </c>
      <c r="BR195" s="113">
        <f t="shared" si="162"/>
        <v>0</v>
      </c>
      <c r="BS195" s="113">
        <f t="shared" si="162"/>
        <v>0</v>
      </c>
      <c r="BT195" s="113">
        <f t="shared" si="162"/>
        <v>0</v>
      </c>
      <c r="BU195" s="113">
        <f t="shared" si="163"/>
        <v>0</v>
      </c>
      <c r="BV195" s="113">
        <f t="shared" si="163"/>
        <v>0</v>
      </c>
      <c r="BW195" s="113">
        <f t="shared" si="163"/>
        <v>0</v>
      </c>
      <c r="BX195" s="113">
        <f t="shared" si="163"/>
        <v>0</v>
      </c>
      <c r="BY195" s="113">
        <f t="shared" si="163"/>
        <v>0</v>
      </c>
      <c r="BZ195" s="113">
        <f t="shared" si="163"/>
        <v>0</v>
      </c>
    </row>
    <row r="196" spans="1:78" ht="13.8">
      <c r="A196" s="457"/>
      <c r="B196" s="116"/>
      <c r="C196" s="116"/>
      <c r="D196" s="116"/>
      <c r="E196" s="117"/>
      <c r="F196" s="91" t="s">
        <v>569</v>
      </c>
      <c r="G196" s="91" t="s">
        <v>697</v>
      </c>
      <c r="H196" s="92" t="s">
        <v>386</v>
      </c>
      <c r="I196" s="93" t="s">
        <v>612</v>
      </c>
      <c r="J196" s="210" t="s">
        <v>81</v>
      </c>
      <c r="K196" s="209">
        <v>8</v>
      </c>
      <c r="L196" s="94">
        <f t="shared" si="122"/>
        <v>8.7594437753202672E-4</v>
      </c>
      <c r="M196" s="96"/>
      <c r="N196" s="97" t="str">
        <f t="shared" si="125"/>
        <v>No ISSUED</v>
      </c>
      <c r="O196" s="98">
        <f t="shared" ca="1" si="123"/>
        <v>0</v>
      </c>
      <c r="P196" s="99">
        <f t="shared" ca="1" si="124"/>
        <v>0</v>
      </c>
      <c r="Q196" s="431">
        <v>45996</v>
      </c>
      <c r="R196" s="432" t="s">
        <v>53</v>
      </c>
      <c r="S196" s="431">
        <f t="shared" si="127"/>
        <v>46003</v>
      </c>
      <c r="T196" s="434" t="s">
        <v>53</v>
      </c>
      <c r="U196" s="431">
        <f t="shared" si="126"/>
        <v>46010</v>
      </c>
      <c r="V196" s="432" t="s">
        <v>53</v>
      </c>
      <c r="W196" s="431" t="s">
        <v>53</v>
      </c>
      <c r="X196" s="432" t="s">
        <v>53</v>
      </c>
      <c r="Y196" s="82"/>
      <c r="Z196" s="113">
        <f t="shared" si="158"/>
        <v>0</v>
      </c>
      <c r="AA196" s="113">
        <f t="shared" si="158"/>
        <v>0</v>
      </c>
      <c r="AB196" s="113">
        <f t="shared" si="158"/>
        <v>0</v>
      </c>
      <c r="AC196" s="113">
        <f t="shared" si="158"/>
        <v>0</v>
      </c>
      <c r="AD196" s="113">
        <f t="shared" si="158"/>
        <v>0</v>
      </c>
      <c r="AE196" s="113">
        <f t="shared" si="158"/>
        <v>0</v>
      </c>
      <c r="AF196" s="113">
        <f t="shared" si="158"/>
        <v>0</v>
      </c>
      <c r="AG196" s="113">
        <f t="shared" si="158"/>
        <v>0</v>
      </c>
      <c r="AH196" s="113">
        <f t="shared" si="158"/>
        <v>0</v>
      </c>
      <c r="AI196" s="113">
        <f t="shared" si="158"/>
        <v>0.85</v>
      </c>
      <c r="AJ196" s="113">
        <f t="shared" si="159"/>
        <v>0.85</v>
      </c>
      <c r="AK196" s="113">
        <f t="shared" si="159"/>
        <v>1</v>
      </c>
      <c r="AL196" s="113">
        <f t="shared" si="159"/>
        <v>1</v>
      </c>
      <c r="AM196" s="113">
        <f t="shared" si="159"/>
        <v>1</v>
      </c>
      <c r="AN196" s="113">
        <f t="shared" si="159"/>
        <v>1</v>
      </c>
      <c r="AO196" s="113">
        <f t="shared" si="159"/>
        <v>1</v>
      </c>
      <c r="AP196" s="113">
        <f t="shared" si="159"/>
        <v>1</v>
      </c>
      <c r="AQ196" s="113">
        <f t="shared" si="159"/>
        <v>1</v>
      </c>
      <c r="AR196" s="113">
        <f t="shared" si="159"/>
        <v>1</v>
      </c>
      <c r="AS196" s="113">
        <f t="shared" si="159"/>
        <v>1</v>
      </c>
      <c r="AT196" s="113">
        <f t="shared" si="160"/>
        <v>1</v>
      </c>
      <c r="AU196" s="113">
        <f t="shared" si="160"/>
        <v>1</v>
      </c>
      <c r="AV196" s="113">
        <f t="shared" si="160"/>
        <v>1</v>
      </c>
      <c r="AW196" s="113">
        <f t="shared" si="160"/>
        <v>1</v>
      </c>
      <c r="AX196" s="113">
        <f t="shared" si="160"/>
        <v>1</v>
      </c>
      <c r="AY196" s="113">
        <f t="shared" si="160"/>
        <v>1</v>
      </c>
      <c r="AZ196" s="83"/>
      <c r="BA196" s="113">
        <f t="shared" si="161"/>
        <v>0</v>
      </c>
      <c r="BB196" s="113">
        <f t="shared" si="161"/>
        <v>0</v>
      </c>
      <c r="BC196" s="113">
        <f t="shared" si="161"/>
        <v>0</v>
      </c>
      <c r="BD196" s="113">
        <f t="shared" si="161"/>
        <v>0</v>
      </c>
      <c r="BE196" s="113">
        <f t="shared" si="161"/>
        <v>0</v>
      </c>
      <c r="BF196" s="113">
        <f t="shared" si="161"/>
        <v>0</v>
      </c>
      <c r="BG196" s="113">
        <f t="shared" si="161"/>
        <v>0</v>
      </c>
      <c r="BH196" s="113">
        <f t="shared" si="161"/>
        <v>0</v>
      </c>
      <c r="BI196" s="113">
        <f t="shared" si="161"/>
        <v>0</v>
      </c>
      <c r="BJ196" s="113">
        <f t="shared" si="161"/>
        <v>0</v>
      </c>
      <c r="BK196" s="113">
        <f t="shared" si="162"/>
        <v>0</v>
      </c>
      <c r="BL196" s="113">
        <f t="shared" si="162"/>
        <v>0</v>
      </c>
      <c r="BM196" s="113">
        <f t="shared" si="162"/>
        <v>0</v>
      </c>
      <c r="BN196" s="113">
        <f t="shared" si="162"/>
        <v>0</v>
      </c>
      <c r="BO196" s="113">
        <f t="shared" si="162"/>
        <v>0</v>
      </c>
      <c r="BP196" s="113">
        <f t="shared" si="162"/>
        <v>0</v>
      </c>
      <c r="BQ196" s="113">
        <f t="shared" si="162"/>
        <v>0</v>
      </c>
      <c r="BR196" s="113">
        <f t="shared" si="162"/>
        <v>0</v>
      </c>
      <c r="BS196" s="113">
        <f t="shared" si="162"/>
        <v>0</v>
      </c>
      <c r="BT196" s="113">
        <f t="shared" si="162"/>
        <v>0</v>
      </c>
      <c r="BU196" s="113">
        <f t="shared" si="163"/>
        <v>0</v>
      </c>
      <c r="BV196" s="113">
        <f t="shared" si="163"/>
        <v>0</v>
      </c>
      <c r="BW196" s="113">
        <f t="shared" si="163"/>
        <v>0</v>
      </c>
      <c r="BX196" s="113">
        <f t="shared" si="163"/>
        <v>0</v>
      </c>
      <c r="BY196" s="113">
        <f t="shared" si="163"/>
        <v>0</v>
      </c>
      <c r="BZ196" s="113">
        <f t="shared" si="163"/>
        <v>0</v>
      </c>
    </row>
    <row r="197" spans="1:78" ht="13.8">
      <c r="A197" s="457"/>
      <c r="B197" s="116"/>
      <c r="C197" s="116"/>
      <c r="D197" s="116"/>
      <c r="E197" s="117"/>
      <c r="F197" s="91" t="s">
        <v>570</v>
      </c>
      <c r="G197" s="91" t="s">
        <v>697</v>
      </c>
      <c r="H197" s="92" t="s">
        <v>387</v>
      </c>
      <c r="I197" s="93" t="s">
        <v>612</v>
      </c>
      <c r="J197" s="210" t="s">
        <v>81</v>
      </c>
      <c r="K197" s="209">
        <v>8</v>
      </c>
      <c r="L197" s="94">
        <f t="shared" si="122"/>
        <v>8.7594437753202672E-4</v>
      </c>
      <c r="M197" s="96"/>
      <c r="N197" s="97" t="str">
        <f t="shared" si="125"/>
        <v>No ISSUED</v>
      </c>
      <c r="O197" s="98">
        <f t="shared" ref="O197:O214" ca="1" si="164">OFFSET(Y197,0,MATCH($H$3,$Z$4:$AY$4,1))</f>
        <v>0</v>
      </c>
      <c r="P197" s="99">
        <f t="shared" ref="P197:P214" ca="1" si="165">OFFSET(AZ197,0,MATCH($H$3,$BA$4:$BZ$4,1))</f>
        <v>0</v>
      </c>
      <c r="Q197" s="431">
        <v>45996</v>
      </c>
      <c r="R197" s="432" t="s">
        <v>53</v>
      </c>
      <c r="S197" s="431">
        <f t="shared" si="127"/>
        <v>46003</v>
      </c>
      <c r="T197" s="434" t="s">
        <v>53</v>
      </c>
      <c r="U197" s="431">
        <f t="shared" si="126"/>
        <v>46010</v>
      </c>
      <c r="V197" s="432" t="s">
        <v>53</v>
      </c>
      <c r="W197" s="431" t="s">
        <v>53</v>
      </c>
      <c r="X197" s="432" t="s">
        <v>53</v>
      </c>
      <c r="Y197" s="82"/>
      <c r="Z197" s="113">
        <f t="shared" ref="Z197:AI206" si="166">IF(OR($J197="Z",$J197="X"),IF(Z$4&gt;=$W197,$X$3,IF(Z$4&gt;=$U197,$V$3,IF(Z$4&gt;=$S197,$T$3,IF(Z$4&gt;=$Q197,$R$3,0)))),IF($J197="O",IF(Z$4&gt;=$U197,$V$2,IF(Z$4&gt;=$Q197,$R$2,0))))</f>
        <v>0</v>
      </c>
      <c r="AA197" s="113">
        <f t="shared" si="166"/>
        <v>0</v>
      </c>
      <c r="AB197" s="113">
        <f t="shared" si="166"/>
        <v>0</v>
      </c>
      <c r="AC197" s="113">
        <f t="shared" si="166"/>
        <v>0</v>
      </c>
      <c r="AD197" s="113">
        <f t="shared" si="166"/>
        <v>0</v>
      </c>
      <c r="AE197" s="113">
        <f t="shared" si="166"/>
        <v>0</v>
      </c>
      <c r="AF197" s="113">
        <f t="shared" si="166"/>
        <v>0</v>
      </c>
      <c r="AG197" s="113">
        <f t="shared" si="166"/>
        <v>0</v>
      </c>
      <c r="AH197" s="113">
        <f t="shared" si="166"/>
        <v>0</v>
      </c>
      <c r="AI197" s="113">
        <f t="shared" si="166"/>
        <v>0.85</v>
      </c>
      <c r="AJ197" s="113">
        <f t="shared" ref="AJ197:AS206" si="167">IF(OR($J197="Z",$J197="X"),IF(AJ$4&gt;=$W197,$X$3,IF(AJ$4&gt;=$U197,$V$3,IF(AJ$4&gt;=$S197,$T$3,IF(AJ$4&gt;=$Q197,$R$3,0)))),IF($J197="O",IF(AJ$4&gt;=$U197,$V$2,IF(AJ$4&gt;=$Q197,$R$2,0))))</f>
        <v>0.85</v>
      </c>
      <c r="AK197" s="113">
        <f t="shared" si="167"/>
        <v>1</v>
      </c>
      <c r="AL197" s="113">
        <f t="shared" si="167"/>
        <v>1</v>
      </c>
      <c r="AM197" s="113">
        <f t="shared" si="167"/>
        <v>1</v>
      </c>
      <c r="AN197" s="113">
        <f t="shared" si="167"/>
        <v>1</v>
      </c>
      <c r="AO197" s="113">
        <f t="shared" si="167"/>
        <v>1</v>
      </c>
      <c r="AP197" s="113">
        <f t="shared" si="167"/>
        <v>1</v>
      </c>
      <c r="AQ197" s="113">
        <f t="shared" si="167"/>
        <v>1</v>
      </c>
      <c r="AR197" s="113">
        <f t="shared" si="167"/>
        <v>1</v>
      </c>
      <c r="AS197" s="113">
        <f t="shared" si="167"/>
        <v>1</v>
      </c>
      <c r="AT197" s="113">
        <f t="shared" ref="AT197:AY206" si="168">IF(OR($J197="Z",$J197="X"),IF(AT$4&gt;=$W197,$X$3,IF(AT$4&gt;=$U197,$V$3,IF(AT$4&gt;=$S197,$T$3,IF(AT$4&gt;=$Q197,$R$3,0)))),IF($J197="O",IF(AT$4&gt;=$U197,$V$2,IF(AT$4&gt;=$Q197,$R$2,0))))</f>
        <v>1</v>
      </c>
      <c r="AU197" s="113">
        <f t="shared" si="168"/>
        <v>1</v>
      </c>
      <c r="AV197" s="113">
        <f t="shared" si="168"/>
        <v>1</v>
      </c>
      <c r="AW197" s="113">
        <f t="shared" si="168"/>
        <v>1</v>
      </c>
      <c r="AX197" s="113">
        <f t="shared" si="168"/>
        <v>1</v>
      </c>
      <c r="AY197" s="113">
        <f t="shared" si="168"/>
        <v>1</v>
      </c>
      <c r="AZ197" s="83"/>
      <c r="BA197" s="113">
        <f t="shared" ref="BA197:BJ206" si="169">IF(OR($J197="Z",$J197="X"),IF(OR(AND($X197&lt;&gt;0,BA$4&gt;=$X197),AND($X197=0,BA$4&gt;=$W197)),$X$3,IF(OR(AND($V197&lt;&gt;0,BA$4&gt;=$V197),AND($V197=0,BA$4&gt;=$U197)),$V$3,IF(OR(AND($T197&lt;&gt;0,BA$4&gt;=$T197),AND($T197=0,BA$4&gt;=$S197)),$T$3,IF(OR(AND($R197&lt;&gt;0,BA$4&gt;=$R197),AND($R197=0,BA$4&gt;=$Q197)),$R$3,0)))),IF($J197="O",IF(OR(AND($V197&lt;&gt;0,BA$4&gt;=$V197),AND($V197=0,BA$4&gt;=$U197)),$V$2,IF(OR(AND($R197&lt;&gt;0,BA$4&gt;=$R197),AND($R197=0,BA$4&gt;=$Q197)),$R$2,0))))</f>
        <v>0</v>
      </c>
      <c r="BB197" s="113">
        <f t="shared" si="169"/>
        <v>0</v>
      </c>
      <c r="BC197" s="113">
        <f t="shared" si="169"/>
        <v>0</v>
      </c>
      <c r="BD197" s="113">
        <f t="shared" si="169"/>
        <v>0</v>
      </c>
      <c r="BE197" s="113">
        <f t="shared" si="169"/>
        <v>0</v>
      </c>
      <c r="BF197" s="113">
        <f t="shared" si="169"/>
        <v>0</v>
      </c>
      <c r="BG197" s="113">
        <f t="shared" si="169"/>
        <v>0</v>
      </c>
      <c r="BH197" s="113">
        <f t="shared" si="169"/>
        <v>0</v>
      </c>
      <c r="BI197" s="113">
        <f t="shared" si="169"/>
        <v>0</v>
      </c>
      <c r="BJ197" s="113">
        <f t="shared" si="169"/>
        <v>0</v>
      </c>
      <c r="BK197" s="113">
        <f t="shared" ref="BK197:BT206" si="170">IF(OR($J197="Z",$J197="X"),IF(OR(AND($X197&lt;&gt;0,BK$4&gt;=$X197),AND($X197=0,BK$4&gt;=$W197)),$X$3,IF(OR(AND($V197&lt;&gt;0,BK$4&gt;=$V197),AND($V197=0,BK$4&gt;=$U197)),$V$3,IF(OR(AND($T197&lt;&gt;0,BK$4&gt;=$T197),AND($T197=0,BK$4&gt;=$S197)),$T$3,IF(OR(AND($R197&lt;&gt;0,BK$4&gt;=$R197),AND($R197=0,BK$4&gt;=$Q197)),$R$3,0)))),IF($J197="O",IF(OR(AND($V197&lt;&gt;0,BK$4&gt;=$V197),AND($V197=0,BK$4&gt;=$U197)),$V$2,IF(OR(AND($R197&lt;&gt;0,BK$4&gt;=$R197),AND($R197=0,BK$4&gt;=$Q197)),$R$2,0))))</f>
        <v>0</v>
      </c>
      <c r="BL197" s="113">
        <f t="shared" si="170"/>
        <v>0</v>
      </c>
      <c r="BM197" s="113">
        <f t="shared" si="170"/>
        <v>0</v>
      </c>
      <c r="BN197" s="113">
        <f t="shared" si="170"/>
        <v>0</v>
      </c>
      <c r="BO197" s="113">
        <f t="shared" si="170"/>
        <v>0</v>
      </c>
      <c r="BP197" s="113">
        <f t="shared" si="170"/>
        <v>0</v>
      </c>
      <c r="BQ197" s="113">
        <f t="shared" si="170"/>
        <v>0</v>
      </c>
      <c r="BR197" s="113">
        <f t="shared" si="170"/>
        <v>0</v>
      </c>
      <c r="BS197" s="113">
        <f t="shared" si="170"/>
        <v>0</v>
      </c>
      <c r="BT197" s="113">
        <f t="shared" si="170"/>
        <v>0</v>
      </c>
      <c r="BU197" s="113">
        <f t="shared" ref="BU197:BZ206" si="171">IF(OR($J197="Z",$J197="X"),IF(OR(AND($X197&lt;&gt;0,BU$4&gt;=$X197),AND($X197=0,BU$4&gt;=$W197)),$X$3,IF(OR(AND($V197&lt;&gt;0,BU$4&gt;=$V197),AND($V197=0,BU$4&gt;=$U197)),$V$3,IF(OR(AND($T197&lt;&gt;0,BU$4&gt;=$T197),AND($T197=0,BU$4&gt;=$S197)),$T$3,IF(OR(AND($R197&lt;&gt;0,BU$4&gt;=$R197),AND($R197=0,BU$4&gt;=$Q197)),$R$3,0)))),IF($J197="O",IF(OR(AND($V197&lt;&gt;0,BU$4&gt;=$V197),AND($V197=0,BU$4&gt;=$U197)),$V$2,IF(OR(AND($R197&lt;&gt;0,BU$4&gt;=$R197),AND($R197=0,BU$4&gt;=$Q197)),$R$2,0))))</f>
        <v>0</v>
      </c>
      <c r="BV197" s="113">
        <f t="shared" si="171"/>
        <v>0</v>
      </c>
      <c r="BW197" s="113">
        <f t="shared" si="171"/>
        <v>0</v>
      </c>
      <c r="BX197" s="113">
        <f t="shared" si="171"/>
        <v>0</v>
      </c>
      <c r="BY197" s="113">
        <f t="shared" si="171"/>
        <v>0</v>
      </c>
      <c r="BZ197" s="113">
        <f t="shared" si="171"/>
        <v>0</v>
      </c>
    </row>
    <row r="198" spans="1:78" ht="13.8">
      <c r="A198" s="457"/>
      <c r="B198" s="116"/>
      <c r="C198" s="116"/>
      <c r="D198" s="116"/>
      <c r="E198" s="117"/>
      <c r="F198" s="91" t="s">
        <v>571</v>
      </c>
      <c r="G198" s="91" t="s">
        <v>697</v>
      </c>
      <c r="H198" s="92" t="s">
        <v>388</v>
      </c>
      <c r="I198" s="93" t="s">
        <v>612</v>
      </c>
      <c r="J198" s="210" t="s">
        <v>81</v>
      </c>
      <c r="K198" s="209">
        <v>8</v>
      </c>
      <c r="L198" s="94">
        <f t="shared" si="122"/>
        <v>8.7594437753202672E-4</v>
      </c>
      <c r="M198" s="96"/>
      <c r="N198" s="97" t="str">
        <f t="shared" si="125"/>
        <v>No ISSUED</v>
      </c>
      <c r="O198" s="98">
        <f t="shared" ca="1" si="164"/>
        <v>0</v>
      </c>
      <c r="P198" s="99">
        <f t="shared" ca="1" si="165"/>
        <v>0</v>
      </c>
      <c r="Q198" s="431">
        <v>45996</v>
      </c>
      <c r="R198" s="432" t="s">
        <v>53</v>
      </c>
      <c r="S198" s="431">
        <f t="shared" si="127"/>
        <v>46003</v>
      </c>
      <c r="T198" s="434" t="s">
        <v>53</v>
      </c>
      <c r="U198" s="431">
        <f t="shared" si="126"/>
        <v>46010</v>
      </c>
      <c r="V198" s="432" t="s">
        <v>53</v>
      </c>
      <c r="W198" s="431" t="s">
        <v>53</v>
      </c>
      <c r="X198" s="432" t="s">
        <v>53</v>
      </c>
      <c r="Y198" s="82"/>
      <c r="Z198" s="113">
        <f t="shared" si="166"/>
        <v>0</v>
      </c>
      <c r="AA198" s="113">
        <f t="shared" si="166"/>
        <v>0</v>
      </c>
      <c r="AB198" s="113">
        <f t="shared" si="166"/>
        <v>0</v>
      </c>
      <c r="AC198" s="113">
        <f t="shared" si="166"/>
        <v>0</v>
      </c>
      <c r="AD198" s="113">
        <f t="shared" si="166"/>
        <v>0</v>
      </c>
      <c r="AE198" s="113">
        <f t="shared" si="166"/>
        <v>0</v>
      </c>
      <c r="AF198" s="113">
        <f t="shared" si="166"/>
        <v>0</v>
      </c>
      <c r="AG198" s="113">
        <f t="shared" si="166"/>
        <v>0</v>
      </c>
      <c r="AH198" s="113">
        <f t="shared" si="166"/>
        <v>0</v>
      </c>
      <c r="AI198" s="113">
        <f t="shared" si="166"/>
        <v>0.85</v>
      </c>
      <c r="AJ198" s="113">
        <f t="shared" si="167"/>
        <v>0.85</v>
      </c>
      <c r="AK198" s="113">
        <f t="shared" si="167"/>
        <v>1</v>
      </c>
      <c r="AL198" s="113">
        <f t="shared" si="167"/>
        <v>1</v>
      </c>
      <c r="AM198" s="113">
        <f t="shared" si="167"/>
        <v>1</v>
      </c>
      <c r="AN198" s="113">
        <f t="shared" si="167"/>
        <v>1</v>
      </c>
      <c r="AO198" s="113">
        <f t="shared" si="167"/>
        <v>1</v>
      </c>
      <c r="AP198" s="113">
        <f t="shared" si="167"/>
        <v>1</v>
      </c>
      <c r="AQ198" s="113">
        <f t="shared" si="167"/>
        <v>1</v>
      </c>
      <c r="AR198" s="113">
        <f t="shared" si="167"/>
        <v>1</v>
      </c>
      <c r="AS198" s="113">
        <f t="shared" si="167"/>
        <v>1</v>
      </c>
      <c r="AT198" s="113">
        <f t="shared" si="168"/>
        <v>1</v>
      </c>
      <c r="AU198" s="113">
        <f t="shared" si="168"/>
        <v>1</v>
      </c>
      <c r="AV198" s="113">
        <f t="shared" si="168"/>
        <v>1</v>
      </c>
      <c r="AW198" s="113">
        <f t="shared" si="168"/>
        <v>1</v>
      </c>
      <c r="AX198" s="113">
        <f t="shared" si="168"/>
        <v>1</v>
      </c>
      <c r="AY198" s="113">
        <f t="shared" si="168"/>
        <v>1</v>
      </c>
      <c r="AZ198" s="83"/>
      <c r="BA198" s="113">
        <f t="shared" si="169"/>
        <v>0</v>
      </c>
      <c r="BB198" s="113">
        <f t="shared" si="169"/>
        <v>0</v>
      </c>
      <c r="BC198" s="113">
        <f t="shared" si="169"/>
        <v>0</v>
      </c>
      <c r="BD198" s="113">
        <f t="shared" si="169"/>
        <v>0</v>
      </c>
      <c r="BE198" s="113">
        <f t="shared" si="169"/>
        <v>0</v>
      </c>
      <c r="BF198" s="113">
        <f t="shared" si="169"/>
        <v>0</v>
      </c>
      <c r="BG198" s="113">
        <f t="shared" si="169"/>
        <v>0</v>
      </c>
      <c r="BH198" s="113">
        <f t="shared" si="169"/>
        <v>0</v>
      </c>
      <c r="BI198" s="113">
        <f t="shared" si="169"/>
        <v>0</v>
      </c>
      <c r="BJ198" s="113">
        <f t="shared" si="169"/>
        <v>0</v>
      </c>
      <c r="BK198" s="113">
        <f t="shared" si="170"/>
        <v>0</v>
      </c>
      <c r="BL198" s="113">
        <f t="shared" si="170"/>
        <v>0</v>
      </c>
      <c r="BM198" s="113">
        <f t="shared" si="170"/>
        <v>0</v>
      </c>
      <c r="BN198" s="113">
        <f t="shared" si="170"/>
        <v>0</v>
      </c>
      <c r="BO198" s="113">
        <f t="shared" si="170"/>
        <v>0</v>
      </c>
      <c r="BP198" s="113">
        <f t="shared" si="170"/>
        <v>0</v>
      </c>
      <c r="BQ198" s="113">
        <f t="shared" si="170"/>
        <v>0</v>
      </c>
      <c r="BR198" s="113">
        <f t="shared" si="170"/>
        <v>0</v>
      </c>
      <c r="BS198" s="113">
        <f t="shared" si="170"/>
        <v>0</v>
      </c>
      <c r="BT198" s="113">
        <f t="shared" si="170"/>
        <v>0</v>
      </c>
      <c r="BU198" s="113">
        <f t="shared" si="171"/>
        <v>0</v>
      </c>
      <c r="BV198" s="113">
        <f t="shared" si="171"/>
        <v>0</v>
      </c>
      <c r="BW198" s="113">
        <f t="shared" si="171"/>
        <v>0</v>
      </c>
      <c r="BX198" s="113">
        <f t="shared" si="171"/>
        <v>0</v>
      </c>
      <c r="BY198" s="113">
        <f t="shared" si="171"/>
        <v>0</v>
      </c>
      <c r="BZ198" s="113">
        <f t="shared" si="171"/>
        <v>0</v>
      </c>
    </row>
    <row r="199" spans="1:78" ht="13.8">
      <c r="A199" s="457"/>
      <c r="B199" s="116"/>
      <c r="C199" s="116"/>
      <c r="D199" s="116"/>
      <c r="E199" s="117"/>
      <c r="F199" s="91" t="s">
        <v>572</v>
      </c>
      <c r="G199" s="91" t="s">
        <v>697</v>
      </c>
      <c r="H199" s="92" t="s">
        <v>389</v>
      </c>
      <c r="I199" s="93" t="s">
        <v>612</v>
      </c>
      <c r="J199" s="210" t="s">
        <v>81</v>
      </c>
      <c r="K199" s="209">
        <v>8</v>
      </c>
      <c r="L199" s="94">
        <f t="shared" si="122"/>
        <v>8.7594437753202672E-4</v>
      </c>
      <c r="M199" s="96"/>
      <c r="N199" s="97" t="str">
        <f t="shared" ref="N199:N214" si="172">IF(OR(J199="Z",J199="X"),IF($H$3&gt;=X199,$W$1,IF($H$3&gt;=V199,$U$1,IF($H$3&gt;=T199,$S$1,IF($H$3&gt;=R199,$Q$1,"No ISSUED")))),IF(J199="O",IF($H$3&gt;=V199,$U$1,IF($H$3&gt;=R199,$Q$1,"No ISSUED"))))</f>
        <v>No ISSUED</v>
      </c>
      <c r="O199" s="98">
        <f t="shared" ca="1" si="164"/>
        <v>0</v>
      </c>
      <c r="P199" s="99">
        <f t="shared" ca="1" si="165"/>
        <v>0</v>
      </c>
      <c r="Q199" s="431">
        <v>45996</v>
      </c>
      <c r="R199" s="432" t="s">
        <v>53</v>
      </c>
      <c r="S199" s="431">
        <f t="shared" si="127"/>
        <v>46003</v>
      </c>
      <c r="T199" s="434" t="s">
        <v>53</v>
      </c>
      <c r="U199" s="431">
        <f t="shared" ref="U199:U214" si="173">+S199+7</f>
        <v>46010</v>
      </c>
      <c r="V199" s="432" t="s">
        <v>53</v>
      </c>
      <c r="W199" s="431" t="s">
        <v>53</v>
      </c>
      <c r="X199" s="432" t="s">
        <v>53</v>
      </c>
      <c r="Y199" s="82"/>
      <c r="Z199" s="113">
        <f t="shared" si="166"/>
        <v>0</v>
      </c>
      <c r="AA199" s="113">
        <f t="shared" si="166"/>
        <v>0</v>
      </c>
      <c r="AB199" s="113">
        <f t="shared" si="166"/>
        <v>0</v>
      </c>
      <c r="AC199" s="113">
        <f t="shared" si="166"/>
        <v>0</v>
      </c>
      <c r="AD199" s="113">
        <f t="shared" si="166"/>
        <v>0</v>
      </c>
      <c r="AE199" s="113">
        <f t="shared" si="166"/>
        <v>0</v>
      </c>
      <c r="AF199" s="113">
        <f t="shared" si="166"/>
        <v>0</v>
      </c>
      <c r="AG199" s="113">
        <f t="shared" si="166"/>
        <v>0</v>
      </c>
      <c r="AH199" s="113">
        <f t="shared" si="166"/>
        <v>0</v>
      </c>
      <c r="AI199" s="113">
        <f t="shared" si="166"/>
        <v>0.85</v>
      </c>
      <c r="AJ199" s="113">
        <f t="shared" si="167"/>
        <v>0.85</v>
      </c>
      <c r="AK199" s="113">
        <f t="shared" si="167"/>
        <v>1</v>
      </c>
      <c r="AL199" s="113">
        <f t="shared" si="167"/>
        <v>1</v>
      </c>
      <c r="AM199" s="113">
        <f t="shared" si="167"/>
        <v>1</v>
      </c>
      <c r="AN199" s="113">
        <f t="shared" si="167"/>
        <v>1</v>
      </c>
      <c r="AO199" s="113">
        <f t="shared" si="167"/>
        <v>1</v>
      </c>
      <c r="AP199" s="113">
        <f t="shared" si="167"/>
        <v>1</v>
      </c>
      <c r="AQ199" s="113">
        <f t="shared" si="167"/>
        <v>1</v>
      </c>
      <c r="AR199" s="113">
        <f t="shared" si="167"/>
        <v>1</v>
      </c>
      <c r="AS199" s="113">
        <f t="shared" si="167"/>
        <v>1</v>
      </c>
      <c r="AT199" s="113">
        <f t="shared" si="168"/>
        <v>1</v>
      </c>
      <c r="AU199" s="113">
        <f t="shared" si="168"/>
        <v>1</v>
      </c>
      <c r="AV199" s="113">
        <f t="shared" si="168"/>
        <v>1</v>
      </c>
      <c r="AW199" s="113">
        <f t="shared" si="168"/>
        <v>1</v>
      </c>
      <c r="AX199" s="113">
        <f t="shared" si="168"/>
        <v>1</v>
      </c>
      <c r="AY199" s="113">
        <f t="shared" si="168"/>
        <v>1</v>
      </c>
      <c r="AZ199" s="83"/>
      <c r="BA199" s="113">
        <f t="shared" si="169"/>
        <v>0</v>
      </c>
      <c r="BB199" s="113">
        <f t="shared" si="169"/>
        <v>0</v>
      </c>
      <c r="BC199" s="113">
        <f t="shared" si="169"/>
        <v>0</v>
      </c>
      <c r="BD199" s="113">
        <f t="shared" si="169"/>
        <v>0</v>
      </c>
      <c r="BE199" s="113">
        <f t="shared" si="169"/>
        <v>0</v>
      </c>
      <c r="BF199" s="113">
        <f t="shared" si="169"/>
        <v>0</v>
      </c>
      <c r="BG199" s="113">
        <f t="shared" si="169"/>
        <v>0</v>
      </c>
      <c r="BH199" s="113">
        <f t="shared" si="169"/>
        <v>0</v>
      </c>
      <c r="BI199" s="113">
        <f t="shared" si="169"/>
        <v>0</v>
      </c>
      <c r="BJ199" s="113">
        <f t="shared" si="169"/>
        <v>0</v>
      </c>
      <c r="BK199" s="113">
        <f t="shared" si="170"/>
        <v>0</v>
      </c>
      <c r="BL199" s="113">
        <f t="shared" si="170"/>
        <v>0</v>
      </c>
      <c r="BM199" s="113">
        <f t="shared" si="170"/>
        <v>0</v>
      </c>
      <c r="BN199" s="113">
        <f t="shared" si="170"/>
        <v>0</v>
      </c>
      <c r="BO199" s="113">
        <f t="shared" si="170"/>
        <v>0</v>
      </c>
      <c r="BP199" s="113">
        <f t="shared" si="170"/>
        <v>0</v>
      </c>
      <c r="BQ199" s="113">
        <f t="shared" si="170"/>
        <v>0</v>
      </c>
      <c r="BR199" s="113">
        <f t="shared" si="170"/>
        <v>0</v>
      </c>
      <c r="BS199" s="113">
        <f t="shared" si="170"/>
        <v>0</v>
      </c>
      <c r="BT199" s="113">
        <f t="shared" si="170"/>
        <v>0</v>
      </c>
      <c r="BU199" s="113">
        <f t="shared" si="171"/>
        <v>0</v>
      </c>
      <c r="BV199" s="113">
        <f t="shared" si="171"/>
        <v>0</v>
      </c>
      <c r="BW199" s="113">
        <f t="shared" si="171"/>
        <v>0</v>
      </c>
      <c r="BX199" s="113">
        <f t="shared" si="171"/>
        <v>0</v>
      </c>
      <c r="BY199" s="113">
        <f t="shared" si="171"/>
        <v>0</v>
      </c>
      <c r="BZ199" s="113">
        <f t="shared" si="171"/>
        <v>0</v>
      </c>
    </row>
    <row r="200" spans="1:78" ht="13.8">
      <c r="A200" s="457"/>
      <c r="B200" s="116"/>
      <c r="C200" s="116"/>
      <c r="D200" s="116"/>
      <c r="E200" s="117"/>
      <c r="F200" s="91" t="s">
        <v>573</v>
      </c>
      <c r="G200" s="91" t="s">
        <v>698</v>
      </c>
      <c r="H200" s="92" t="s">
        <v>390</v>
      </c>
      <c r="I200" s="93" t="s">
        <v>612</v>
      </c>
      <c r="J200" s="210" t="s">
        <v>81</v>
      </c>
      <c r="K200" s="209">
        <v>8</v>
      </c>
      <c r="L200" s="94">
        <f t="shared" si="122"/>
        <v>8.7594437753202672E-4</v>
      </c>
      <c r="M200" s="96"/>
      <c r="N200" s="97" t="str">
        <f t="shared" si="172"/>
        <v>No ISSUED</v>
      </c>
      <c r="O200" s="98">
        <f t="shared" ca="1" si="164"/>
        <v>0</v>
      </c>
      <c r="P200" s="99">
        <f t="shared" ca="1" si="165"/>
        <v>0</v>
      </c>
      <c r="Q200" s="431">
        <v>45996</v>
      </c>
      <c r="R200" s="432" t="s">
        <v>53</v>
      </c>
      <c r="S200" s="431">
        <f t="shared" ref="S200:S214" si="174">+Q200+7</f>
        <v>46003</v>
      </c>
      <c r="T200" s="434" t="s">
        <v>53</v>
      </c>
      <c r="U200" s="431">
        <f t="shared" si="173"/>
        <v>46010</v>
      </c>
      <c r="V200" s="432" t="s">
        <v>53</v>
      </c>
      <c r="W200" s="431" t="s">
        <v>53</v>
      </c>
      <c r="X200" s="432" t="s">
        <v>53</v>
      </c>
      <c r="Y200" s="82"/>
      <c r="Z200" s="113">
        <f t="shared" si="166"/>
        <v>0</v>
      </c>
      <c r="AA200" s="113">
        <f t="shared" si="166"/>
        <v>0</v>
      </c>
      <c r="AB200" s="113">
        <f t="shared" si="166"/>
        <v>0</v>
      </c>
      <c r="AC200" s="113">
        <f t="shared" si="166"/>
        <v>0</v>
      </c>
      <c r="AD200" s="113">
        <f t="shared" si="166"/>
        <v>0</v>
      </c>
      <c r="AE200" s="113">
        <f t="shared" si="166"/>
        <v>0</v>
      </c>
      <c r="AF200" s="113">
        <f t="shared" si="166"/>
        <v>0</v>
      </c>
      <c r="AG200" s="113">
        <f t="shared" si="166"/>
        <v>0</v>
      </c>
      <c r="AH200" s="113">
        <f t="shared" si="166"/>
        <v>0</v>
      </c>
      <c r="AI200" s="113">
        <f t="shared" si="166"/>
        <v>0.85</v>
      </c>
      <c r="AJ200" s="113">
        <f t="shared" si="167"/>
        <v>0.85</v>
      </c>
      <c r="AK200" s="113">
        <f t="shared" si="167"/>
        <v>1</v>
      </c>
      <c r="AL200" s="113">
        <f t="shared" si="167"/>
        <v>1</v>
      </c>
      <c r="AM200" s="113">
        <f t="shared" si="167"/>
        <v>1</v>
      </c>
      <c r="AN200" s="113">
        <f t="shared" si="167"/>
        <v>1</v>
      </c>
      <c r="AO200" s="113">
        <f t="shared" si="167"/>
        <v>1</v>
      </c>
      <c r="AP200" s="113">
        <f t="shared" si="167"/>
        <v>1</v>
      </c>
      <c r="AQ200" s="113">
        <f t="shared" si="167"/>
        <v>1</v>
      </c>
      <c r="AR200" s="113">
        <f t="shared" si="167"/>
        <v>1</v>
      </c>
      <c r="AS200" s="113">
        <f t="shared" si="167"/>
        <v>1</v>
      </c>
      <c r="AT200" s="113">
        <f t="shared" si="168"/>
        <v>1</v>
      </c>
      <c r="AU200" s="113">
        <f t="shared" si="168"/>
        <v>1</v>
      </c>
      <c r="AV200" s="113">
        <f t="shared" si="168"/>
        <v>1</v>
      </c>
      <c r="AW200" s="113">
        <f t="shared" si="168"/>
        <v>1</v>
      </c>
      <c r="AX200" s="113">
        <f t="shared" si="168"/>
        <v>1</v>
      </c>
      <c r="AY200" s="113">
        <f t="shared" si="168"/>
        <v>1</v>
      </c>
      <c r="AZ200" s="83"/>
      <c r="BA200" s="113">
        <f t="shared" si="169"/>
        <v>0</v>
      </c>
      <c r="BB200" s="113">
        <f t="shared" si="169"/>
        <v>0</v>
      </c>
      <c r="BC200" s="113">
        <f t="shared" si="169"/>
        <v>0</v>
      </c>
      <c r="BD200" s="113">
        <f t="shared" si="169"/>
        <v>0</v>
      </c>
      <c r="BE200" s="113">
        <f t="shared" si="169"/>
        <v>0</v>
      </c>
      <c r="BF200" s="113">
        <f t="shared" si="169"/>
        <v>0</v>
      </c>
      <c r="BG200" s="113">
        <f t="shared" si="169"/>
        <v>0</v>
      </c>
      <c r="BH200" s="113">
        <f t="shared" si="169"/>
        <v>0</v>
      </c>
      <c r="BI200" s="113">
        <f t="shared" si="169"/>
        <v>0</v>
      </c>
      <c r="BJ200" s="113">
        <f t="shared" si="169"/>
        <v>0</v>
      </c>
      <c r="BK200" s="113">
        <f t="shared" si="170"/>
        <v>0</v>
      </c>
      <c r="BL200" s="113">
        <f t="shared" si="170"/>
        <v>0</v>
      </c>
      <c r="BM200" s="113">
        <f t="shared" si="170"/>
        <v>0</v>
      </c>
      <c r="BN200" s="113">
        <f t="shared" si="170"/>
        <v>0</v>
      </c>
      <c r="BO200" s="113">
        <f t="shared" si="170"/>
        <v>0</v>
      </c>
      <c r="BP200" s="113">
        <f t="shared" si="170"/>
        <v>0</v>
      </c>
      <c r="BQ200" s="113">
        <f t="shared" si="170"/>
        <v>0</v>
      </c>
      <c r="BR200" s="113">
        <f t="shared" si="170"/>
        <v>0</v>
      </c>
      <c r="BS200" s="113">
        <f t="shared" si="170"/>
        <v>0</v>
      </c>
      <c r="BT200" s="113">
        <f t="shared" si="170"/>
        <v>0</v>
      </c>
      <c r="BU200" s="113">
        <f t="shared" si="171"/>
        <v>0</v>
      </c>
      <c r="BV200" s="113">
        <f t="shared" si="171"/>
        <v>0</v>
      </c>
      <c r="BW200" s="113">
        <f t="shared" si="171"/>
        <v>0</v>
      </c>
      <c r="BX200" s="113">
        <f t="shared" si="171"/>
        <v>0</v>
      </c>
      <c r="BY200" s="113">
        <f t="shared" si="171"/>
        <v>0</v>
      </c>
      <c r="BZ200" s="113">
        <f t="shared" si="171"/>
        <v>0</v>
      </c>
    </row>
    <row r="201" spans="1:78" ht="13.8">
      <c r="A201" s="457"/>
      <c r="B201" s="116"/>
      <c r="C201" s="116"/>
      <c r="D201" s="116"/>
      <c r="E201" s="117"/>
      <c r="F201" s="91" t="s">
        <v>574</v>
      </c>
      <c r="G201" s="91" t="s">
        <v>698</v>
      </c>
      <c r="H201" s="92" t="s">
        <v>391</v>
      </c>
      <c r="I201" s="93" t="s">
        <v>612</v>
      </c>
      <c r="J201" s="210" t="s">
        <v>81</v>
      </c>
      <c r="K201" s="209">
        <v>8</v>
      </c>
      <c r="L201" s="94">
        <f t="shared" ref="L201:L214" si="175">K201/$K$6</f>
        <v>8.7594437753202672E-4</v>
      </c>
      <c r="M201" s="96"/>
      <c r="N201" s="97" t="str">
        <f t="shared" si="172"/>
        <v>No ISSUED</v>
      </c>
      <c r="O201" s="98">
        <f t="shared" ca="1" si="164"/>
        <v>0</v>
      </c>
      <c r="P201" s="99">
        <f t="shared" ca="1" si="165"/>
        <v>0</v>
      </c>
      <c r="Q201" s="431">
        <v>45996</v>
      </c>
      <c r="R201" s="432" t="s">
        <v>53</v>
      </c>
      <c r="S201" s="431">
        <f t="shared" si="174"/>
        <v>46003</v>
      </c>
      <c r="T201" s="434" t="s">
        <v>53</v>
      </c>
      <c r="U201" s="431">
        <f t="shared" si="173"/>
        <v>46010</v>
      </c>
      <c r="V201" s="432" t="s">
        <v>53</v>
      </c>
      <c r="W201" s="431" t="s">
        <v>53</v>
      </c>
      <c r="X201" s="432" t="s">
        <v>53</v>
      </c>
      <c r="Y201" s="82"/>
      <c r="Z201" s="113">
        <f t="shared" si="166"/>
        <v>0</v>
      </c>
      <c r="AA201" s="113">
        <f t="shared" si="166"/>
        <v>0</v>
      </c>
      <c r="AB201" s="113">
        <f t="shared" si="166"/>
        <v>0</v>
      </c>
      <c r="AC201" s="113">
        <f t="shared" si="166"/>
        <v>0</v>
      </c>
      <c r="AD201" s="113">
        <f t="shared" si="166"/>
        <v>0</v>
      </c>
      <c r="AE201" s="113">
        <f t="shared" si="166"/>
        <v>0</v>
      </c>
      <c r="AF201" s="113">
        <f t="shared" si="166"/>
        <v>0</v>
      </c>
      <c r="AG201" s="113">
        <f t="shared" si="166"/>
        <v>0</v>
      </c>
      <c r="AH201" s="113">
        <f t="shared" si="166"/>
        <v>0</v>
      </c>
      <c r="AI201" s="113">
        <f t="shared" si="166"/>
        <v>0.85</v>
      </c>
      <c r="AJ201" s="113">
        <f t="shared" si="167"/>
        <v>0.85</v>
      </c>
      <c r="AK201" s="113">
        <f t="shared" si="167"/>
        <v>1</v>
      </c>
      <c r="AL201" s="113">
        <f t="shared" si="167"/>
        <v>1</v>
      </c>
      <c r="AM201" s="113">
        <f t="shared" si="167"/>
        <v>1</v>
      </c>
      <c r="AN201" s="113">
        <f t="shared" si="167"/>
        <v>1</v>
      </c>
      <c r="AO201" s="113">
        <f t="shared" si="167"/>
        <v>1</v>
      </c>
      <c r="AP201" s="113">
        <f t="shared" si="167"/>
        <v>1</v>
      </c>
      <c r="AQ201" s="113">
        <f t="shared" si="167"/>
        <v>1</v>
      </c>
      <c r="AR201" s="113">
        <f t="shared" si="167"/>
        <v>1</v>
      </c>
      <c r="AS201" s="113">
        <f t="shared" si="167"/>
        <v>1</v>
      </c>
      <c r="AT201" s="113">
        <f t="shared" si="168"/>
        <v>1</v>
      </c>
      <c r="AU201" s="113">
        <f t="shared" si="168"/>
        <v>1</v>
      </c>
      <c r="AV201" s="113">
        <f t="shared" si="168"/>
        <v>1</v>
      </c>
      <c r="AW201" s="113">
        <f t="shared" si="168"/>
        <v>1</v>
      </c>
      <c r="AX201" s="113">
        <f t="shared" si="168"/>
        <v>1</v>
      </c>
      <c r="AY201" s="113">
        <f t="shared" si="168"/>
        <v>1</v>
      </c>
      <c r="AZ201" s="83"/>
      <c r="BA201" s="113">
        <f t="shared" si="169"/>
        <v>0</v>
      </c>
      <c r="BB201" s="113">
        <f t="shared" si="169"/>
        <v>0</v>
      </c>
      <c r="BC201" s="113">
        <f t="shared" si="169"/>
        <v>0</v>
      </c>
      <c r="BD201" s="113">
        <f t="shared" si="169"/>
        <v>0</v>
      </c>
      <c r="BE201" s="113">
        <f t="shared" si="169"/>
        <v>0</v>
      </c>
      <c r="BF201" s="113">
        <f t="shared" si="169"/>
        <v>0</v>
      </c>
      <c r="BG201" s="113">
        <f t="shared" si="169"/>
        <v>0</v>
      </c>
      <c r="BH201" s="113">
        <f t="shared" si="169"/>
        <v>0</v>
      </c>
      <c r="BI201" s="113">
        <f t="shared" si="169"/>
        <v>0</v>
      </c>
      <c r="BJ201" s="113">
        <f t="shared" si="169"/>
        <v>0</v>
      </c>
      <c r="BK201" s="113">
        <f t="shared" si="170"/>
        <v>0</v>
      </c>
      <c r="BL201" s="113">
        <f t="shared" si="170"/>
        <v>0</v>
      </c>
      <c r="BM201" s="113">
        <f t="shared" si="170"/>
        <v>0</v>
      </c>
      <c r="BN201" s="113">
        <f t="shared" si="170"/>
        <v>0</v>
      </c>
      <c r="BO201" s="113">
        <f t="shared" si="170"/>
        <v>0</v>
      </c>
      <c r="BP201" s="113">
        <f t="shared" si="170"/>
        <v>0</v>
      </c>
      <c r="BQ201" s="113">
        <f t="shared" si="170"/>
        <v>0</v>
      </c>
      <c r="BR201" s="113">
        <f t="shared" si="170"/>
        <v>0</v>
      </c>
      <c r="BS201" s="113">
        <f t="shared" si="170"/>
        <v>0</v>
      </c>
      <c r="BT201" s="113">
        <f t="shared" si="170"/>
        <v>0</v>
      </c>
      <c r="BU201" s="113">
        <f t="shared" si="171"/>
        <v>0</v>
      </c>
      <c r="BV201" s="113">
        <f t="shared" si="171"/>
        <v>0</v>
      </c>
      <c r="BW201" s="113">
        <f t="shared" si="171"/>
        <v>0</v>
      </c>
      <c r="BX201" s="113">
        <f t="shared" si="171"/>
        <v>0</v>
      </c>
      <c r="BY201" s="113">
        <f t="shared" si="171"/>
        <v>0</v>
      </c>
      <c r="BZ201" s="113">
        <f t="shared" si="171"/>
        <v>0</v>
      </c>
    </row>
    <row r="202" spans="1:78" ht="13.8">
      <c r="A202" s="457"/>
      <c r="B202" s="116"/>
      <c r="C202" s="116"/>
      <c r="D202" s="116"/>
      <c r="E202" s="117"/>
      <c r="F202" s="91" t="s">
        <v>575</v>
      </c>
      <c r="G202" s="91" t="s">
        <v>698</v>
      </c>
      <c r="H202" s="92" t="s">
        <v>392</v>
      </c>
      <c r="I202" s="93" t="s">
        <v>612</v>
      </c>
      <c r="J202" s="210" t="s">
        <v>81</v>
      </c>
      <c r="K202" s="209">
        <v>8</v>
      </c>
      <c r="L202" s="94">
        <f t="shared" si="175"/>
        <v>8.7594437753202672E-4</v>
      </c>
      <c r="M202" s="96"/>
      <c r="N202" s="97" t="str">
        <f t="shared" si="172"/>
        <v>No ISSUED</v>
      </c>
      <c r="O202" s="98">
        <f t="shared" ca="1" si="164"/>
        <v>0</v>
      </c>
      <c r="P202" s="99">
        <f t="shared" ca="1" si="165"/>
        <v>0</v>
      </c>
      <c r="Q202" s="431">
        <v>45996</v>
      </c>
      <c r="R202" s="432" t="s">
        <v>53</v>
      </c>
      <c r="S202" s="431">
        <f t="shared" si="174"/>
        <v>46003</v>
      </c>
      <c r="T202" s="434" t="s">
        <v>53</v>
      </c>
      <c r="U202" s="431">
        <f t="shared" si="173"/>
        <v>46010</v>
      </c>
      <c r="V202" s="432" t="s">
        <v>53</v>
      </c>
      <c r="W202" s="431" t="s">
        <v>53</v>
      </c>
      <c r="X202" s="432" t="s">
        <v>53</v>
      </c>
      <c r="Y202" s="82"/>
      <c r="Z202" s="113">
        <f t="shared" si="166"/>
        <v>0</v>
      </c>
      <c r="AA202" s="113">
        <f t="shared" si="166"/>
        <v>0</v>
      </c>
      <c r="AB202" s="113">
        <f t="shared" si="166"/>
        <v>0</v>
      </c>
      <c r="AC202" s="113">
        <f t="shared" si="166"/>
        <v>0</v>
      </c>
      <c r="AD202" s="113">
        <f t="shared" si="166"/>
        <v>0</v>
      </c>
      <c r="AE202" s="113">
        <f t="shared" si="166"/>
        <v>0</v>
      </c>
      <c r="AF202" s="113">
        <f t="shared" si="166"/>
        <v>0</v>
      </c>
      <c r="AG202" s="113">
        <f t="shared" si="166"/>
        <v>0</v>
      </c>
      <c r="AH202" s="113">
        <f t="shared" si="166"/>
        <v>0</v>
      </c>
      <c r="AI202" s="113">
        <f t="shared" si="166"/>
        <v>0.85</v>
      </c>
      <c r="AJ202" s="113">
        <f t="shared" si="167"/>
        <v>0.85</v>
      </c>
      <c r="AK202" s="113">
        <f t="shared" si="167"/>
        <v>1</v>
      </c>
      <c r="AL202" s="113">
        <f t="shared" si="167"/>
        <v>1</v>
      </c>
      <c r="AM202" s="113">
        <f t="shared" si="167"/>
        <v>1</v>
      </c>
      <c r="AN202" s="113">
        <f t="shared" si="167"/>
        <v>1</v>
      </c>
      <c r="AO202" s="113">
        <f t="shared" si="167"/>
        <v>1</v>
      </c>
      <c r="AP202" s="113">
        <f t="shared" si="167"/>
        <v>1</v>
      </c>
      <c r="AQ202" s="113">
        <f t="shared" si="167"/>
        <v>1</v>
      </c>
      <c r="AR202" s="113">
        <f t="shared" si="167"/>
        <v>1</v>
      </c>
      <c r="AS202" s="113">
        <f t="shared" si="167"/>
        <v>1</v>
      </c>
      <c r="AT202" s="113">
        <f t="shared" si="168"/>
        <v>1</v>
      </c>
      <c r="AU202" s="113">
        <f t="shared" si="168"/>
        <v>1</v>
      </c>
      <c r="AV202" s="113">
        <f t="shared" si="168"/>
        <v>1</v>
      </c>
      <c r="AW202" s="113">
        <f t="shared" si="168"/>
        <v>1</v>
      </c>
      <c r="AX202" s="113">
        <f t="shared" si="168"/>
        <v>1</v>
      </c>
      <c r="AY202" s="113">
        <f t="shared" si="168"/>
        <v>1</v>
      </c>
      <c r="AZ202" s="83"/>
      <c r="BA202" s="113">
        <f t="shared" si="169"/>
        <v>0</v>
      </c>
      <c r="BB202" s="113">
        <f t="shared" si="169"/>
        <v>0</v>
      </c>
      <c r="BC202" s="113">
        <f t="shared" si="169"/>
        <v>0</v>
      </c>
      <c r="BD202" s="113">
        <f t="shared" si="169"/>
        <v>0</v>
      </c>
      <c r="BE202" s="113">
        <f t="shared" si="169"/>
        <v>0</v>
      </c>
      <c r="BF202" s="113">
        <f t="shared" si="169"/>
        <v>0</v>
      </c>
      <c r="BG202" s="113">
        <f t="shared" si="169"/>
        <v>0</v>
      </c>
      <c r="BH202" s="113">
        <f t="shared" si="169"/>
        <v>0</v>
      </c>
      <c r="BI202" s="113">
        <f t="shared" si="169"/>
        <v>0</v>
      </c>
      <c r="BJ202" s="113">
        <f t="shared" si="169"/>
        <v>0</v>
      </c>
      <c r="BK202" s="113">
        <f t="shared" si="170"/>
        <v>0</v>
      </c>
      <c r="BL202" s="113">
        <f t="shared" si="170"/>
        <v>0</v>
      </c>
      <c r="BM202" s="113">
        <f t="shared" si="170"/>
        <v>0</v>
      </c>
      <c r="BN202" s="113">
        <f t="shared" si="170"/>
        <v>0</v>
      </c>
      <c r="BO202" s="113">
        <f t="shared" si="170"/>
        <v>0</v>
      </c>
      <c r="BP202" s="113">
        <f t="shared" si="170"/>
        <v>0</v>
      </c>
      <c r="BQ202" s="113">
        <f t="shared" si="170"/>
        <v>0</v>
      </c>
      <c r="BR202" s="113">
        <f t="shared" si="170"/>
        <v>0</v>
      </c>
      <c r="BS202" s="113">
        <f t="shared" si="170"/>
        <v>0</v>
      </c>
      <c r="BT202" s="113">
        <f t="shared" si="170"/>
        <v>0</v>
      </c>
      <c r="BU202" s="113">
        <f t="shared" si="171"/>
        <v>0</v>
      </c>
      <c r="BV202" s="113">
        <f t="shared" si="171"/>
        <v>0</v>
      </c>
      <c r="BW202" s="113">
        <f t="shared" si="171"/>
        <v>0</v>
      </c>
      <c r="BX202" s="113">
        <f t="shared" si="171"/>
        <v>0</v>
      </c>
      <c r="BY202" s="113">
        <f t="shared" si="171"/>
        <v>0</v>
      </c>
      <c r="BZ202" s="113">
        <f t="shared" si="171"/>
        <v>0</v>
      </c>
    </row>
    <row r="203" spans="1:78" ht="13.8">
      <c r="A203" s="457"/>
      <c r="B203" s="116"/>
      <c r="C203" s="116"/>
      <c r="D203" s="116"/>
      <c r="E203" s="117"/>
      <c r="F203" s="91" t="s">
        <v>576</v>
      </c>
      <c r="G203" s="91" t="s">
        <v>698</v>
      </c>
      <c r="H203" s="92" t="s">
        <v>352</v>
      </c>
      <c r="I203" s="93" t="s">
        <v>612</v>
      </c>
      <c r="J203" s="210" t="s">
        <v>81</v>
      </c>
      <c r="K203" s="209">
        <v>8</v>
      </c>
      <c r="L203" s="94">
        <f t="shared" si="175"/>
        <v>8.7594437753202672E-4</v>
      </c>
      <c r="M203" s="96"/>
      <c r="N203" s="97" t="str">
        <f t="shared" si="172"/>
        <v>No ISSUED</v>
      </c>
      <c r="O203" s="98">
        <f t="shared" ca="1" si="164"/>
        <v>0</v>
      </c>
      <c r="P203" s="99">
        <f t="shared" ca="1" si="165"/>
        <v>0</v>
      </c>
      <c r="Q203" s="431">
        <v>45996</v>
      </c>
      <c r="R203" s="432" t="s">
        <v>53</v>
      </c>
      <c r="S203" s="431">
        <f t="shared" si="174"/>
        <v>46003</v>
      </c>
      <c r="T203" s="434" t="s">
        <v>53</v>
      </c>
      <c r="U203" s="431">
        <f t="shared" si="173"/>
        <v>46010</v>
      </c>
      <c r="V203" s="432" t="s">
        <v>53</v>
      </c>
      <c r="W203" s="431" t="s">
        <v>53</v>
      </c>
      <c r="X203" s="432" t="s">
        <v>53</v>
      </c>
      <c r="Y203" s="82"/>
      <c r="Z203" s="113">
        <f t="shared" si="166"/>
        <v>0</v>
      </c>
      <c r="AA203" s="113">
        <f t="shared" si="166"/>
        <v>0</v>
      </c>
      <c r="AB203" s="113">
        <f t="shared" si="166"/>
        <v>0</v>
      </c>
      <c r="AC203" s="113">
        <f t="shared" si="166"/>
        <v>0</v>
      </c>
      <c r="AD203" s="113">
        <f t="shared" si="166"/>
        <v>0</v>
      </c>
      <c r="AE203" s="113">
        <f t="shared" si="166"/>
        <v>0</v>
      </c>
      <c r="AF203" s="113">
        <f t="shared" si="166"/>
        <v>0</v>
      </c>
      <c r="AG203" s="113">
        <f t="shared" si="166"/>
        <v>0</v>
      </c>
      <c r="AH203" s="113">
        <f t="shared" si="166"/>
        <v>0</v>
      </c>
      <c r="AI203" s="113">
        <f t="shared" si="166"/>
        <v>0.85</v>
      </c>
      <c r="AJ203" s="113">
        <f t="shared" si="167"/>
        <v>0.85</v>
      </c>
      <c r="AK203" s="113">
        <f t="shared" si="167"/>
        <v>1</v>
      </c>
      <c r="AL203" s="113">
        <f t="shared" si="167"/>
        <v>1</v>
      </c>
      <c r="AM203" s="113">
        <f t="shared" si="167"/>
        <v>1</v>
      </c>
      <c r="AN203" s="113">
        <f t="shared" si="167"/>
        <v>1</v>
      </c>
      <c r="AO203" s="113">
        <f t="shared" si="167"/>
        <v>1</v>
      </c>
      <c r="AP203" s="113">
        <f t="shared" si="167"/>
        <v>1</v>
      </c>
      <c r="AQ203" s="113">
        <f t="shared" si="167"/>
        <v>1</v>
      </c>
      <c r="AR203" s="113">
        <f t="shared" si="167"/>
        <v>1</v>
      </c>
      <c r="AS203" s="113">
        <f t="shared" si="167"/>
        <v>1</v>
      </c>
      <c r="AT203" s="113">
        <f t="shared" si="168"/>
        <v>1</v>
      </c>
      <c r="AU203" s="113">
        <f t="shared" si="168"/>
        <v>1</v>
      </c>
      <c r="AV203" s="113">
        <f t="shared" si="168"/>
        <v>1</v>
      </c>
      <c r="AW203" s="113">
        <f t="shared" si="168"/>
        <v>1</v>
      </c>
      <c r="AX203" s="113">
        <f t="shared" si="168"/>
        <v>1</v>
      </c>
      <c r="AY203" s="113">
        <f t="shared" si="168"/>
        <v>1</v>
      </c>
      <c r="AZ203" s="83"/>
      <c r="BA203" s="113">
        <f t="shared" si="169"/>
        <v>0</v>
      </c>
      <c r="BB203" s="113">
        <f t="shared" si="169"/>
        <v>0</v>
      </c>
      <c r="BC203" s="113">
        <f t="shared" si="169"/>
        <v>0</v>
      </c>
      <c r="BD203" s="113">
        <f t="shared" si="169"/>
        <v>0</v>
      </c>
      <c r="BE203" s="113">
        <f t="shared" si="169"/>
        <v>0</v>
      </c>
      <c r="BF203" s="113">
        <f t="shared" si="169"/>
        <v>0</v>
      </c>
      <c r="BG203" s="113">
        <f t="shared" si="169"/>
        <v>0</v>
      </c>
      <c r="BH203" s="113">
        <f t="shared" si="169"/>
        <v>0</v>
      </c>
      <c r="BI203" s="113">
        <f t="shared" si="169"/>
        <v>0</v>
      </c>
      <c r="BJ203" s="113">
        <f t="shared" si="169"/>
        <v>0</v>
      </c>
      <c r="BK203" s="113">
        <f t="shared" si="170"/>
        <v>0</v>
      </c>
      <c r="BL203" s="113">
        <f t="shared" si="170"/>
        <v>0</v>
      </c>
      <c r="BM203" s="113">
        <f t="shared" si="170"/>
        <v>0</v>
      </c>
      <c r="BN203" s="113">
        <f t="shared" si="170"/>
        <v>0</v>
      </c>
      <c r="BO203" s="113">
        <f t="shared" si="170"/>
        <v>0</v>
      </c>
      <c r="BP203" s="113">
        <f t="shared" si="170"/>
        <v>0</v>
      </c>
      <c r="BQ203" s="113">
        <f t="shared" si="170"/>
        <v>0</v>
      </c>
      <c r="BR203" s="113">
        <f t="shared" si="170"/>
        <v>0</v>
      </c>
      <c r="BS203" s="113">
        <f t="shared" si="170"/>
        <v>0</v>
      </c>
      <c r="BT203" s="113">
        <f t="shared" si="170"/>
        <v>0</v>
      </c>
      <c r="BU203" s="113">
        <f t="shared" si="171"/>
        <v>0</v>
      </c>
      <c r="BV203" s="113">
        <f t="shared" si="171"/>
        <v>0</v>
      </c>
      <c r="BW203" s="113">
        <f t="shared" si="171"/>
        <v>0</v>
      </c>
      <c r="BX203" s="113">
        <f t="shared" si="171"/>
        <v>0</v>
      </c>
      <c r="BY203" s="113">
        <f t="shared" si="171"/>
        <v>0</v>
      </c>
      <c r="BZ203" s="113">
        <f t="shared" si="171"/>
        <v>0</v>
      </c>
    </row>
    <row r="204" spans="1:78" ht="13.8">
      <c r="A204" s="457"/>
      <c r="B204" s="116"/>
      <c r="C204" s="116"/>
      <c r="D204" s="116"/>
      <c r="E204" s="117"/>
      <c r="F204" s="91" t="s">
        <v>577</v>
      </c>
      <c r="G204" s="91" t="s">
        <v>698</v>
      </c>
      <c r="H204" s="92" t="s">
        <v>393</v>
      </c>
      <c r="I204" s="93" t="s">
        <v>612</v>
      </c>
      <c r="J204" s="210" t="s">
        <v>81</v>
      </c>
      <c r="K204" s="209">
        <v>8</v>
      </c>
      <c r="L204" s="94">
        <f t="shared" si="175"/>
        <v>8.7594437753202672E-4</v>
      </c>
      <c r="M204" s="96"/>
      <c r="N204" s="97" t="str">
        <f t="shared" si="172"/>
        <v>No ISSUED</v>
      </c>
      <c r="O204" s="98">
        <f t="shared" ca="1" si="164"/>
        <v>0</v>
      </c>
      <c r="P204" s="99">
        <f t="shared" ca="1" si="165"/>
        <v>0</v>
      </c>
      <c r="Q204" s="431">
        <v>45996</v>
      </c>
      <c r="R204" s="432" t="s">
        <v>53</v>
      </c>
      <c r="S204" s="431">
        <f t="shared" si="174"/>
        <v>46003</v>
      </c>
      <c r="T204" s="434" t="s">
        <v>53</v>
      </c>
      <c r="U204" s="431">
        <f t="shared" si="173"/>
        <v>46010</v>
      </c>
      <c r="V204" s="432" t="s">
        <v>53</v>
      </c>
      <c r="W204" s="431" t="s">
        <v>53</v>
      </c>
      <c r="X204" s="432" t="s">
        <v>53</v>
      </c>
      <c r="Y204" s="82"/>
      <c r="Z204" s="113">
        <f t="shared" si="166"/>
        <v>0</v>
      </c>
      <c r="AA204" s="113">
        <f t="shared" si="166"/>
        <v>0</v>
      </c>
      <c r="AB204" s="113">
        <f t="shared" si="166"/>
        <v>0</v>
      </c>
      <c r="AC204" s="113">
        <f t="shared" si="166"/>
        <v>0</v>
      </c>
      <c r="AD204" s="113">
        <f t="shared" si="166"/>
        <v>0</v>
      </c>
      <c r="AE204" s="113">
        <f t="shared" si="166"/>
        <v>0</v>
      </c>
      <c r="AF204" s="113">
        <f t="shared" si="166"/>
        <v>0</v>
      </c>
      <c r="AG204" s="113">
        <f t="shared" si="166"/>
        <v>0</v>
      </c>
      <c r="AH204" s="113">
        <f t="shared" si="166"/>
        <v>0</v>
      </c>
      <c r="AI204" s="113">
        <f t="shared" si="166"/>
        <v>0.85</v>
      </c>
      <c r="AJ204" s="113">
        <f t="shared" si="167"/>
        <v>0.85</v>
      </c>
      <c r="AK204" s="113">
        <f t="shared" si="167"/>
        <v>1</v>
      </c>
      <c r="AL204" s="113">
        <f t="shared" si="167"/>
        <v>1</v>
      </c>
      <c r="AM204" s="113">
        <f t="shared" si="167"/>
        <v>1</v>
      </c>
      <c r="AN204" s="113">
        <f t="shared" si="167"/>
        <v>1</v>
      </c>
      <c r="AO204" s="113">
        <f t="shared" si="167"/>
        <v>1</v>
      </c>
      <c r="AP204" s="113">
        <f t="shared" si="167"/>
        <v>1</v>
      </c>
      <c r="AQ204" s="113">
        <f t="shared" si="167"/>
        <v>1</v>
      </c>
      <c r="AR204" s="113">
        <f t="shared" si="167"/>
        <v>1</v>
      </c>
      <c r="AS204" s="113">
        <f t="shared" si="167"/>
        <v>1</v>
      </c>
      <c r="AT204" s="113">
        <f t="shared" si="168"/>
        <v>1</v>
      </c>
      <c r="AU204" s="113">
        <f t="shared" si="168"/>
        <v>1</v>
      </c>
      <c r="AV204" s="113">
        <f t="shared" si="168"/>
        <v>1</v>
      </c>
      <c r="AW204" s="113">
        <f t="shared" si="168"/>
        <v>1</v>
      </c>
      <c r="AX204" s="113">
        <f t="shared" si="168"/>
        <v>1</v>
      </c>
      <c r="AY204" s="113">
        <f t="shared" si="168"/>
        <v>1</v>
      </c>
      <c r="AZ204" s="83"/>
      <c r="BA204" s="113">
        <f t="shared" si="169"/>
        <v>0</v>
      </c>
      <c r="BB204" s="113">
        <f t="shared" si="169"/>
        <v>0</v>
      </c>
      <c r="BC204" s="113">
        <f t="shared" si="169"/>
        <v>0</v>
      </c>
      <c r="BD204" s="113">
        <f t="shared" si="169"/>
        <v>0</v>
      </c>
      <c r="BE204" s="113">
        <f t="shared" si="169"/>
        <v>0</v>
      </c>
      <c r="BF204" s="113">
        <f t="shared" si="169"/>
        <v>0</v>
      </c>
      <c r="BG204" s="113">
        <f t="shared" si="169"/>
        <v>0</v>
      </c>
      <c r="BH204" s="113">
        <f t="shared" si="169"/>
        <v>0</v>
      </c>
      <c r="BI204" s="113">
        <f t="shared" si="169"/>
        <v>0</v>
      </c>
      <c r="BJ204" s="113">
        <f t="shared" si="169"/>
        <v>0</v>
      </c>
      <c r="BK204" s="113">
        <f t="shared" si="170"/>
        <v>0</v>
      </c>
      <c r="BL204" s="113">
        <f t="shared" si="170"/>
        <v>0</v>
      </c>
      <c r="BM204" s="113">
        <f t="shared" si="170"/>
        <v>0</v>
      </c>
      <c r="BN204" s="113">
        <f t="shared" si="170"/>
        <v>0</v>
      </c>
      <c r="BO204" s="113">
        <f t="shared" si="170"/>
        <v>0</v>
      </c>
      <c r="BP204" s="113">
        <f t="shared" si="170"/>
        <v>0</v>
      </c>
      <c r="BQ204" s="113">
        <f t="shared" si="170"/>
        <v>0</v>
      </c>
      <c r="BR204" s="113">
        <f t="shared" si="170"/>
        <v>0</v>
      </c>
      <c r="BS204" s="113">
        <f t="shared" si="170"/>
        <v>0</v>
      </c>
      <c r="BT204" s="113">
        <f t="shared" si="170"/>
        <v>0</v>
      </c>
      <c r="BU204" s="113">
        <f t="shared" si="171"/>
        <v>0</v>
      </c>
      <c r="BV204" s="113">
        <f t="shared" si="171"/>
        <v>0</v>
      </c>
      <c r="BW204" s="113">
        <f t="shared" si="171"/>
        <v>0</v>
      </c>
      <c r="BX204" s="113">
        <f t="shared" si="171"/>
        <v>0</v>
      </c>
      <c r="BY204" s="113">
        <f t="shared" si="171"/>
        <v>0</v>
      </c>
      <c r="BZ204" s="113">
        <f t="shared" si="171"/>
        <v>0</v>
      </c>
    </row>
    <row r="205" spans="1:78" ht="13.8">
      <c r="A205" s="457"/>
      <c r="B205" s="116"/>
      <c r="C205" s="116"/>
      <c r="D205" s="116"/>
      <c r="E205" s="117"/>
      <c r="F205" s="91" t="s">
        <v>578</v>
      </c>
      <c r="G205" s="91" t="s">
        <v>698</v>
      </c>
      <c r="H205" s="92" t="s">
        <v>394</v>
      </c>
      <c r="I205" s="93" t="s">
        <v>612</v>
      </c>
      <c r="J205" s="210" t="s">
        <v>81</v>
      </c>
      <c r="K205" s="209">
        <v>8</v>
      </c>
      <c r="L205" s="94">
        <f t="shared" si="175"/>
        <v>8.7594437753202672E-4</v>
      </c>
      <c r="M205" s="96"/>
      <c r="N205" s="97" t="str">
        <f t="shared" si="172"/>
        <v>No ISSUED</v>
      </c>
      <c r="O205" s="98">
        <f t="shared" ca="1" si="164"/>
        <v>0</v>
      </c>
      <c r="P205" s="99">
        <f t="shared" ca="1" si="165"/>
        <v>0</v>
      </c>
      <c r="Q205" s="431">
        <v>45996</v>
      </c>
      <c r="R205" s="432" t="s">
        <v>53</v>
      </c>
      <c r="S205" s="431">
        <f t="shared" si="174"/>
        <v>46003</v>
      </c>
      <c r="T205" s="434" t="s">
        <v>53</v>
      </c>
      <c r="U205" s="431">
        <f t="shared" si="173"/>
        <v>46010</v>
      </c>
      <c r="V205" s="432" t="s">
        <v>53</v>
      </c>
      <c r="W205" s="431" t="s">
        <v>53</v>
      </c>
      <c r="X205" s="432" t="s">
        <v>53</v>
      </c>
      <c r="Y205" s="82"/>
      <c r="Z205" s="113">
        <f t="shared" si="166"/>
        <v>0</v>
      </c>
      <c r="AA205" s="113">
        <f t="shared" si="166"/>
        <v>0</v>
      </c>
      <c r="AB205" s="113">
        <f t="shared" si="166"/>
        <v>0</v>
      </c>
      <c r="AC205" s="113">
        <f t="shared" si="166"/>
        <v>0</v>
      </c>
      <c r="AD205" s="113">
        <f t="shared" si="166"/>
        <v>0</v>
      </c>
      <c r="AE205" s="113">
        <f t="shared" si="166"/>
        <v>0</v>
      </c>
      <c r="AF205" s="113">
        <f t="shared" si="166"/>
        <v>0</v>
      </c>
      <c r="AG205" s="113">
        <f t="shared" si="166"/>
        <v>0</v>
      </c>
      <c r="AH205" s="113">
        <f t="shared" si="166"/>
        <v>0</v>
      </c>
      <c r="AI205" s="113">
        <f t="shared" si="166"/>
        <v>0.85</v>
      </c>
      <c r="AJ205" s="113">
        <f t="shared" si="167"/>
        <v>0.85</v>
      </c>
      <c r="AK205" s="113">
        <f t="shared" si="167"/>
        <v>1</v>
      </c>
      <c r="AL205" s="113">
        <f t="shared" si="167"/>
        <v>1</v>
      </c>
      <c r="AM205" s="113">
        <f t="shared" si="167"/>
        <v>1</v>
      </c>
      <c r="AN205" s="113">
        <f t="shared" si="167"/>
        <v>1</v>
      </c>
      <c r="AO205" s="113">
        <f t="shared" si="167"/>
        <v>1</v>
      </c>
      <c r="AP205" s="113">
        <f t="shared" si="167"/>
        <v>1</v>
      </c>
      <c r="AQ205" s="113">
        <f t="shared" si="167"/>
        <v>1</v>
      </c>
      <c r="AR205" s="113">
        <f t="shared" si="167"/>
        <v>1</v>
      </c>
      <c r="AS205" s="113">
        <f t="shared" si="167"/>
        <v>1</v>
      </c>
      <c r="AT205" s="113">
        <f t="shared" si="168"/>
        <v>1</v>
      </c>
      <c r="AU205" s="113">
        <f t="shared" si="168"/>
        <v>1</v>
      </c>
      <c r="AV205" s="113">
        <f t="shared" si="168"/>
        <v>1</v>
      </c>
      <c r="AW205" s="113">
        <f t="shared" si="168"/>
        <v>1</v>
      </c>
      <c r="AX205" s="113">
        <f t="shared" si="168"/>
        <v>1</v>
      </c>
      <c r="AY205" s="113">
        <f t="shared" si="168"/>
        <v>1</v>
      </c>
      <c r="AZ205" s="83"/>
      <c r="BA205" s="113">
        <f t="shared" si="169"/>
        <v>0</v>
      </c>
      <c r="BB205" s="113">
        <f t="shared" si="169"/>
        <v>0</v>
      </c>
      <c r="BC205" s="113">
        <f t="shared" si="169"/>
        <v>0</v>
      </c>
      <c r="BD205" s="113">
        <f t="shared" si="169"/>
        <v>0</v>
      </c>
      <c r="BE205" s="113">
        <f t="shared" si="169"/>
        <v>0</v>
      </c>
      <c r="BF205" s="113">
        <f t="shared" si="169"/>
        <v>0</v>
      </c>
      <c r="BG205" s="113">
        <f t="shared" si="169"/>
        <v>0</v>
      </c>
      <c r="BH205" s="113">
        <f t="shared" si="169"/>
        <v>0</v>
      </c>
      <c r="BI205" s="113">
        <f t="shared" si="169"/>
        <v>0</v>
      </c>
      <c r="BJ205" s="113">
        <f t="shared" si="169"/>
        <v>0</v>
      </c>
      <c r="BK205" s="113">
        <f t="shared" si="170"/>
        <v>0</v>
      </c>
      <c r="BL205" s="113">
        <f t="shared" si="170"/>
        <v>0</v>
      </c>
      <c r="BM205" s="113">
        <f t="shared" si="170"/>
        <v>0</v>
      </c>
      <c r="BN205" s="113">
        <f t="shared" si="170"/>
        <v>0</v>
      </c>
      <c r="BO205" s="113">
        <f t="shared" si="170"/>
        <v>0</v>
      </c>
      <c r="BP205" s="113">
        <f t="shared" si="170"/>
        <v>0</v>
      </c>
      <c r="BQ205" s="113">
        <f t="shared" si="170"/>
        <v>0</v>
      </c>
      <c r="BR205" s="113">
        <f t="shared" si="170"/>
        <v>0</v>
      </c>
      <c r="BS205" s="113">
        <f t="shared" si="170"/>
        <v>0</v>
      </c>
      <c r="BT205" s="113">
        <f t="shared" si="170"/>
        <v>0</v>
      </c>
      <c r="BU205" s="113">
        <f t="shared" si="171"/>
        <v>0</v>
      </c>
      <c r="BV205" s="113">
        <f t="shared" si="171"/>
        <v>0</v>
      </c>
      <c r="BW205" s="113">
        <f t="shared" si="171"/>
        <v>0</v>
      </c>
      <c r="BX205" s="113">
        <f t="shared" si="171"/>
        <v>0</v>
      </c>
      <c r="BY205" s="113">
        <f t="shared" si="171"/>
        <v>0</v>
      </c>
      <c r="BZ205" s="113">
        <f t="shared" si="171"/>
        <v>0</v>
      </c>
    </row>
    <row r="206" spans="1:78" ht="13.8">
      <c r="A206" s="457"/>
      <c r="B206" s="116"/>
      <c r="C206" s="116"/>
      <c r="D206" s="116"/>
      <c r="E206" s="117"/>
      <c r="F206" s="91" t="s">
        <v>579</v>
      </c>
      <c r="G206" s="91" t="s">
        <v>698</v>
      </c>
      <c r="H206" s="92" t="s">
        <v>395</v>
      </c>
      <c r="I206" s="93" t="s">
        <v>612</v>
      </c>
      <c r="J206" s="210" t="s">
        <v>81</v>
      </c>
      <c r="K206" s="209">
        <v>8</v>
      </c>
      <c r="L206" s="94">
        <f t="shared" si="175"/>
        <v>8.7594437753202672E-4</v>
      </c>
      <c r="M206" s="96"/>
      <c r="N206" s="97" t="str">
        <f t="shared" si="172"/>
        <v>No ISSUED</v>
      </c>
      <c r="O206" s="98">
        <f t="shared" ca="1" si="164"/>
        <v>0</v>
      </c>
      <c r="P206" s="99">
        <f t="shared" ca="1" si="165"/>
        <v>0</v>
      </c>
      <c r="Q206" s="431">
        <v>45996</v>
      </c>
      <c r="R206" s="432" t="s">
        <v>53</v>
      </c>
      <c r="S206" s="431">
        <f t="shared" si="174"/>
        <v>46003</v>
      </c>
      <c r="T206" s="434" t="s">
        <v>53</v>
      </c>
      <c r="U206" s="431">
        <f t="shared" si="173"/>
        <v>46010</v>
      </c>
      <c r="V206" s="432" t="s">
        <v>53</v>
      </c>
      <c r="W206" s="431" t="s">
        <v>53</v>
      </c>
      <c r="X206" s="432" t="s">
        <v>53</v>
      </c>
      <c r="Y206" s="82"/>
      <c r="Z206" s="113">
        <f t="shared" si="166"/>
        <v>0</v>
      </c>
      <c r="AA206" s="113">
        <f t="shared" si="166"/>
        <v>0</v>
      </c>
      <c r="AB206" s="113">
        <f t="shared" si="166"/>
        <v>0</v>
      </c>
      <c r="AC206" s="113">
        <f t="shared" si="166"/>
        <v>0</v>
      </c>
      <c r="AD206" s="113">
        <f t="shared" si="166"/>
        <v>0</v>
      </c>
      <c r="AE206" s="113">
        <f t="shared" si="166"/>
        <v>0</v>
      </c>
      <c r="AF206" s="113">
        <f t="shared" si="166"/>
        <v>0</v>
      </c>
      <c r="AG206" s="113">
        <f t="shared" si="166"/>
        <v>0</v>
      </c>
      <c r="AH206" s="113">
        <f t="shared" si="166"/>
        <v>0</v>
      </c>
      <c r="AI206" s="113">
        <f t="shared" si="166"/>
        <v>0.85</v>
      </c>
      <c r="AJ206" s="113">
        <f t="shared" si="167"/>
        <v>0.85</v>
      </c>
      <c r="AK206" s="113">
        <f t="shared" si="167"/>
        <v>1</v>
      </c>
      <c r="AL206" s="113">
        <f t="shared" si="167"/>
        <v>1</v>
      </c>
      <c r="AM206" s="113">
        <f t="shared" si="167"/>
        <v>1</v>
      </c>
      <c r="AN206" s="113">
        <f t="shared" si="167"/>
        <v>1</v>
      </c>
      <c r="AO206" s="113">
        <f t="shared" si="167"/>
        <v>1</v>
      </c>
      <c r="AP206" s="113">
        <f t="shared" si="167"/>
        <v>1</v>
      </c>
      <c r="AQ206" s="113">
        <f t="shared" si="167"/>
        <v>1</v>
      </c>
      <c r="AR206" s="113">
        <f t="shared" si="167"/>
        <v>1</v>
      </c>
      <c r="AS206" s="113">
        <f t="shared" si="167"/>
        <v>1</v>
      </c>
      <c r="AT206" s="113">
        <f t="shared" si="168"/>
        <v>1</v>
      </c>
      <c r="AU206" s="113">
        <f t="shared" si="168"/>
        <v>1</v>
      </c>
      <c r="AV206" s="113">
        <f t="shared" si="168"/>
        <v>1</v>
      </c>
      <c r="AW206" s="113">
        <f t="shared" si="168"/>
        <v>1</v>
      </c>
      <c r="AX206" s="113">
        <f t="shared" si="168"/>
        <v>1</v>
      </c>
      <c r="AY206" s="113">
        <f t="shared" si="168"/>
        <v>1</v>
      </c>
      <c r="AZ206" s="83"/>
      <c r="BA206" s="113">
        <f t="shared" si="169"/>
        <v>0</v>
      </c>
      <c r="BB206" s="113">
        <f t="shared" si="169"/>
        <v>0</v>
      </c>
      <c r="BC206" s="113">
        <f t="shared" si="169"/>
        <v>0</v>
      </c>
      <c r="BD206" s="113">
        <f t="shared" si="169"/>
        <v>0</v>
      </c>
      <c r="BE206" s="113">
        <f t="shared" si="169"/>
        <v>0</v>
      </c>
      <c r="BF206" s="113">
        <f t="shared" si="169"/>
        <v>0</v>
      </c>
      <c r="BG206" s="113">
        <f t="shared" si="169"/>
        <v>0</v>
      </c>
      <c r="BH206" s="113">
        <f t="shared" si="169"/>
        <v>0</v>
      </c>
      <c r="BI206" s="113">
        <f t="shared" si="169"/>
        <v>0</v>
      </c>
      <c r="BJ206" s="113">
        <f t="shared" si="169"/>
        <v>0</v>
      </c>
      <c r="BK206" s="113">
        <f t="shared" si="170"/>
        <v>0</v>
      </c>
      <c r="BL206" s="113">
        <f t="shared" si="170"/>
        <v>0</v>
      </c>
      <c r="BM206" s="113">
        <f t="shared" si="170"/>
        <v>0</v>
      </c>
      <c r="BN206" s="113">
        <f t="shared" si="170"/>
        <v>0</v>
      </c>
      <c r="BO206" s="113">
        <f t="shared" si="170"/>
        <v>0</v>
      </c>
      <c r="BP206" s="113">
        <f t="shared" si="170"/>
        <v>0</v>
      </c>
      <c r="BQ206" s="113">
        <f t="shared" si="170"/>
        <v>0</v>
      </c>
      <c r="BR206" s="113">
        <f t="shared" si="170"/>
        <v>0</v>
      </c>
      <c r="BS206" s="113">
        <f t="shared" si="170"/>
        <v>0</v>
      </c>
      <c r="BT206" s="113">
        <f t="shared" si="170"/>
        <v>0</v>
      </c>
      <c r="BU206" s="113">
        <f t="shared" si="171"/>
        <v>0</v>
      </c>
      <c r="BV206" s="113">
        <f t="shared" si="171"/>
        <v>0</v>
      </c>
      <c r="BW206" s="113">
        <f t="shared" si="171"/>
        <v>0</v>
      </c>
      <c r="BX206" s="113">
        <f t="shared" si="171"/>
        <v>0</v>
      </c>
      <c r="BY206" s="113">
        <f t="shared" si="171"/>
        <v>0</v>
      </c>
      <c r="BZ206" s="113">
        <f t="shared" si="171"/>
        <v>0</v>
      </c>
    </row>
    <row r="207" spans="1:78" ht="13.8">
      <c r="A207" s="457"/>
      <c r="B207" s="116"/>
      <c r="C207" s="116"/>
      <c r="D207" s="116"/>
      <c r="E207" s="117"/>
      <c r="F207" s="91" t="s">
        <v>580</v>
      </c>
      <c r="G207" s="91" t="s">
        <v>698</v>
      </c>
      <c r="H207" s="92" t="s">
        <v>396</v>
      </c>
      <c r="I207" s="93" t="s">
        <v>612</v>
      </c>
      <c r="J207" s="210" t="s">
        <v>81</v>
      </c>
      <c r="K207" s="209">
        <v>8</v>
      </c>
      <c r="L207" s="94">
        <f t="shared" si="175"/>
        <v>8.7594437753202672E-4</v>
      </c>
      <c r="M207" s="96"/>
      <c r="N207" s="97" t="str">
        <f t="shared" si="172"/>
        <v>No ISSUED</v>
      </c>
      <c r="O207" s="98">
        <f t="shared" ca="1" si="164"/>
        <v>0</v>
      </c>
      <c r="P207" s="99">
        <f t="shared" ca="1" si="165"/>
        <v>0</v>
      </c>
      <c r="Q207" s="431">
        <v>45996</v>
      </c>
      <c r="R207" s="432" t="s">
        <v>53</v>
      </c>
      <c r="S207" s="431">
        <f t="shared" si="174"/>
        <v>46003</v>
      </c>
      <c r="T207" s="434" t="s">
        <v>53</v>
      </c>
      <c r="U207" s="431">
        <f t="shared" si="173"/>
        <v>46010</v>
      </c>
      <c r="V207" s="432" t="s">
        <v>53</v>
      </c>
      <c r="W207" s="431" t="s">
        <v>53</v>
      </c>
      <c r="X207" s="432" t="s">
        <v>53</v>
      </c>
      <c r="Y207" s="82"/>
      <c r="Z207" s="113">
        <f t="shared" ref="Z207:AI214" si="176">IF(OR($J207="Z",$J207="X"),IF(Z$4&gt;=$W207,$X$3,IF(Z$4&gt;=$U207,$V$3,IF(Z$4&gt;=$S207,$T$3,IF(Z$4&gt;=$Q207,$R$3,0)))),IF($J207="O",IF(Z$4&gt;=$U207,$V$2,IF(Z$4&gt;=$Q207,$R$2,0))))</f>
        <v>0</v>
      </c>
      <c r="AA207" s="113">
        <f t="shared" si="176"/>
        <v>0</v>
      </c>
      <c r="AB207" s="113">
        <f t="shared" si="176"/>
        <v>0</v>
      </c>
      <c r="AC207" s="113">
        <f t="shared" si="176"/>
        <v>0</v>
      </c>
      <c r="AD207" s="113">
        <f t="shared" si="176"/>
        <v>0</v>
      </c>
      <c r="AE207" s="113">
        <f t="shared" si="176"/>
        <v>0</v>
      </c>
      <c r="AF207" s="113">
        <f t="shared" si="176"/>
        <v>0</v>
      </c>
      <c r="AG207" s="113">
        <f t="shared" si="176"/>
        <v>0</v>
      </c>
      <c r="AH207" s="113">
        <f t="shared" si="176"/>
        <v>0</v>
      </c>
      <c r="AI207" s="113">
        <f t="shared" si="176"/>
        <v>0.85</v>
      </c>
      <c r="AJ207" s="113">
        <f t="shared" ref="AJ207:AS214" si="177">IF(OR($J207="Z",$J207="X"),IF(AJ$4&gt;=$W207,$X$3,IF(AJ$4&gt;=$U207,$V$3,IF(AJ$4&gt;=$S207,$T$3,IF(AJ$4&gt;=$Q207,$R$3,0)))),IF($J207="O",IF(AJ$4&gt;=$U207,$V$2,IF(AJ$4&gt;=$Q207,$R$2,0))))</f>
        <v>0.85</v>
      </c>
      <c r="AK207" s="113">
        <f t="shared" si="177"/>
        <v>1</v>
      </c>
      <c r="AL207" s="113">
        <f t="shared" si="177"/>
        <v>1</v>
      </c>
      <c r="AM207" s="113">
        <f t="shared" si="177"/>
        <v>1</v>
      </c>
      <c r="AN207" s="113">
        <f t="shared" si="177"/>
        <v>1</v>
      </c>
      <c r="AO207" s="113">
        <f t="shared" si="177"/>
        <v>1</v>
      </c>
      <c r="AP207" s="113">
        <f t="shared" si="177"/>
        <v>1</v>
      </c>
      <c r="AQ207" s="113">
        <f t="shared" si="177"/>
        <v>1</v>
      </c>
      <c r="AR207" s="113">
        <f t="shared" si="177"/>
        <v>1</v>
      </c>
      <c r="AS207" s="113">
        <f t="shared" si="177"/>
        <v>1</v>
      </c>
      <c r="AT207" s="113">
        <f t="shared" ref="AT207:AY214" si="178">IF(OR($J207="Z",$J207="X"),IF(AT$4&gt;=$W207,$X$3,IF(AT$4&gt;=$U207,$V$3,IF(AT$4&gt;=$S207,$T$3,IF(AT$4&gt;=$Q207,$R$3,0)))),IF($J207="O",IF(AT$4&gt;=$U207,$V$2,IF(AT$4&gt;=$Q207,$R$2,0))))</f>
        <v>1</v>
      </c>
      <c r="AU207" s="113">
        <f t="shared" si="178"/>
        <v>1</v>
      </c>
      <c r="AV207" s="113">
        <f t="shared" si="178"/>
        <v>1</v>
      </c>
      <c r="AW207" s="113">
        <f t="shared" si="178"/>
        <v>1</v>
      </c>
      <c r="AX207" s="113">
        <f t="shared" si="178"/>
        <v>1</v>
      </c>
      <c r="AY207" s="113">
        <f t="shared" si="178"/>
        <v>1</v>
      </c>
      <c r="AZ207" s="83"/>
      <c r="BA207" s="113">
        <f t="shared" ref="BA207:BJ214" si="179">IF(OR($J207="Z",$J207="X"),IF(OR(AND($X207&lt;&gt;0,BA$4&gt;=$X207),AND($X207=0,BA$4&gt;=$W207)),$X$3,IF(OR(AND($V207&lt;&gt;0,BA$4&gt;=$V207),AND($V207=0,BA$4&gt;=$U207)),$V$3,IF(OR(AND($T207&lt;&gt;0,BA$4&gt;=$T207),AND($T207=0,BA$4&gt;=$S207)),$T$3,IF(OR(AND($R207&lt;&gt;0,BA$4&gt;=$R207),AND($R207=0,BA$4&gt;=$Q207)),$R$3,0)))),IF($J207="O",IF(OR(AND($V207&lt;&gt;0,BA$4&gt;=$V207),AND($V207=0,BA$4&gt;=$U207)),$V$2,IF(OR(AND($R207&lt;&gt;0,BA$4&gt;=$R207),AND($R207=0,BA$4&gt;=$Q207)),$R$2,0))))</f>
        <v>0</v>
      </c>
      <c r="BB207" s="113">
        <f t="shared" si="179"/>
        <v>0</v>
      </c>
      <c r="BC207" s="113">
        <f t="shared" si="179"/>
        <v>0</v>
      </c>
      <c r="BD207" s="113">
        <f t="shared" si="179"/>
        <v>0</v>
      </c>
      <c r="BE207" s="113">
        <f t="shared" si="179"/>
        <v>0</v>
      </c>
      <c r="BF207" s="113">
        <f t="shared" si="179"/>
        <v>0</v>
      </c>
      <c r="BG207" s="113">
        <f t="shared" si="179"/>
        <v>0</v>
      </c>
      <c r="BH207" s="113">
        <f t="shared" si="179"/>
        <v>0</v>
      </c>
      <c r="BI207" s="113">
        <f t="shared" si="179"/>
        <v>0</v>
      </c>
      <c r="BJ207" s="113">
        <f t="shared" si="179"/>
        <v>0</v>
      </c>
      <c r="BK207" s="113">
        <f t="shared" ref="BK207:BT214" si="180">IF(OR($J207="Z",$J207="X"),IF(OR(AND($X207&lt;&gt;0,BK$4&gt;=$X207),AND($X207=0,BK$4&gt;=$W207)),$X$3,IF(OR(AND($V207&lt;&gt;0,BK$4&gt;=$V207),AND($V207=0,BK$4&gt;=$U207)),$V$3,IF(OR(AND($T207&lt;&gt;0,BK$4&gt;=$T207),AND($T207=0,BK$4&gt;=$S207)),$T$3,IF(OR(AND($R207&lt;&gt;0,BK$4&gt;=$R207),AND($R207=0,BK$4&gt;=$Q207)),$R$3,0)))),IF($J207="O",IF(OR(AND($V207&lt;&gt;0,BK$4&gt;=$V207),AND($V207=0,BK$4&gt;=$U207)),$V$2,IF(OR(AND($R207&lt;&gt;0,BK$4&gt;=$R207),AND($R207=0,BK$4&gt;=$Q207)),$R$2,0))))</f>
        <v>0</v>
      </c>
      <c r="BL207" s="113">
        <f t="shared" si="180"/>
        <v>0</v>
      </c>
      <c r="BM207" s="113">
        <f t="shared" si="180"/>
        <v>0</v>
      </c>
      <c r="BN207" s="113">
        <f t="shared" si="180"/>
        <v>0</v>
      </c>
      <c r="BO207" s="113">
        <f t="shared" si="180"/>
        <v>0</v>
      </c>
      <c r="BP207" s="113">
        <f t="shared" si="180"/>
        <v>0</v>
      </c>
      <c r="BQ207" s="113">
        <f t="shared" si="180"/>
        <v>0</v>
      </c>
      <c r="BR207" s="113">
        <f t="shared" si="180"/>
        <v>0</v>
      </c>
      <c r="BS207" s="113">
        <f t="shared" si="180"/>
        <v>0</v>
      </c>
      <c r="BT207" s="113">
        <f t="shared" si="180"/>
        <v>0</v>
      </c>
      <c r="BU207" s="113">
        <f t="shared" ref="BU207:BZ214" si="181">IF(OR($J207="Z",$J207="X"),IF(OR(AND($X207&lt;&gt;0,BU$4&gt;=$X207),AND($X207=0,BU$4&gt;=$W207)),$X$3,IF(OR(AND($V207&lt;&gt;0,BU$4&gt;=$V207),AND($V207=0,BU$4&gt;=$U207)),$V$3,IF(OR(AND($T207&lt;&gt;0,BU$4&gt;=$T207),AND($T207=0,BU$4&gt;=$S207)),$T$3,IF(OR(AND($R207&lt;&gt;0,BU$4&gt;=$R207),AND($R207=0,BU$4&gt;=$Q207)),$R$3,0)))),IF($J207="O",IF(OR(AND($V207&lt;&gt;0,BU$4&gt;=$V207),AND($V207=0,BU$4&gt;=$U207)),$V$2,IF(OR(AND($R207&lt;&gt;0,BU$4&gt;=$R207),AND($R207=0,BU$4&gt;=$Q207)),$R$2,0))))</f>
        <v>0</v>
      </c>
      <c r="BV207" s="113">
        <f t="shared" si="181"/>
        <v>0</v>
      </c>
      <c r="BW207" s="113">
        <f t="shared" si="181"/>
        <v>0</v>
      </c>
      <c r="BX207" s="113">
        <f t="shared" si="181"/>
        <v>0</v>
      </c>
      <c r="BY207" s="113">
        <f t="shared" si="181"/>
        <v>0</v>
      </c>
      <c r="BZ207" s="113">
        <f t="shared" si="181"/>
        <v>0</v>
      </c>
    </row>
    <row r="208" spans="1:78" ht="13.8">
      <c r="A208" s="457"/>
      <c r="B208" s="116"/>
      <c r="C208" s="116"/>
      <c r="D208" s="116"/>
      <c r="E208" s="117"/>
      <c r="F208" s="91" t="s">
        <v>581</v>
      </c>
      <c r="G208" s="91" t="s">
        <v>698</v>
      </c>
      <c r="H208" s="92" t="s">
        <v>397</v>
      </c>
      <c r="I208" s="93" t="s">
        <v>612</v>
      </c>
      <c r="J208" s="210" t="s">
        <v>81</v>
      </c>
      <c r="K208" s="209">
        <v>8</v>
      </c>
      <c r="L208" s="94">
        <f t="shared" si="175"/>
        <v>8.7594437753202672E-4</v>
      </c>
      <c r="M208" s="96"/>
      <c r="N208" s="97" t="str">
        <f t="shared" si="172"/>
        <v>No ISSUED</v>
      </c>
      <c r="O208" s="98">
        <f t="shared" ca="1" si="164"/>
        <v>0</v>
      </c>
      <c r="P208" s="99">
        <f t="shared" ca="1" si="165"/>
        <v>0</v>
      </c>
      <c r="Q208" s="431">
        <v>45996</v>
      </c>
      <c r="R208" s="432" t="s">
        <v>53</v>
      </c>
      <c r="S208" s="431">
        <f t="shared" si="174"/>
        <v>46003</v>
      </c>
      <c r="T208" s="434" t="s">
        <v>53</v>
      </c>
      <c r="U208" s="431">
        <f t="shared" si="173"/>
        <v>46010</v>
      </c>
      <c r="V208" s="432" t="s">
        <v>53</v>
      </c>
      <c r="W208" s="431" t="s">
        <v>53</v>
      </c>
      <c r="X208" s="432" t="s">
        <v>53</v>
      </c>
      <c r="Y208" s="82"/>
      <c r="Z208" s="113">
        <f t="shared" si="176"/>
        <v>0</v>
      </c>
      <c r="AA208" s="113">
        <f t="shared" si="176"/>
        <v>0</v>
      </c>
      <c r="AB208" s="113">
        <f t="shared" si="176"/>
        <v>0</v>
      </c>
      <c r="AC208" s="113">
        <f t="shared" si="176"/>
        <v>0</v>
      </c>
      <c r="AD208" s="113">
        <f t="shared" si="176"/>
        <v>0</v>
      </c>
      <c r="AE208" s="113">
        <f t="shared" si="176"/>
        <v>0</v>
      </c>
      <c r="AF208" s="113">
        <f t="shared" si="176"/>
        <v>0</v>
      </c>
      <c r="AG208" s="113">
        <f t="shared" si="176"/>
        <v>0</v>
      </c>
      <c r="AH208" s="113">
        <f t="shared" si="176"/>
        <v>0</v>
      </c>
      <c r="AI208" s="113">
        <f t="shared" si="176"/>
        <v>0.85</v>
      </c>
      <c r="AJ208" s="113">
        <f t="shared" si="177"/>
        <v>0.85</v>
      </c>
      <c r="AK208" s="113">
        <f t="shared" si="177"/>
        <v>1</v>
      </c>
      <c r="AL208" s="113">
        <f t="shared" si="177"/>
        <v>1</v>
      </c>
      <c r="AM208" s="113">
        <f t="shared" si="177"/>
        <v>1</v>
      </c>
      <c r="AN208" s="113">
        <f t="shared" si="177"/>
        <v>1</v>
      </c>
      <c r="AO208" s="113">
        <f t="shared" si="177"/>
        <v>1</v>
      </c>
      <c r="AP208" s="113">
        <f t="shared" si="177"/>
        <v>1</v>
      </c>
      <c r="AQ208" s="113">
        <f t="shared" si="177"/>
        <v>1</v>
      </c>
      <c r="AR208" s="113">
        <f t="shared" si="177"/>
        <v>1</v>
      </c>
      <c r="AS208" s="113">
        <f t="shared" si="177"/>
        <v>1</v>
      </c>
      <c r="AT208" s="113">
        <f t="shared" si="178"/>
        <v>1</v>
      </c>
      <c r="AU208" s="113">
        <f t="shared" si="178"/>
        <v>1</v>
      </c>
      <c r="AV208" s="113">
        <f t="shared" si="178"/>
        <v>1</v>
      </c>
      <c r="AW208" s="113">
        <f t="shared" si="178"/>
        <v>1</v>
      </c>
      <c r="AX208" s="113">
        <f t="shared" si="178"/>
        <v>1</v>
      </c>
      <c r="AY208" s="113">
        <f t="shared" si="178"/>
        <v>1</v>
      </c>
      <c r="AZ208" s="83"/>
      <c r="BA208" s="113">
        <f t="shared" si="179"/>
        <v>0</v>
      </c>
      <c r="BB208" s="113">
        <f t="shared" si="179"/>
        <v>0</v>
      </c>
      <c r="BC208" s="113">
        <f t="shared" si="179"/>
        <v>0</v>
      </c>
      <c r="BD208" s="113">
        <f t="shared" si="179"/>
        <v>0</v>
      </c>
      <c r="BE208" s="113">
        <f t="shared" si="179"/>
        <v>0</v>
      </c>
      <c r="BF208" s="113">
        <f t="shared" si="179"/>
        <v>0</v>
      </c>
      <c r="BG208" s="113">
        <f t="shared" si="179"/>
        <v>0</v>
      </c>
      <c r="BH208" s="113">
        <f t="shared" si="179"/>
        <v>0</v>
      </c>
      <c r="BI208" s="113">
        <f t="shared" si="179"/>
        <v>0</v>
      </c>
      <c r="BJ208" s="113">
        <f t="shared" si="179"/>
        <v>0</v>
      </c>
      <c r="BK208" s="113">
        <f t="shared" si="180"/>
        <v>0</v>
      </c>
      <c r="BL208" s="113">
        <f t="shared" si="180"/>
        <v>0</v>
      </c>
      <c r="BM208" s="113">
        <f t="shared" si="180"/>
        <v>0</v>
      </c>
      <c r="BN208" s="113">
        <f t="shared" si="180"/>
        <v>0</v>
      </c>
      <c r="BO208" s="113">
        <f t="shared" si="180"/>
        <v>0</v>
      </c>
      <c r="BP208" s="113">
        <f t="shared" si="180"/>
        <v>0</v>
      </c>
      <c r="BQ208" s="113">
        <f t="shared" si="180"/>
        <v>0</v>
      </c>
      <c r="BR208" s="113">
        <f t="shared" si="180"/>
        <v>0</v>
      </c>
      <c r="BS208" s="113">
        <f t="shared" si="180"/>
        <v>0</v>
      </c>
      <c r="BT208" s="113">
        <f t="shared" si="180"/>
        <v>0</v>
      </c>
      <c r="BU208" s="113">
        <f t="shared" si="181"/>
        <v>0</v>
      </c>
      <c r="BV208" s="113">
        <f t="shared" si="181"/>
        <v>0</v>
      </c>
      <c r="BW208" s="113">
        <f t="shared" si="181"/>
        <v>0</v>
      </c>
      <c r="BX208" s="113">
        <f t="shared" si="181"/>
        <v>0</v>
      </c>
      <c r="BY208" s="113">
        <f t="shared" si="181"/>
        <v>0</v>
      </c>
      <c r="BZ208" s="113">
        <f t="shared" si="181"/>
        <v>0</v>
      </c>
    </row>
    <row r="209" spans="1:78" ht="13.8">
      <c r="A209" s="457"/>
      <c r="B209" s="116"/>
      <c r="C209" s="116"/>
      <c r="D209" s="116"/>
      <c r="E209" s="117"/>
      <c r="F209" s="91" t="s">
        <v>582</v>
      </c>
      <c r="G209" s="91" t="s">
        <v>698</v>
      </c>
      <c r="H209" s="92" t="s">
        <v>398</v>
      </c>
      <c r="I209" s="93" t="s">
        <v>612</v>
      </c>
      <c r="J209" s="210" t="s">
        <v>81</v>
      </c>
      <c r="K209" s="209">
        <v>8</v>
      </c>
      <c r="L209" s="94">
        <f t="shared" si="175"/>
        <v>8.7594437753202672E-4</v>
      </c>
      <c r="M209" s="96"/>
      <c r="N209" s="97" t="str">
        <f t="shared" si="172"/>
        <v>No ISSUED</v>
      </c>
      <c r="O209" s="98">
        <f t="shared" ca="1" si="164"/>
        <v>0</v>
      </c>
      <c r="P209" s="99">
        <f t="shared" ca="1" si="165"/>
        <v>0</v>
      </c>
      <c r="Q209" s="431">
        <v>45996</v>
      </c>
      <c r="R209" s="432" t="s">
        <v>53</v>
      </c>
      <c r="S209" s="431">
        <f t="shared" si="174"/>
        <v>46003</v>
      </c>
      <c r="T209" s="434" t="s">
        <v>53</v>
      </c>
      <c r="U209" s="431">
        <f t="shared" si="173"/>
        <v>46010</v>
      </c>
      <c r="V209" s="432" t="s">
        <v>53</v>
      </c>
      <c r="W209" s="431" t="s">
        <v>53</v>
      </c>
      <c r="X209" s="432" t="s">
        <v>53</v>
      </c>
      <c r="Y209" s="82"/>
      <c r="Z209" s="113">
        <f t="shared" si="176"/>
        <v>0</v>
      </c>
      <c r="AA209" s="113">
        <f t="shared" si="176"/>
        <v>0</v>
      </c>
      <c r="AB209" s="113">
        <f t="shared" si="176"/>
        <v>0</v>
      </c>
      <c r="AC209" s="113">
        <f t="shared" si="176"/>
        <v>0</v>
      </c>
      <c r="AD209" s="113">
        <f t="shared" si="176"/>
        <v>0</v>
      </c>
      <c r="AE209" s="113">
        <f t="shared" si="176"/>
        <v>0</v>
      </c>
      <c r="AF209" s="113">
        <f t="shared" si="176"/>
        <v>0</v>
      </c>
      <c r="AG209" s="113">
        <f t="shared" si="176"/>
        <v>0</v>
      </c>
      <c r="AH209" s="113">
        <f t="shared" si="176"/>
        <v>0</v>
      </c>
      <c r="AI209" s="113">
        <f t="shared" si="176"/>
        <v>0.85</v>
      </c>
      <c r="AJ209" s="113">
        <f t="shared" si="177"/>
        <v>0.85</v>
      </c>
      <c r="AK209" s="113">
        <f t="shared" si="177"/>
        <v>1</v>
      </c>
      <c r="AL209" s="113">
        <f t="shared" si="177"/>
        <v>1</v>
      </c>
      <c r="AM209" s="113">
        <f t="shared" si="177"/>
        <v>1</v>
      </c>
      <c r="AN209" s="113">
        <f t="shared" si="177"/>
        <v>1</v>
      </c>
      <c r="AO209" s="113">
        <f t="shared" si="177"/>
        <v>1</v>
      </c>
      <c r="AP209" s="113">
        <f t="shared" si="177"/>
        <v>1</v>
      </c>
      <c r="AQ209" s="113">
        <f t="shared" si="177"/>
        <v>1</v>
      </c>
      <c r="AR209" s="113">
        <f t="shared" si="177"/>
        <v>1</v>
      </c>
      <c r="AS209" s="113">
        <f t="shared" si="177"/>
        <v>1</v>
      </c>
      <c r="AT209" s="113">
        <f t="shared" si="178"/>
        <v>1</v>
      </c>
      <c r="AU209" s="113">
        <f t="shared" si="178"/>
        <v>1</v>
      </c>
      <c r="AV209" s="113">
        <f t="shared" si="178"/>
        <v>1</v>
      </c>
      <c r="AW209" s="113">
        <f t="shared" si="178"/>
        <v>1</v>
      </c>
      <c r="AX209" s="113">
        <f t="shared" si="178"/>
        <v>1</v>
      </c>
      <c r="AY209" s="113">
        <f t="shared" si="178"/>
        <v>1</v>
      </c>
      <c r="AZ209" s="83"/>
      <c r="BA209" s="113">
        <f t="shared" si="179"/>
        <v>0</v>
      </c>
      <c r="BB209" s="113">
        <f t="shared" si="179"/>
        <v>0</v>
      </c>
      <c r="BC209" s="113">
        <f t="shared" si="179"/>
        <v>0</v>
      </c>
      <c r="BD209" s="113">
        <f t="shared" si="179"/>
        <v>0</v>
      </c>
      <c r="BE209" s="113">
        <f t="shared" si="179"/>
        <v>0</v>
      </c>
      <c r="BF209" s="113">
        <f t="shared" si="179"/>
        <v>0</v>
      </c>
      <c r="BG209" s="113">
        <f t="shared" si="179"/>
        <v>0</v>
      </c>
      <c r="BH209" s="113">
        <f t="shared" si="179"/>
        <v>0</v>
      </c>
      <c r="BI209" s="113">
        <f t="shared" si="179"/>
        <v>0</v>
      </c>
      <c r="BJ209" s="113">
        <f t="shared" si="179"/>
        <v>0</v>
      </c>
      <c r="BK209" s="113">
        <f t="shared" si="180"/>
        <v>0</v>
      </c>
      <c r="BL209" s="113">
        <f t="shared" si="180"/>
        <v>0</v>
      </c>
      <c r="BM209" s="113">
        <f t="shared" si="180"/>
        <v>0</v>
      </c>
      <c r="BN209" s="113">
        <f t="shared" si="180"/>
        <v>0</v>
      </c>
      <c r="BO209" s="113">
        <f t="shared" si="180"/>
        <v>0</v>
      </c>
      <c r="BP209" s="113">
        <f t="shared" si="180"/>
        <v>0</v>
      </c>
      <c r="BQ209" s="113">
        <f t="shared" si="180"/>
        <v>0</v>
      </c>
      <c r="BR209" s="113">
        <f t="shared" si="180"/>
        <v>0</v>
      </c>
      <c r="BS209" s="113">
        <f t="shared" si="180"/>
        <v>0</v>
      </c>
      <c r="BT209" s="113">
        <f t="shared" si="180"/>
        <v>0</v>
      </c>
      <c r="BU209" s="113">
        <f t="shared" si="181"/>
        <v>0</v>
      </c>
      <c r="BV209" s="113">
        <f t="shared" si="181"/>
        <v>0</v>
      </c>
      <c r="BW209" s="113">
        <f t="shared" si="181"/>
        <v>0</v>
      </c>
      <c r="BX209" s="113">
        <f t="shared" si="181"/>
        <v>0</v>
      </c>
      <c r="BY209" s="113">
        <f t="shared" si="181"/>
        <v>0</v>
      </c>
      <c r="BZ209" s="113">
        <f t="shared" si="181"/>
        <v>0</v>
      </c>
    </row>
    <row r="210" spans="1:78" ht="13.8">
      <c r="A210" s="457"/>
      <c r="B210" s="116"/>
      <c r="C210" s="116"/>
      <c r="D210" s="116"/>
      <c r="E210" s="117"/>
      <c r="F210" s="91" t="s">
        <v>583</v>
      </c>
      <c r="G210" s="91" t="s">
        <v>698</v>
      </c>
      <c r="H210" s="92" t="s">
        <v>399</v>
      </c>
      <c r="I210" s="93" t="s">
        <v>612</v>
      </c>
      <c r="J210" s="210" t="s">
        <v>81</v>
      </c>
      <c r="K210" s="209">
        <v>8</v>
      </c>
      <c r="L210" s="94">
        <f t="shared" si="175"/>
        <v>8.7594437753202672E-4</v>
      </c>
      <c r="M210" s="96"/>
      <c r="N210" s="97" t="str">
        <f t="shared" si="172"/>
        <v>No ISSUED</v>
      </c>
      <c r="O210" s="98">
        <f t="shared" ca="1" si="164"/>
        <v>0</v>
      </c>
      <c r="P210" s="99">
        <f t="shared" ca="1" si="165"/>
        <v>0</v>
      </c>
      <c r="Q210" s="431">
        <v>45996</v>
      </c>
      <c r="R210" s="432" t="s">
        <v>53</v>
      </c>
      <c r="S210" s="431">
        <f t="shared" si="174"/>
        <v>46003</v>
      </c>
      <c r="T210" s="434" t="s">
        <v>53</v>
      </c>
      <c r="U210" s="431">
        <f t="shared" si="173"/>
        <v>46010</v>
      </c>
      <c r="V210" s="432" t="s">
        <v>53</v>
      </c>
      <c r="W210" s="431" t="s">
        <v>53</v>
      </c>
      <c r="X210" s="432" t="s">
        <v>53</v>
      </c>
      <c r="Y210" s="82"/>
      <c r="Z210" s="113">
        <f t="shared" si="176"/>
        <v>0</v>
      </c>
      <c r="AA210" s="113">
        <f t="shared" si="176"/>
        <v>0</v>
      </c>
      <c r="AB210" s="113">
        <f t="shared" si="176"/>
        <v>0</v>
      </c>
      <c r="AC210" s="113">
        <f t="shared" si="176"/>
        <v>0</v>
      </c>
      <c r="AD210" s="113">
        <f t="shared" si="176"/>
        <v>0</v>
      </c>
      <c r="AE210" s="113">
        <f t="shared" si="176"/>
        <v>0</v>
      </c>
      <c r="AF210" s="113">
        <f t="shared" si="176"/>
        <v>0</v>
      </c>
      <c r="AG210" s="113">
        <f t="shared" si="176"/>
        <v>0</v>
      </c>
      <c r="AH210" s="113">
        <f t="shared" si="176"/>
        <v>0</v>
      </c>
      <c r="AI210" s="113">
        <f t="shared" si="176"/>
        <v>0.85</v>
      </c>
      <c r="AJ210" s="113">
        <f t="shared" si="177"/>
        <v>0.85</v>
      </c>
      <c r="AK210" s="113">
        <f t="shared" si="177"/>
        <v>1</v>
      </c>
      <c r="AL210" s="113">
        <f t="shared" si="177"/>
        <v>1</v>
      </c>
      <c r="AM210" s="113">
        <f t="shared" si="177"/>
        <v>1</v>
      </c>
      <c r="AN210" s="113">
        <f t="shared" si="177"/>
        <v>1</v>
      </c>
      <c r="AO210" s="113">
        <f t="shared" si="177"/>
        <v>1</v>
      </c>
      <c r="AP210" s="113">
        <f t="shared" si="177"/>
        <v>1</v>
      </c>
      <c r="AQ210" s="113">
        <f t="shared" si="177"/>
        <v>1</v>
      </c>
      <c r="AR210" s="113">
        <f t="shared" si="177"/>
        <v>1</v>
      </c>
      <c r="AS210" s="113">
        <f t="shared" si="177"/>
        <v>1</v>
      </c>
      <c r="AT210" s="113">
        <f t="shared" si="178"/>
        <v>1</v>
      </c>
      <c r="AU210" s="113">
        <f t="shared" si="178"/>
        <v>1</v>
      </c>
      <c r="AV210" s="113">
        <f t="shared" si="178"/>
        <v>1</v>
      </c>
      <c r="AW210" s="113">
        <f t="shared" si="178"/>
        <v>1</v>
      </c>
      <c r="AX210" s="113">
        <f t="shared" si="178"/>
        <v>1</v>
      </c>
      <c r="AY210" s="113">
        <f t="shared" si="178"/>
        <v>1</v>
      </c>
      <c r="AZ210" s="83"/>
      <c r="BA210" s="113">
        <f t="shared" si="179"/>
        <v>0</v>
      </c>
      <c r="BB210" s="113">
        <f t="shared" si="179"/>
        <v>0</v>
      </c>
      <c r="BC210" s="113">
        <f t="shared" si="179"/>
        <v>0</v>
      </c>
      <c r="BD210" s="113">
        <f t="shared" si="179"/>
        <v>0</v>
      </c>
      <c r="BE210" s="113">
        <f t="shared" si="179"/>
        <v>0</v>
      </c>
      <c r="BF210" s="113">
        <f t="shared" si="179"/>
        <v>0</v>
      </c>
      <c r="BG210" s="113">
        <f t="shared" si="179"/>
        <v>0</v>
      </c>
      <c r="BH210" s="113">
        <f t="shared" si="179"/>
        <v>0</v>
      </c>
      <c r="BI210" s="113">
        <f t="shared" si="179"/>
        <v>0</v>
      </c>
      <c r="BJ210" s="113">
        <f t="shared" si="179"/>
        <v>0</v>
      </c>
      <c r="BK210" s="113">
        <f t="shared" si="180"/>
        <v>0</v>
      </c>
      <c r="BL210" s="113">
        <f t="shared" si="180"/>
        <v>0</v>
      </c>
      <c r="BM210" s="113">
        <f t="shared" si="180"/>
        <v>0</v>
      </c>
      <c r="BN210" s="113">
        <f t="shared" si="180"/>
        <v>0</v>
      </c>
      <c r="BO210" s="113">
        <f t="shared" si="180"/>
        <v>0</v>
      </c>
      <c r="BP210" s="113">
        <f t="shared" si="180"/>
        <v>0</v>
      </c>
      <c r="BQ210" s="113">
        <f t="shared" si="180"/>
        <v>0</v>
      </c>
      <c r="BR210" s="113">
        <f t="shared" si="180"/>
        <v>0</v>
      </c>
      <c r="BS210" s="113">
        <f t="shared" si="180"/>
        <v>0</v>
      </c>
      <c r="BT210" s="113">
        <f t="shared" si="180"/>
        <v>0</v>
      </c>
      <c r="BU210" s="113">
        <f t="shared" si="181"/>
        <v>0</v>
      </c>
      <c r="BV210" s="113">
        <f t="shared" si="181"/>
        <v>0</v>
      </c>
      <c r="BW210" s="113">
        <f t="shared" si="181"/>
        <v>0</v>
      </c>
      <c r="BX210" s="113">
        <f t="shared" si="181"/>
        <v>0</v>
      </c>
      <c r="BY210" s="113">
        <f t="shared" si="181"/>
        <v>0</v>
      </c>
      <c r="BZ210" s="113">
        <f t="shared" si="181"/>
        <v>0</v>
      </c>
    </row>
    <row r="211" spans="1:78" ht="13.8">
      <c r="A211" s="457"/>
      <c r="B211" s="116"/>
      <c r="C211" s="116"/>
      <c r="D211" s="116"/>
      <c r="E211" s="117"/>
      <c r="F211" s="91" t="s">
        <v>584</v>
      </c>
      <c r="G211" s="91" t="s">
        <v>698</v>
      </c>
      <c r="H211" s="92" t="s">
        <v>400</v>
      </c>
      <c r="I211" s="93" t="s">
        <v>612</v>
      </c>
      <c r="J211" s="210" t="s">
        <v>81</v>
      </c>
      <c r="K211" s="209">
        <v>8</v>
      </c>
      <c r="L211" s="94">
        <f t="shared" si="175"/>
        <v>8.7594437753202672E-4</v>
      </c>
      <c r="M211" s="96"/>
      <c r="N211" s="97" t="str">
        <f t="shared" si="172"/>
        <v>No ISSUED</v>
      </c>
      <c r="O211" s="98">
        <f t="shared" ca="1" si="164"/>
        <v>0</v>
      </c>
      <c r="P211" s="99">
        <f t="shared" ca="1" si="165"/>
        <v>0</v>
      </c>
      <c r="Q211" s="431">
        <v>45996</v>
      </c>
      <c r="R211" s="432" t="s">
        <v>53</v>
      </c>
      <c r="S211" s="431">
        <f t="shared" si="174"/>
        <v>46003</v>
      </c>
      <c r="T211" s="434" t="s">
        <v>53</v>
      </c>
      <c r="U211" s="431">
        <f t="shared" si="173"/>
        <v>46010</v>
      </c>
      <c r="V211" s="432" t="s">
        <v>53</v>
      </c>
      <c r="W211" s="431" t="s">
        <v>53</v>
      </c>
      <c r="X211" s="432" t="s">
        <v>53</v>
      </c>
      <c r="Y211" s="82"/>
      <c r="Z211" s="113">
        <f t="shared" si="176"/>
        <v>0</v>
      </c>
      <c r="AA211" s="113">
        <f t="shared" si="176"/>
        <v>0</v>
      </c>
      <c r="AB211" s="113">
        <f t="shared" si="176"/>
        <v>0</v>
      </c>
      <c r="AC211" s="113">
        <f t="shared" si="176"/>
        <v>0</v>
      </c>
      <c r="AD211" s="113">
        <f t="shared" si="176"/>
        <v>0</v>
      </c>
      <c r="AE211" s="113">
        <f t="shared" si="176"/>
        <v>0</v>
      </c>
      <c r="AF211" s="113">
        <f t="shared" si="176"/>
        <v>0</v>
      </c>
      <c r="AG211" s="113">
        <f t="shared" si="176"/>
        <v>0</v>
      </c>
      <c r="AH211" s="113">
        <f t="shared" si="176"/>
        <v>0</v>
      </c>
      <c r="AI211" s="113">
        <f t="shared" si="176"/>
        <v>0.85</v>
      </c>
      <c r="AJ211" s="113">
        <f t="shared" si="177"/>
        <v>0.85</v>
      </c>
      <c r="AK211" s="113">
        <f t="shared" si="177"/>
        <v>1</v>
      </c>
      <c r="AL211" s="113">
        <f t="shared" si="177"/>
        <v>1</v>
      </c>
      <c r="AM211" s="113">
        <f t="shared" si="177"/>
        <v>1</v>
      </c>
      <c r="AN211" s="113">
        <f t="shared" si="177"/>
        <v>1</v>
      </c>
      <c r="AO211" s="113">
        <f t="shared" si="177"/>
        <v>1</v>
      </c>
      <c r="AP211" s="113">
        <f t="shared" si="177"/>
        <v>1</v>
      </c>
      <c r="AQ211" s="113">
        <f t="shared" si="177"/>
        <v>1</v>
      </c>
      <c r="AR211" s="113">
        <f t="shared" si="177"/>
        <v>1</v>
      </c>
      <c r="AS211" s="113">
        <f t="shared" si="177"/>
        <v>1</v>
      </c>
      <c r="AT211" s="113">
        <f t="shared" si="178"/>
        <v>1</v>
      </c>
      <c r="AU211" s="113">
        <f t="shared" si="178"/>
        <v>1</v>
      </c>
      <c r="AV211" s="113">
        <f t="shared" si="178"/>
        <v>1</v>
      </c>
      <c r="AW211" s="113">
        <f t="shared" si="178"/>
        <v>1</v>
      </c>
      <c r="AX211" s="113">
        <f t="shared" si="178"/>
        <v>1</v>
      </c>
      <c r="AY211" s="113">
        <f t="shared" si="178"/>
        <v>1</v>
      </c>
      <c r="AZ211" s="83"/>
      <c r="BA211" s="113">
        <f t="shared" si="179"/>
        <v>0</v>
      </c>
      <c r="BB211" s="113">
        <f t="shared" si="179"/>
        <v>0</v>
      </c>
      <c r="BC211" s="113">
        <f t="shared" si="179"/>
        <v>0</v>
      </c>
      <c r="BD211" s="113">
        <f t="shared" si="179"/>
        <v>0</v>
      </c>
      <c r="BE211" s="113">
        <f t="shared" si="179"/>
        <v>0</v>
      </c>
      <c r="BF211" s="113">
        <f t="shared" si="179"/>
        <v>0</v>
      </c>
      <c r="BG211" s="113">
        <f t="shared" si="179"/>
        <v>0</v>
      </c>
      <c r="BH211" s="113">
        <f t="shared" si="179"/>
        <v>0</v>
      </c>
      <c r="BI211" s="113">
        <f t="shared" si="179"/>
        <v>0</v>
      </c>
      <c r="BJ211" s="113">
        <f t="shared" si="179"/>
        <v>0</v>
      </c>
      <c r="BK211" s="113">
        <f t="shared" si="180"/>
        <v>0</v>
      </c>
      <c r="BL211" s="113">
        <f t="shared" si="180"/>
        <v>0</v>
      </c>
      <c r="BM211" s="113">
        <f t="shared" si="180"/>
        <v>0</v>
      </c>
      <c r="BN211" s="113">
        <f t="shared" si="180"/>
        <v>0</v>
      </c>
      <c r="BO211" s="113">
        <f t="shared" si="180"/>
        <v>0</v>
      </c>
      <c r="BP211" s="113">
        <f t="shared" si="180"/>
        <v>0</v>
      </c>
      <c r="BQ211" s="113">
        <f t="shared" si="180"/>
        <v>0</v>
      </c>
      <c r="BR211" s="113">
        <f t="shared" si="180"/>
        <v>0</v>
      </c>
      <c r="BS211" s="113">
        <f t="shared" si="180"/>
        <v>0</v>
      </c>
      <c r="BT211" s="113">
        <f t="shared" si="180"/>
        <v>0</v>
      </c>
      <c r="BU211" s="113">
        <f t="shared" si="181"/>
        <v>0</v>
      </c>
      <c r="BV211" s="113">
        <f t="shared" si="181"/>
        <v>0</v>
      </c>
      <c r="BW211" s="113">
        <f t="shared" si="181"/>
        <v>0</v>
      </c>
      <c r="BX211" s="113">
        <f t="shared" si="181"/>
        <v>0</v>
      </c>
      <c r="BY211" s="113">
        <f t="shared" si="181"/>
        <v>0</v>
      </c>
      <c r="BZ211" s="113">
        <f t="shared" si="181"/>
        <v>0</v>
      </c>
    </row>
    <row r="212" spans="1:78" ht="13.8">
      <c r="A212" s="457"/>
      <c r="B212" s="116"/>
      <c r="C212" s="116"/>
      <c r="D212" s="116"/>
      <c r="E212" s="117"/>
      <c r="F212" s="91" t="s">
        <v>585</v>
      </c>
      <c r="G212" s="91" t="s">
        <v>698</v>
      </c>
      <c r="H212" s="92" t="s">
        <v>401</v>
      </c>
      <c r="I212" s="93" t="s">
        <v>612</v>
      </c>
      <c r="J212" s="210" t="s">
        <v>81</v>
      </c>
      <c r="K212" s="209">
        <v>8</v>
      </c>
      <c r="L212" s="94">
        <f t="shared" si="175"/>
        <v>8.7594437753202672E-4</v>
      </c>
      <c r="M212" s="96"/>
      <c r="N212" s="97" t="str">
        <f t="shared" si="172"/>
        <v>No ISSUED</v>
      </c>
      <c r="O212" s="98">
        <f t="shared" ca="1" si="164"/>
        <v>0</v>
      </c>
      <c r="P212" s="99">
        <f t="shared" ca="1" si="165"/>
        <v>0</v>
      </c>
      <c r="Q212" s="431">
        <v>45996</v>
      </c>
      <c r="R212" s="432" t="s">
        <v>53</v>
      </c>
      <c r="S212" s="431">
        <f t="shared" si="174"/>
        <v>46003</v>
      </c>
      <c r="T212" s="434" t="s">
        <v>53</v>
      </c>
      <c r="U212" s="431">
        <f t="shared" si="173"/>
        <v>46010</v>
      </c>
      <c r="V212" s="432" t="s">
        <v>53</v>
      </c>
      <c r="W212" s="431" t="s">
        <v>53</v>
      </c>
      <c r="X212" s="432" t="s">
        <v>53</v>
      </c>
      <c r="Y212" s="82"/>
      <c r="Z212" s="113">
        <f t="shared" si="176"/>
        <v>0</v>
      </c>
      <c r="AA212" s="113">
        <f t="shared" si="176"/>
        <v>0</v>
      </c>
      <c r="AB212" s="113">
        <f t="shared" si="176"/>
        <v>0</v>
      </c>
      <c r="AC212" s="113">
        <f t="shared" si="176"/>
        <v>0</v>
      </c>
      <c r="AD212" s="113">
        <f t="shared" si="176"/>
        <v>0</v>
      </c>
      <c r="AE212" s="113">
        <f t="shared" si="176"/>
        <v>0</v>
      </c>
      <c r="AF212" s="113">
        <f t="shared" si="176"/>
        <v>0</v>
      </c>
      <c r="AG212" s="113">
        <f t="shared" si="176"/>
        <v>0</v>
      </c>
      <c r="AH212" s="113">
        <f t="shared" si="176"/>
        <v>0</v>
      </c>
      <c r="AI212" s="113">
        <f t="shared" si="176"/>
        <v>0.85</v>
      </c>
      <c r="AJ212" s="113">
        <f t="shared" si="177"/>
        <v>0.85</v>
      </c>
      <c r="AK212" s="113">
        <f t="shared" si="177"/>
        <v>1</v>
      </c>
      <c r="AL212" s="113">
        <f t="shared" si="177"/>
        <v>1</v>
      </c>
      <c r="AM212" s="113">
        <f t="shared" si="177"/>
        <v>1</v>
      </c>
      <c r="AN212" s="113">
        <f t="shared" si="177"/>
        <v>1</v>
      </c>
      <c r="AO212" s="113">
        <f t="shared" si="177"/>
        <v>1</v>
      </c>
      <c r="AP212" s="113">
        <f t="shared" si="177"/>
        <v>1</v>
      </c>
      <c r="AQ212" s="113">
        <f t="shared" si="177"/>
        <v>1</v>
      </c>
      <c r="AR212" s="113">
        <f t="shared" si="177"/>
        <v>1</v>
      </c>
      <c r="AS212" s="113">
        <f t="shared" si="177"/>
        <v>1</v>
      </c>
      <c r="AT212" s="113">
        <f t="shared" si="178"/>
        <v>1</v>
      </c>
      <c r="AU212" s="113">
        <f t="shared" si="178"/>
        <v>1</v>
      </c>
      <c r="AV212" s="113">
        <f t="shared" si="178"/>
        <v>1</v>
      </c>
      <c r="AW212" s="113">
        <f t="shared" si="178"/>
        <v>1</v>
      </c>
      <c r="AX212" s="113">
        <f t="shared" si="178"/>
        <v>1</v>
      </c>
      <c r="AY212" s="113">
        <f t="shared" si="178"/>
        <v>1</v>
      </c>
      <c r="AZ212" s="83"/>
      <c r="BA212" s="113">
        <f t="shared" si="179"/>
        <v>0</v>
      </c>
      <c r="BB212" s="113">
        <f t="shared" si="179"/>
        <v>0</v>
      </c>
      <c r="BC212" s="113">
        <f t="shared" si="179"/>
        <v>0</v>
      </c>
      <c r="BD212" s="113">
        <f t="shared" si="179"/>
        <v>0</v>
      </c>
      <c r="BE212" s="113">
        <f t="shared" si="179"/>
        <v>0</v>
      </c>
      <c r="BF212" s="113">
        <f t="shared" si="179"/>
        <v>0</v>
      </c>
      <c r="BG212" s="113">
        <f t="shared" si="179"/>
        <v>0</v>
      </c>
      <c r="BH212" s="113">
        <f t="shared" si="179"/>
        <v>0</v>
      </c>
      <c r="BI212" s="113">
        <f t="shared" si="179"/>
        <v>0</v>
      </c>
      <c r="BJ212" s="113">
        <f t="shared" si="179"/>
        <v>0</v>
      </c>
      <c r="BK212" s="113">
        <f t="shared" si="180"/>
        <v>0</v>
      </c>
      <c r="BL212" s="113">
        <f t="shared" si="180"/>
        <v>0</v>
      </c>
      <c r="BM212" s="113">
        <f t="shared" si="180"/>
        <v>0</v>
      </c>
      <c r="BN212" s="113">
        <f t="shared" si="180"/>
        <v>0</v>
      </c>
      <c r="BO212" s="113">
        <f t="shared" si="180"/>
        <v>0</v>
      </c>
      <c r="BP212" s="113">
        <f t="shared" si="180"/>
        <v>0</v>
      </c>
      <c r="BQ212" s="113">
        <f t="shared" si="180"/>
        <v>0</v>
      </c>
      <c r="BR212" s="113">
        <f t="shared" si="180"/>
        <v>0</v>
      </c>
      <c r="BS212" s="113">
        <f t="shared" si="180"/>
        <v>0</v>
      </c>
      <c r="BT212" s="113">
        <f t="shared" si="180"/>
        <v>0</v>
      </c>
      <c r="BU212" s="113">
        <f t="shared" si="181"/>
        <v>0</v>
      </c>
      <c r="BV212" s="113">
        <f t="shared" si="181"/>
        <v>0</v>
      </c>
      <c r="BW212" s="113">
        <f t="shared" si="181"/>
        <v>0</v>
      </c>
      <c r="BX212" s="113">
        <f t="shared" si="181"/>
        <v>0</v>
      </c>
      <c r="BY212" s="113">
        <f t="shared" si="181"/>
        <v>0</v>
      </c>
      <c r="BZ212" s="113">
        <f t="shared" si="181"/>
        <v>0</v>
      </c>
    </row>
    <row r="213" spans="1:78" ht="13.8">
      <c r="A213" s="457"/>
      <c r="B213" s="116"/>
      <c r="C213" s="116"/>
      <c r="D213" s="116"/>
      <c r="E213" s="117"/>
      <c r="F213" s="91" t="s">
        <v>586</v>
      </c>
      <c r="G213" s="91" t="s">
        <v>698</v>
      </c>
      <c r="H213" s="92" t="s">
        <v>402</v>
      </c>
      <c r="I213" s="93" t="s">
        <v>612</v>
      </c>
      <c r="J213" s="210" t="s">
        <v>81</v>
      </c>
      <c r="K213" s="209">
        <v>8</v>
      </c>
      <c r="L213" s="94">
        <f t="shared" si="175"/>
        <v>8.7594437753202672E-4</v>
      </c>
      <c r="M213" s="96"/>
      <c r="N213" s="97" t="str">
        <f t="shared" si="172"/>
        <v>No ISSUED</v>
      </c>
      <c r="O213" s="98">
        <f t="shared" ca="1" si="164"/>
        <v>0</v>
      </c>
      <c r="P213" s="99">
        <f t="shared" ca="1" si="165"/>
        <v>0</v>
      </c>
      <c r="Q213" s="431">
        <v>45996</v>
      </c>
      <c r="R213" s="432" t="s">
        <v>53</v>
      </c>
      <c r="S213" s="431">
        <f t="shared" si="174"/>
        <v>46003</v>
      </c>
      <c r="T213" s="434" t="s">
        <v>53</v>
      </c>
      <c r="U213" s="431">
        <f t="shared" si="173"/>
        <v>46010</v>
      </c>
      <c r="V213" s="432" t="s">
        <v>53</v>
      </c>
      <c r="W213" s="431" t="s">
        <v>53</v>
      </c>
      <c r="X213" s="432" t="s">
        <v>53</v>
      </c>
      <c r="Y213" s="82"/>
      <c r="Z213" s="113">
        <f t="shared" si="176"/>
        <v>0</v>
      </c>
      <c r="AA213" s="113">
        <f t="shared" si="176"/>
        <v>0</v>
      </c>
      <c r="AB213" s="113">
        <f t="shared" si="176"/>
        <v>0</v>
      </c>
      <c r="AC213" s="113">
        <f t="shared" si="176"/>
        <v>0</v>
      </c>
      <c r="AD213" s="113">
        <f t="shared" si="176"/>
        <v>0</v>
      </c>
      <c r="AE213" s="113">
        <f t="shared" si="176"/>
        <v>0</v>
      </c>
      <c r="AF213" s="113">
        <f t="shared" si="176"/>
        <v>0</v>
      </c>
      <c r="AG213" s="113">
        <f t="shared" si="176"/>
        <v>0</v>
      </c>
      <c r="AH213" s="113">
        <f t="shared" si="176"/>
        <v>0</v>
      </c>
      <c r="AI213" s="113">
        <f t="shared" si="176"/>
        <v>0.85</v>
      </c>
      <c r="AJ213" s="113">
        <f t="shared" si="177"/>
        <v>0.85</v>
      </c>
      <c r="AK213" s="113">
        <f t="shared" si="177"/>
        <v>1</v>
      </c>
      <c r="AL213" s="113">
        <f t="shared" si="177"/>
        <v>1</v>
      </c>
      <c r="AM213" s="113">
        <f t="shared" si="177"/>
        <v>1</v>
      </c>
      <c r="AN213" s="113">
        <f t="shared" si="177"/>
        <v>1</v>
      </c>
      <c r="AO213" s="113">
        <f t="shared" si="177"/>
        <v>1</v>
      </c>
      <c r="AP213" s="113">
        <f t="shared" si="177"/>
        <v>1</v>
      </c>
      <c r="AQ213" s="113">
        <f t="shared" si="177"/>
        <v>1</v>
      </c>
      <c r="AR213" s="113">
        <f t="shared" si="177"/>
        <v>1</v>
      </c>
      <c r="AS213" s="113">
        <f t="shared" si="177"/>
        <v>1</v>
      </c>
      <c r="AT213" s="113">
        <f t="shared" si="178"/>
        <v>1</v>
      </c>
      <c r="AU213" s="113">
        <f t="shared" si="178"/>
        <v>1</v>
      </c>
      <c r="AV213" s="113">
        <f t="shared" si="178"/>
        <v>1</v>
      </c>
      <c r="AW213" s="113">
        <f t="shared" si="178"/>
        <v>1</v>
      </c>
      <c r="AX213" s="113">
        <f t="shared" si="178"/>
        <v>1</v>
      </c>
      <c r="AY213" s="113">
        <f t="shared" si="178"/>
        <v>1</v>
      </c>
      <c r="AZ213" s="83"/>
      <c r="BA213" s="113">
        <f t="shared" si="179"/>
        <v>0</v>
      </c>
      <c r="BB213" s="113">
        <f t="shared" si="179"/>
        <v>0</v>
      </c>
      <c r="BC213" s="113">
        <f t="shared" si="179"/>
        <v>0</v>
      </c>
      <c r="BD213" s="113">
        <f t="shared" si="179"/>
        <v>0</v>
      </c>
      <c r="BE213" s="113">
        <f t="shared" si="179"/>
        <v>0</v>
      </c>
      <c r="BF213" s="113">
        <f t="shared" si="179"/>
        <v>0</v>
      </c>
      <c r="BG213" s="113">
        <f t="shared" si="179"/>
        <v>0</v>
      </c>
      <c r="BH213" s="113">
        <f t="shared" si="179"/>
        <v>0</v>
      </c>
      <c r="BI213" s="113">
        <f t="shared" si="179"/>
        <v>0</v>
      </c>
      <c r="BJ213" s="113">
        <f t="shared" si="179"/>
        <v>0</v>
      </c>
      <c r="BK213" s="113">
        <f t="shared" si="180"/>
        <v>0</v>
      </c>
      <c r="BL213" s="113">
        <f t="shared" si="180"/>
        <v>0</v>
      </c>
      <c r="BM213" s="113">
        <f t="shared" si="180"/>
        <v>0</v>
      </c>
      <c r="BN213" s="113">
        <f t="shared" si="180"/>
        <v>0</v>
      </c>
      <c r="BO213" s="113">
        <f t="shared" si="180"/>
        <v>0</v>
      </c>
      <c r="BP213" s="113">
        <f t="shared" si="180"/>
        <v>0</v>
      </c>
      <c r="BQ213" s="113">
        <f t="shared" si="180"/>
        <v>0</v>
      </c>
      <c r="BR213" s="113">
        <f t="shared" si="180"/>
        <v>0</v>
      </c>
      <c r="BS213" s="113">
        <f t="shared" si="180"/>
        <v>0</v>
      </c>
      <c r="BT213" s="113">
        <f t="shared" si="180"/>
        <v>0</v>
      </c>
      <c r="BU213" s="113">
        <f t="shared" si="181"/>
        <v>0</v>
      </c>
      <c r="BV213" s="113">
        <f t="shared" si="181"/>
        <v>0</v>
      </c>
      <c r="BW213" s="113">
        <f t="shared" si="181"/>
        <v>0</v>
      </c>
      <c r="BX213" s="113">
        <f t="shared" si="181"/>
        <v>0</v>
      </c>
      <c r="BY213" s="113">
        <f t="shared" si="181"/>
        <v>0</v>
      </c>
      <c r="BZ213" s="113">
        <f t="shared" si="181"/>
        <v>0</v>
      </c>
    </row>
    <row r="214" spans="1:78" ht="14.4" thickBot="1">
      <c r="A214" s="458"/>
      <c r="B214" s="437"/>
      <c r="C214" s="437"/>
      <c r="D214" s="437"/>
      <c r="E214" s="438"/>
      <c r="F214" s="439" t="s">
        <v>587</v>
      </c>
      <c r="G214" s="439" t="s">
        <v>698</v>
      </c>
      <c r="H214" s="440" t="s">
        <v>403</v>
      </c>
      <c r="I214" s="441" t="s">
        <v>612</v>
      </c>
      <c r="J214" s="442" t="s">
        <v>81</v>
      </c>
      <c r="K214" s="443">
        <v>8</v>
      </c>
      <c r="L214" s="444">
        <f t="shared" si="175"/>
        <v>8.7594437753202672E-4</v>
      </c>
      <c r="M214" s="445"/>
      <c r="N214" s="446" t="str">
        <f t="shared" si="172"/>
        <v>No ISSUED</v>
      </c>
      <c r="O214" s="447">
        <f t="shared" ca="1" si="164"/>
        <v>0</v>
      </c>
      <c r="P214" s="448">
        <f t="shared" ca="1" si="165"/>
        <v>0</v>
      </c>
      <c r="Q214" s="449">
        <v>45996</v>
      </c>
      <c r="R214" s="450" t="s">
        <v>53</v>
      </c>
      <c r="S214" s="449">
        <f t="shared" si="174"/>
        <v>46003</v>
      </c>
      <c r="T214" s="451" t="s">
        <v>53</v>
      </c>
      <c r="U214" s="449">
        <f t="shared" si="173"/>
        <v>46010</v>
      </c>
      <c r="V214" s="450" t="s">
        <v>53</v>
      </c>
      <c r="W214" s="449" t="s">
        <v>53</v>
      </c>
      <c r="X214" s="450" t="s">
        <v>53</v>
      </c>
      <c r="Y214" s="82"/>
      <c r="Z214" s="113">
        <f t="shared" si="176"/>
        <v>0</v>
      </c>
      <c r="AA214" s="113">
        <f t="shared" si="176"/>
        <v>0</v>
      </c>
      <c r="AB214" s="113">
        <f t="shared" si="176"/>
        <v>0</v>
      </c>
      <c r="AC214" s="113">
        <f t="shared" si="176"/>
        <v>0</v>
      </c>
      <c r="AD214" s="113">
        <f t="shared" si="176"/>
        <v>0</v>
      </c>
      <c r="AE214" s="113">
        <f t="shared" si="176"/>
        <v>0</v>
      </c>
      <c r="AF214" s="113">
        <f t="shared" si="176"/>
        <v>0</v>
      </c>
      <c r="AG214" s="113">
        <f t="shared" si="176"/>
        <v>0</v>
      </c>
      <c r="AH214" s="113">
        <f t="shared" si="176"/>
        <v>0</v>
      </c>
      <c r="AI214" s="113">
        <f t="shared" si="176"/>
        <v>0.85</v>
      </c>
      <c r="AJ214" s="113">
        <f t="shared" si="177"/>
        <v>0.85</v>
      </c>
      <c r="AK214" s="113">
        <f t="shared" si="177"/>
        <v>1</v>
      </c>
      <c r="AL214" s="113">
        <f t="shared" si="177"/>
        <v>1</v>
      </c>
      <c r="AM214" s="113">
        <f t="shared" si="177"/>
        <v>1</v>
      </c>
      <c r="AN214" s="113">
        <f t="shared" si="177"/>
        <v>1</v>
      </c>
      <c r="AO214" s="113">
        <f t="shared" si="177"/>
        <v>1</v>
      </c>
      <c r="AP214" s="113">
        <f t="shared" si="177"/>
        <v>1</v>
      </c>
      <c r="AQ214" s="113">
        <f t="shared" si="177"/>
        <v>1</v>
      </c>
      <c r="AR214" s="113">
        <f t="shared" si="177"/>
        <v>1</v>
      </c>
      <c r="AS214" s="113">
        <f t="shared" si="177"/>
        <v>1</v>
      </c>
      <c r="AT214" s="113">
        <f t="shared" si="178"/>
        <v>1</v>
      </c>
      <c r="AU214" s="113">
        <f t="shared" si="178"/>
        <v>1</v>
      </c>
      <c r="AV214" s="113">
        <f t="shared" si="178"/>
        <v>1</v>
      </c>
      <c r="AW214" s="113">
        <f t="shared" si="178"/>
        <v>1</v>
      </c>
      <c r="AX214" s="113">
        <f t="shared" si="178"/>
        <v>1</v>
      </c>
      <c r="AY214" s="113">
        <f t="shared" si="178"/>
        <v>1</v>
      </c>
      <c r="AZ214" s="83"/>
      <c r="BA214" s="113">
        <f t="shared" si="179"/>
        <v>0</v>
      </c>
      <c r="BB214" s="113">
        <f t="shared" si="179"/>
        <v>0</v>
      </c>
      <c r="BC214" s="113">
        <f t="shared" si="179"/>
        <v>0</v>
      </c>
      <c r="BD214" s="113">
        <f t="shared" si="179"/>
        <v>0</v>
      </c>
      <c r="BE214" s="113">
        <f t="shared" si="179"/>
        <v>0</v>
      </c>
      <c r="BF214" s="113">
        <f t="shared" si="179"/>
        <v>0</v>
      </c>
      <c r="BG214" s="113">
        <f t="shared" si="179"/>
        <v>0</v>
      </c>
      <c r="BH214" s="113">
        <f t="shared" si="179"/>
        <v>0</v>
      </c>
      <c r="BI214" s="113">
        <f t="shared" si="179"/>
        <v>0</v>
      </c>
      <c r="BJ214" s="113">
        <f t="shared" si="179"/>
        <v>0</v>
      </c>
      <c r="BK214" s="113">
        <f t="shared" si="180"/>
        <v>0</v>
      </c>
      <c r="BL214" s="113">
        <f t="shared" si="180"/>
        <v>0</v>
      </c>
      <c r="BM214" s="113">
        <f t="shared" si="180"/>
        <v>0</v>
      </c>
      <c r="BN214" s="113">
        <f t="shared" si="180"/>
        <v>0</v>
      </c>
      <c r="BO214" s="113">
        <f t="shared" si="180"/>
        <v>0</v>
      </c>
      <c r="BP214" s="113">
        <f t="shared" si="180"/>
        <v>0</v>
      </c>
      <c r="BQ214" s="113">
        <f t="shared" si="180"/>
        <v>0</v>
      </c>
      <c r="BR214" s="113">
        <f t="shared" si="180"/>
        <v>0</v>
      </c>
      <c r="BS214" s="113">
        <f t="shared" si="180"/>
        <v>0</v>
      </c>
      <c r="BT214" s="113">
        <f t="shared" si="180"/>
        <v>0</v>
      </c>
      <c r="BU214" s="113">
        <f t="shared" si="181"/>
        <v>0</v>
      </c>
      <c r="BV214" s="113">
        <f t="shared" si="181"/>
        <v>0</v>
      </c>
      <c r="BW214" s="113">
        <f t="shared" si="181"/>
        <v>0</v>
      </c>
      <c r="BX214" s="113">
        <f t="shared" si="181"/>
        <v>0</v>
      </c>
      <c r="BY214" s="113">
        <f t="shared" si="181"/>
        <v>0</v>
      </c>
      <c r="BZ214" s="113">
        <f t="shared" si="181"/>
        <v>0</v>
      </c>
    </row>
  </sheetData>
  <autoFilter ref="A4:BZ214" xr:uid="{00000000-0001-0000-0200-000000000000}"/>
  <phoneticPr fontId="0" type="noConversion"/>
  <conditionalFormatting sqref="Q5:X214">
    <cfRule type="cellIs" dxfId="4" priority="2" operator="lessThanOrEqual">
      <formula>$H$3</formula>
    </cfRule>
  </conditionalFormatting>
  <conditionalFormatting sqref="Z4:AY4 BA4:BZ4">
    <cfRule type="cellIs" dxfId="3" priority="61" operator="lessThanOrEqual">
      <formula>$H$3</formula>
    </cfRule>
  </conditionalFormatting>
  <pageMargins left="0.74803149606299213" right="0.74803149606299213" top="0.98425196850393704" bottom="0.98425196850393704" header="0" footer="0"/>
  <pageSetup paperSize="8" scale="53" fitToHeight="5" orientation="landscape" horizontalDpi="300" verticalDpi="300" r:id="rId1"/>
  <headerFooter alignWithMargins="0">
    <oddHeader>&amp;R&amp;"Calibri"&amp;10&amp;K000000 Documento: YPF-Público&amp;1#_x000D_</oddHeader>
    <oddFooter>&amp;R_x000D_&amp;1#&amp;"Calibri"&amp;10&amp;K000000 Documento: YPF-Público</oddFooter>
  </headerFooter>
  <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2D7CC314-1532-4BA4-B36D-5D175BCB175B}">
          <x14:formula1>
            <xm:f>'LISTAS DESPLEGABLES'!$A$6:$A$17</xm:f>
          </x14:formula1>
          <xm:sqref>I7:I214</xm:sqref>
        </x14:dataValidation>
        <x14:dataValidation type="list" allowBlank="1" showInputMessage="1" showErrorMessage="1" xr:uid="{070E959F-A8D9-4BEE-A3A8-B99C4CDB9C80}">
          <x14:formula1>
            <xm:f>'LISTAS DESPLEGABLES'!$A$1:$A$3</xm:f>
          </x14:formula1>
          <xm:sqref>J7:J214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rgb="FF0070C0"/>
    <pageSetUpPr fitToPage="1"/>
  </sheetPr>
  <dimension ref="B3:Y30"/>
  <sheetViews>
    <sheetView showGridLines="0" zoomScale="55" zoomScaleNormal="55" zoomScaleSheetLayoutView="100" workbookViewId="0">
      <selection activeCell="K40" sqref="K40"/>
    </sheetView>
  </sheetViews>
  <sheetFormatPr baseColWidth="10" defaultColWidth="11.44140625" defaultRowHeight="13.2"/>
  <cols>
    <col min="2" max="2" width="3.33203125" customWidth="1"/>
    <col min="3" max="3" width="34.5546875" customWidth="1"/>
    <col min="4" max="4" width="13.44140625" customWidth="1"/>
    <col min="5" max="5" width="12.44140625" customWidth="1"/>
    <col min="6" max="6" width="13.44140625" customWidth="1"/>
    <col min="7" max="7" width="11.5546875" bestFit="1" customWidth="1"/>
    <col min="8" max="8" width="15.88671875" customWidth="1"/>
    <col min="9" max="9" width="15.44140625" customWidth="1"/>
    <col min="10" max="10" width="14.33203125" customWidth="1"/>
    <col min="11" max="11" width="16.21875" customWidth="1"/>
    <col min="12" max="12" width="13.33203125" customWidth="1"/>
    <col min="13" max="13" width="16.44140625" customWidth="1"/>
    <col min="14" max="14" width="12" bestFit="1" customWidth="1"/>
    <col min="15" max="15" width="16" customWidth="1"/>
    <col min="16" max="16" width="14.5546875" customWidth="1"/>
    <col min="17" max="17" width="14" customWidth="1"/>
    <col min="18" max="18" width="3.44140625" customWidth="1"/>
    <col min="19" max="19" width="18.44140625" customWidth="1"/>
    <col min="20" max="20" width="17.44140625" bestFit="1" customWidth="1"/>
    <col min="21" max="21" width="13.44140625" bestFit="1" customWidth="1"/>
    <col min="22" max="22" width="17.44140625" bestFit="1" customWidth="1"/>
    <col min="23" max="23" width="2.44140625" customWidth="1"/>
  </cols>
  <sheetData>
    <row r="3" spans="2:25" ht="26.25" customHeight="1">
      <c r="B3" s="177"/>
      <c r="C3" s="181"/>
      <c r="D3" s="178" t="s">
        <v>83</v>
      </c>
      <c r="E3" s="179" t="s">
        <v>598</v>
      </c>
      <c r="F3" s="180"/>
      <c r="G3" s="511" t="s">
        <v>618</v>
      </c>
      <c r="H3" s="512"/>
      <c r="I3" s="512"/>
      <c r="J3" s="512"/>
      <c r="K3" s="512"/>
      <c r="L3" s="512"/>
      <c r="M3" s="512"/>
      <c r="N3" s="512"/>
      <c r="O3" s="512"/>
      <c r="P3" s="512"/>
      <c r="Q3" s="513"/>
      <c r="R3" s="520" t="s">
        <v>620</v>
      </c>
      <c r="S3" s="521"/>
      <c r="T3" s="522"/>
      <c r="U3" s="236"/>
      <c r="V3" s="236"/>
      <c r="W3" s="181"/>
    </row>
    <row r="4" spans="2:25" ht="26.25" customHeight="1">
      <c r="B4" s="31"/>
      <c r="C4" s="32"/>
      <c r="D4" s="178" t="s">
        <v>84</v>
      </c>
      <c r="E4" s="179" t="s">
        <v>608</v>
      </c>
      <c r="F4" s="180"/>
      <c r="G4" s="514"/>
      <c r="H4" s="515"/>
      <c r="I4" s="515"/>
      <c r="J4" s="515"/>
      <c r="K4" s="515"/>
      <c r="L4" s="515"/>
      <c r="M4" s="515"/>
      <c r="N4" s="515"/>
      <c r="O4" s="515"/>
      <c r="P4" s="515"/>
      <c r="Q4" s="516"/>
      <c r="R4" s="523"/>
      <c r="S4" s="524"/>
      <c r="T4" s="525"/>
      <c r="U4" s="237"/>
      <c r="V4" s="237"/>
      <c r="W4" s="32"/>
    </row>
    <row r="5" spans="2:25" ht="26.25" customHeight="1">
      <c r="B5" s="33"/>
      <c r="C5" s="35"/>
      <c r="D5" s="178" t="s">
        <v>85</v>
      </c>
      <c r="E5" s="179" t="s">
        <v>607</v>
      </c>
      <c r="F5" s="180"/>
      <c r="G5" s="517"/>
      <c r="H5" s="518"/>
      <c r="I5" s="518"/>
      <c r="J5" s="518"/>
      <c r="K5" s="518"/>
      <c r="L5" s="518"/>
      <c r="M5" s="518"/>
      <c r="N5" s="518"/>
      <c r="O5" s="518"/>
      <c r="P5" s="518"/>
      <c r="Q5" s="519"/>
      <c r="R5" s="526">
        <f>+'Cover Page YPF'!T3</f>
        <v>45946</v>
      </c>
      <c r="S5" s="524"/>
      <c r="T5" s="525"/>
      <c r="U5" s="34"/>
      <c r="V5" s="34"/>
      <c r="W5" s="35"/>
    </row>
    <row r="6" spans="2:25">
      <c r="B6" s="48"/>
      <c r="C6" s="239"/>
      <c r="D6" s="238"/>
      <c r="E6" s="238"/>
      <c r="F6" s="238"/>
      <c r="G6" s="238"/>
      <c r="H6" s="238"/>
      <c r="I6" s="238"/>
      <c r="J6" s="238"/>
      <c r="K6" s="238"/>
      <c r="L6" s="238"/>
      <c r="M6" s="238"/>
      <c r="N6" s="238"/>
      <c r="O6" s="238"/>
      <c r="P6" s="238"/>
      <c r="Q6" s="238"/>
      <c r="R6" s="238"/>
      <c r="S6" s="238"/>
      <c r="T6" s="238"/>
      <c r="U6" s="239"/>
      <c r="V6" s="239"/>
      <c r="W6" s="47"/>
    </row>
    <row r="7" spans="2:25">
      <c r="B7" s="48"/>
      <c r="C7" s="239"/>
      <c r="D7" s="239"/>
      <c r="E7" s="239"/>
      <c r="F7" s="239"/>
      <c r="G7" s="239"/>
      <c r="H7" s="239"/>
      <c r="I7" s="239"/>
      <c r="J7" s="239"/>
      <c r="K7" s="239"/>
      <c r="L7" s="239"/>
      <c r="M7" s="239"/>
      <c r="N7" s="239"/>
      <c r="O7" s="239"/>
      <c r="P7" s="239"/>
      <c r="Q7" s="239"/>
      <c r="R7" s="239"/>
      <c r="S7" s="239"/>
      <c r="T7" s="239"/>
      <c r="U7" s="239"/>
      <c r="V7" s="239"/>
      <c r="W7" s="47"/>
    </row>
    <row r="8" spans="2:25" ht="34.5" customHeight="1">
      <c r="B8" s="36"/>
      <c r="C8" s="240" t="s">
        <v>619</v>
      </c>
      <c r="D8" s="240"/>
      <c r="E8" s="240"/>
      <c r="F8" s="240"/>
      <c r="G8" s="240"/>
      <c r="H8" s="240"/>
      <c r="I8" s="240"/>
      <c r="J8" s="240"/>
      <c r="K8" s="240"/>
      <c r="L8" s="240"/>
      <c r="M8" s="240"/>
      <c r="N8" s="240"/>
      <c r="O8" s="240"/>
      <c r="P8" s="240"/>
      <c r="Q8" s="240"/>
      <c r="R8" s="240"/>
      <c r="S8" s="240"/>
      <c r="T8" s="240"/>
      <c r="U8" s="240"/>
      <c r="V8" s="240"/>
      <c r="W8" s="37"/>
    </row>
    <row r="9" spans="2:25">
      <c r="B9" s="31"/>
      <c r="C9" s="241"/>
      <c r="D9" s="237"/>
      <c r="E9" s="237"/>
      <c r="F9" s="237"/>
      <c r="G9" s="237"/>
      <c r="H9" s="237"/>
      <c r="I9" s="237"/>
      <c r="J9" s="237"/>
      <c r="K9" s="237"/>
      <c r="L9" s="237"/>
      <c r="M9" s="237"/>
      <c r="N9" s="237"/>
      <c r="O9" s="237"/>
      <c r="P9" s="237"/>
      <c r="Q9" s="237"/>
      <c r="R9" s="237"/>
      <c r="S9" s="237"/>
      <c r="T9" s="237"/>
      <c r="U9" s="237"/>
      <c r="V9" s="237"/>
      <c r="W9" s="32"/>
    </row>
    <row r="10" spans="2:25" ht="13.8" thickBot="1">
      <c r="B10" s="31"/>
      <c r="C10" s="237"/>
      <c r="D10" s="237"/>
      <c r="E10" s="237"/>
      <c r="F10" s="237"/>
      <c r="G10" s="237"/>
      <c r="H10" s="237"/>
      <c r="I10" s="237"/>
      <c r="J10" s="237"/>
      <c r="K10" s="237"/>
      <c r="L10" s="237"/>
      <c r="M10" s="237"/>
      <c r="N10" s="237"/>
      <c r="O10" s="237"/>
      <c r="P10" s="237"/>
      <c r="Q10" s="237"/>
      <c r="R10" s="237"/>
      <c r="S10" s="237"/>
      <c r="T10" s="237"/>
      <c r="U10" s="42"/>
      <c r="V10" s="237"/>
      <c r="W10" s="32"/>
    </row>
    <row r="11" spans="2:25" ht="21" customHeight="1" thickBot="1">
      <c r="B11" s="31"/>
      <c r="C11" s="237"/>
      <c r="D11" s="237"/>
      <c r="E11" s="237"/>
      <c r="F11" s="237"/>
      <c r="G11" s="237"/>
      <c r="H11" s="506" t="s">
        <v>621</v>
      </c>
      <c r="I11" s="510"/>
      <c r="J11" s="510"/>
      <c r="K11" s="510"/>
      <c r="L11" s="509"/>
      <c r="M11" s="506" t="s">
        <v>622</v>
      </c>
      <c r="N11" s="510"/>
      <c r="O11" s="510"/>
      <c r="P11" s="510"/>
      <c r="Q11" s="509"/>
      <c r="R11" s="243"/>
      <c r="S11" s="506" t="s">
        <v>623</v>
      </c>
      <c r="T11" s="507"/>
      <c r="U11" s="508" t="s">
        <v>624</v>
      </c>
      <c r="V11" s="509"/>
      <c r="W11" s="43"/>
    </row>
    <row r="12" spans="2:25" ht="51" customHeight="1" thickBot="1">
      <c r="B12" s="31"/>
      <c r="C12" s="242"/>
      <c r="D12" s="13" t="s">
        <v>625</v>
      </c>
      <c r="E12" s="14" t="s">
        <v>626</v>
      </c>
      <c r="F12" s="38" t="s">
        <v>627</v>
      </c>
      <c r="G12" s="30" t="s">
        <v>628</v>
      </c>
      <c r="H12" s="13" t="s">
        <v>629</v>
      </c>
      <c r="I12" s="16" t="s">
        <v>630</v>
      </c>
      <c r="J12" s="17" t="s">
        <v>631</v>
      </c>
      <c r="K12" s="14" t="s">
        <v>632</v>
      </c>
      <c r="L12" s="15" t="s">
        <v>633</v>
      </c>
      <c r="M12" s="13" t="s">
        <v>629</v>
      </c>
      <c r="N12" s="16" t="s">
        <v>630</v>
      </c>
      <c r="O12" s="17" t="s">
        <v>631</v>
      </c>
      <c r="P12" s="14" t="s">
        <v>632</v>
      </c>
      <c r="Q12" s="15" t="s">
        <v>633</v>
      </c>
      <c r="R12" s="244"/>
      <c r="S12" s="19" t="s">
        <v>634</v>
      </c>
      <c r="T12" s="21" t="s">
        <v>635</v>
      </c>
      <c r="U12" s="20" t="s">
        <v>634</v>
      </c>
      <c r="V12" s="41" t="s">
        <v>635</v>
      </c>
      <c r="W12" s="44"/>
      <c r="X12" s="22"/>
    </row>
    <row r="13" spans="2:25" ht="48.75" customHeight="1">
      <c r="B13" s="31"/>
      <c r="C13" s="254" t="s">
        <v>86</v>
      </c>
      <c r="D13" s="25">
        <f>SUM(D14:D29)</f>
        <v>208</v>
      </c>
      <c r="E13" s="26"/>
      <c r="F13" s="39"/>
      <c r="G13" s="24"/>
      <c r="H13" s="337">
        <v>1</v>
      </c>
      <c r="I13" s="338">
        <v>1</v>
      </c>
      <c r="J13" s="339">
        <v>1</v>
      </c>
      <c r="K13" s="340">
        <v>1</v>
      </c>
      <c r="L13" s="341"/>
      <c r="M13" s="337">
        <v>0</v>
      </c>
      <c r="N13" s="338">
        <v>0</v>
      </c>
      <c r="O13" s="339">
        <f>SUM(O14:O29)</f>
        <v>0</v>
      </c>
      <c r="P13" s="340">
        <f>SUM(P14:P29)</f>
        <v>0</v>
      </c>
      <c r="Q13" s="341">
        <f>SUM(Q14:Q29)</f>
        <v>0</v>
      </c>
      <c r="R13" s="342"/>
      <c r="S13" s="343">
        <f>I13/H13</f>
        <v>1</v>
      </c>
      <c r="T13" s="344">
        <f>J13/H13</f>
        <v>1</v>
      </c>
      <c r="U13" s="345"/>
      <c r="V13" s="346"/>
      <c r="W13" s="45"/>
      <c r="X13" s="23"/>
    </row>
    <row r="14" spans="2:25" ht="25.5" customHeight="1">
      <c r="B14" s="31"/>
      <c r="C14" s="255" t="str">
        <f>+'SUMMARY AND CURVES'!A9</f>
        <v>General Project Management</v>
      </c>
      <c r="D14" s="245">
        <f>COUNTIF('DATABASE AND CURVES'!$I$7:$I$214,INDICADORES!C14)</f>
        <v>5</v>
      </c>
      <c r="E14" s="246"/>
      <c r="F14" s="247"/>
      <c r="G14" s="248"/>
      <c r="H14" s="347">
        <v>1</v>
      </c>
      <c r="I14" s="348">
        <v>1</v>
      </c>
      <c r="J14" s="349">
        <v>1</v>
      </c>
      <c r="K14" s="350">
        <v>1</v>
      </c>
      <c r="L14" s="351"/>
      <c r="M14" s="347"/>
      <c r="N14" s="348"/>
      <c r="O14" s="349"/>
      <c r="P14" s="350"/>
      <c r="Q14" s="351"/>
      <c r="R14" s="352"/>
      <c r="S14" s="459">
        <f>+I14/H14</f>
        <v>1</v>
      </c>
      <c r="T14" s="460">
        <f>+J14/H14</f>
        <v>1</v>
      </c>
      <c r="U14" s="353"/>
      <c r="V14" s="354"/>
      <c r="W14" s="46"/>
      <c r="X14" s="18"/>
      <c r="Y14" s="307"/>
    </row>
    <row r="15" spans="2:25" ht="25.5" customHeight="1">
      <c r="B15" s="31"/>
      <c r="C15" s="255" t="str">
        <f>+'SUMMARY AND CURVES'!A10</f>
        <v>Process</v>
      </c>
      <c r="D15" s="27">
        <f>+COUNTIF('DATABASE AND CURVES'!$I$7:$I$214,INDICADORES!C15)</f>
        <v>23</v>
      </c>
      <c r="E15" s="28"/>
      <c r="F15" s="40"/>
      <c r="G15" s="29"/>
      <c r="H15" s="355"/>
      <c r="I15" s="356"/>
      <c r="J15" s="357"/>
      <c r="K15" s="358"/>
      <c r="L15" s="359"/>
      <c r="M15" s="355"/>
      <c r="N15" s="356"/>
      <c r="O15" s="357"/>
      <c r="P15" s="358"/>
      <c r="Q15" s="359"/>
      <c r="R15" s="352"/>
      <c r="S15" s="360"/>
      <c r="T15" s="361"/>
      <c r="U15" s="362"/>
      <c r="V15" s="363"/>
      <c r="W15" s="46"/>
      <c r="X15" s="18"/>
      <c r="Y15" s="307"/>
    </row>
    <row r="16" spans="2:25" ht="25.5" customHeight="1">
      <c r="B16" s="31"/>
      <c r="C16" s="255" t="str">
        <f>+'SUMMARY AND CURVES'!A11</f>
        <v>Civil and Structure</v>
      </c>
      <c r="D16" s="27">
        <f>+COUNTIF('DATABASE AND CURVES'!$I$7:$I$214,INDICADORES!C16)</f>
        <v>9</v>
      </c>
      <c r="E16" s="28"/>
      <c r="F16" s="40"/>
      <c r="G16" s="29"/>
      <c r="H16" s="319"/>
      <c r="I16" s="320"/>
      <c r="J16" s="321"/>
      <c r="K16" s="322"/>
      <c r="L16" s="323"/>
      <c r="M16" s="319"/>
      <c r="N16" s="320"/>
      <c r="O16" s="321"/>
      <c r="P16" s="322"/>
      <c r="Q16" s="323"/>
      <c r="R16" s="318"/>
      <c r="S16" s="324"/>
      <c r="T16" s="325"/>
      <c r="U16" s="326"/>
      <c r="V16" s="327"/>
      <c r="W16" s="46"/>
      <c r="X16" s="18"/>
      <c r="Y16" s="307"/>
    </row>
    <row r="17" spans="2:25" ht="25.5" customHeight="1">
      <c r="B17" s="31"/>
      <c r="C17" s="255" t="str">
        <f>+'SUMMARY AND CURVES'!A12</f>
        <v>Mechanical</v>
      </c>
      <c r="D17" s="27">
        <f>+COUNTIF('DATABASE AND CURVES'!$I$7:$I$214,INDICADORES!C17)</f>
        <v>1</v>
      </c>
      <c r="E17" s="28"/>
      <c r="F17" s="40"/>
      <c r="G17" s="29"/>
      <c r="H17" s="319"/>
      <c r="I17" s="320"/>
      <c r="J17" s="321"/>
      <c r="K17" s="322"/>
      <c r="L17" s="323"/>
      <c r="M17" s="319"/>
      <c r="N17" s="320"/>
      <c r="O17" s="321"/>
      <c r="P17" s="322"/>
      <c r="Q17" s="323"/>
      <c r="R17" s="318"/>
      <c r="S17" s="324"/>
      <c r="T17" s="325"/>
      <c r="U17" s="326"/>
      <c r="V17" s="327"/>
      <c r="W17" s="46"/>
      <c r="X17" s="18"/>
      <c r="Y17" s="307"/>
    </row>
    <row r="18" spans="2:25" ht="25.5" customHeight="1">
      <c r="B18" s="31"/>
      <c r="C18" s="255" t="str">
        <f>+'SUMMARY AND CURVES'!A13</f>
        <v>Electrical</v>
      </c>
      <c r="D18" s="27">
        <f>+COUNTIF('DATABASE AND CURVES'!$I$7:$I$214,INDICADORES!C18)</f>
        <v>7</v>
      </c>
      <c r="E18" s="28"/>
      <c r="F18" s="40"/>
      <c r="G18" s="29"/>
      <c r="H18" s="319"/>
      <c r="I18" s="320"/>
      <c r="J18" s="321"/>
      <c r="K18" s="322"/>
      <c r="L18" s="323"/>
      <c r="M18" s="319"/>
      <c r="N18" s="320"/>
      <c r="O18" s="321"/>
      <c r="P18" s="322"/>
      <c r="Q18" s="323"/>
      <c r="R18" s="318"/>
      <c r="S18" s="324"/>
      <c r="T18" s="325"/>
      <c r="U18" s="326"/>
      <c r="V18" s="327"/>
      <c r="W18" s="46"/>
      <c r="X18" s="18"/>
      <c r="Y18" s="307"/>
    </row>
    <row r="19" spans="2:25" ht="25.5" customHeight="1">
      <c r="B19" s="31"/>
      <c r="C19" s="255" t="str">
        <f>+'SUMMARY AND CURVES'!A14</f>
        <v>Quality Assurance &amp; Control</v>
      </c>
      <c r="D19" s="27">
        <f>+COUNTIF('DATABASE AND CURVES'!$I$7:$I$214,INDICADORES!C19)</f>
        <v>1</v>
      </c>
      <c r="E19" s="28"/>
      <c r="F19" s="40"/>
      <c r="G19" s="29"/>
      <c r="H19" s="319"/>
      <c r="I19" s="320"/>
      <c r="J19" s="321"/>
      <c r="K19" s="322"/>
      <c r="L19" s="323"/>
      <c r="M19" s="319"/>
      <c r="N19" s="320"/>
      <c r="O19" s="321"/>
      <c r="P19" s="322"/>
      <c r="Q19" s="323"/>
      <c r="R19" s="318"/>
      <c r="S19" s="324"/>
      <c r="T19" s="325"/>
      <c r="U19" s="326"/>
      <c r="V19" s="327"/>
      <c r="W19" s="46"/>
      <c r="X19" s="18"/>
      <c r="Y19" s="307"/>
    </row>
    <row r="20" spans="2:25" ht="25.5" customHeight="1">
      <c r="B20" s="31"/>
      <c r="C20" s="255" t="str">
        <f>+'SUMMARY AND CURVES'!A15</f>
        <v>I&amp;C</v>
      </c>
      <c r="D20" s="27">
        <f>+COUNTIF('DATABASE AND CURVES'!$I$7:$I$214,INDICADORES!C20)</f>
        <v>5</v>
      </c>
      <c r="E20" s="28"/>
      <c r="F20" s="40"/>
      <c r="G20" s="29"/>
      <c r="H20" s="319"/>
      <c r="I20" s="320"/>
      <c r="J20" s="321"/>
      <c r="K20" s="322"/>
      <c r="L20" s="323"/>
      <c r="M20" s="319"/>
      <c r="N20" s="320"/>
      <c r="O20" s="321"/>
      <c r="P20" s="322"/>
      <c r="Q20" s="323"/>
      <c r="R20" s="318"/>
      <c r="S20" s="324"/>
      <c r="T20" s="325"/>
      <c r="U20" s="326"/>
      <c r="V20" s="327"/>
      <c r="W20" s="46"/>
      <c r="X20" s="18"/>
      <c r="Y20" s="307"/>
    </row>
    <row r="21" spans="2:25" ht="25.5" customHeight="1">
      <c r="B21" s="31"/>
      <c r="C21" s="255" t="str">
        <f>+'SUMMARY AND CURVES'!A16</f>
        <v>HSE</v>
      </c>
      <c r="D21" s="27">
        <f>+COUNTIF('DATABASE AND CURVES'!$I$7:$I$214,INDICADORES!C21)</f>
        <v>2</v>
      </c>
      <c r="E21" s="28"/>
      <c r="F21" s="40"/>
      <c r="G21" s="29"/>
      <c r="H21" s="319"/>
      <c r="I21" s="320"/>
      <c r="J21" s="321"/>
      <c r="K21" s="322"/>
      <c r="L21" s="323"/>
      <c r="M21" s="319"/>
      <c r="N21" s="320"/>
      <c r="O21" s="321"/>
      <c r="P21" s="322"/>
      <c r="Q21" s="323"/>
      <c r="R21" s="318"/>
      <c r="S21" s="324"/>
      <c r="T21" s="325"/>
      <c r="U21" s="326"/>
      <c r="V21" s="327"/>
      <c r="W21" s="46"/>
      <c r="X21" s="18"/>
      <c r="Y21" s="307"/>
    </row>
    <row r="22" spans="2:25" ht="25.5" customHeight="1">
      <c r="B22" s="31"/>
      <c r="C22" s="255" t="str">
        <f>+'SUMMARY AND CURVES'!A17</f>
        <v>Construction</v>
      </c>
      <c r="D22" s="27">
        <f>+COUNTIF('DATABASE AND CURVES'!$I$7:$I$214,INDICADORES!C22)</f>
        <v>3</v>
      </c>
      <c r="E22" s="28"/>
      <c r="F22" s="40"/>
      <c r="G22" s="29"/>
      <c r="H22" s="319"/>
      <c r="I22" s="320"/>
      <c r="J22" s="321"/>
      <c r="K22" s="322"/>
      <c r="L22" s="323"/>
      <c r="M22" s="319"/>
      <c r="N22" s="320"/>
      <c r="O22" s="321"/>
      <c r="P22" s="322"/>
      <c r="Q22" s="323"/>
      <c r="R22" s="318"/>
      <c r="S22" s="324"/>
      <c r="T22" s="325"/>
      <c r="U22" s="326"/>
      <c r="V22" s="327"/>
      <c r="W22" s="46"/>
      <c r="X22" s="18"/>
      <c r="Y22" s="307"/>
    </row>
    <row r="23" spans="2:25" ht="25.5" customHeight="1">
      <c r="B23" s="31"/>
      <c r="C23" s="255" t="str">
        <f>+'SUMMARY AND CURVES'!A18</f>
        <v>Project Planning</v>
      </c>
      <c r="D23" s="27">
        <f>+COUNTIF('DATABASE AND CURVES'!$I$7:$I$214,INDICADORES!C23)</f>
        <v>3</v>
      </c>
      <c r="E23" s="28"/>
      <c r="F23" s="40"/>
      <c r="G23" s="29"/>
      <c r="H23" s="319"/>
      <c r="I23" s="320"/>
      <c r="J23" s="321"/>
      <c r="K23" s="322"/>
      <c r="L23" s="323"/>
      <c r="M23" s="319"/>
      <c r="N23" s="320"/>
      <c r="O23" s="321"/>
      <c r="P23" s="322"/>
      <c r="Q23" s="323"/>
      <c r="R23" s="318"/>
      <c r="S23" s="324"/>
      <c r="T23" s="325"/>
      <c r="U23" s="326"/>
      <c r="V23" s="327"/>
      <c r="W23" s="46"/>
      <c r="X23" s="18"/>
      <c r="Y23" s="307"/>
    </row>
    <row r="24" spans="2:25" ht="25.5" customHeight="1">
      <c r="B24" s="31"/>
      <c r="C24" s="255" t="str">
        <f>+'SUMMARY AND CURVES'!A19</f>
        <v>Piping</v>
      </c>
      <c r="D24" s="27">
        <f>+COUNTIF('DATABASE AND CURVES'!$I$7:$I$214,INDICADORES!C24)</f>
        <v>5</v>
      </c>
      <c r="E24" s="28"/>
      <c r="F24" s="40"/>
      <c r="G24" s="29"/>
      <c r="H24" s="319"/>
      <c r="I24" s="320"/>
      <c r="J24" s="321"/>
      <c r="K24" s="322"/>
      <c r="L24" s="323"/>
      <c r="M24" s="319"/>
      <c r="N24" s="320"/>
      <c r="O24" s="321"/>
      <c r="P24" s="322"/>
      <c r="Q24" s="323"/>
      <c r="R24" s="318"/>
      <c r="S24" s="324"/>
      <c r="T24" s="325"/>
      <c r="U24" s="326"/>
      <c r="V24" s="327"/>
      <c r="W24" s="46"/>
      <c r="X24" s="18"/>
      <c r="Y24" s="307"/>
    </row>
    <row r="25" spans="2:25" ht="25.5" customHeight="1">
      <c r="B25" s="31"/>
      <c r="C25" s="255" t="str">
        <f>+'SUMMARY AND CURVES'!A20</f>
        <v>Process Safety Management</v>
      </c>
      <c r="D25" s="27">
        <f>+COUNTIF('DATABASE AND CURVES'!$I$7:$I$214,INDICADORES!C25)</f>
        <v>7</v>
      </c>
      <c r="E25" s="28"/>
      <c r="F25" s="40"/>
      <c r="G25" s="29"/>
      <c r="H25" s="319"/>
      <c r="I25" s="320"/>
      <c r="J25" s="321"/>
      <c r="K25" s="322"/>
      <c r="L25" s="323"/>
      <c r="M25" s="319"/>
      <c r="N25" s="320"/>
      <c r="O25" s="321"/>
      <c r="P25" s="322"/>
      <c r="Q25" s="323"/>
      <c r="R25" s="318"/>
      <c r="S25" s="324"/>
      <c r="T25" s="325"/>
      <c r="U25" s="326"/>
      <c r="V25" s="327"/>
      <c r="W25" s="46"/>
      <c r="X25" s="18"/>
      <c r="Y25" s="307"/>
    </row>
    <row r="26" spans="2:25" ht="25.5" customHeight="1">
      <c r="B26" s="31"/>
      <c r="C26" s="255" t="str">
        <f>+'SUMMARY AND CURVES'!A21</f>
        <v>Pipelines and Flow lines</v>
      </c>
      <c r="D26" s="27">
        <f>+COUNTIF('DATABASE AND CURVES'!$I$7:$I$214,INDICADORES!C26)</f>
        <v>128</v>
      </c>
      <c r="E26" s="28"/>
      <c r="F26" s="40"/>
      <c r="G26" s="29"/>
      <c r="H26" s="319"/>
      <c r="I26" s="320"/>
      <c r="J26" s="321"/>
      <c r="K26" s="322"/>
      <c r="L26" s="323"/>
      <c r="M26" s="319"/>
      <c r="N26" s="320"/>
      <c r="O26" s="321"/>
      <c r="P26" s="322"/>
      <c r="Q26" s="323"/>
      <c r="R26" s="318"/>
      <c r="S26" s="324"/>
      <c r="T26" s="325"/>
      <c r="U26" s="326"/>
      <c r="V26" s="327"/>
      <c r="W26" s="46"/>
      <c r="X26" s="18"/>
      <c r="Y26" s="307"/>
    </row>
    <row r="27" spans="2:25" ht="25.5" customHeight="1">
      <c r="B27" s="31"/>
      <c r="C27" s="255" t="str">
        <f>+'SUMMARY AND CURVES'!A22</f>
        <v>Architectural</v>
      </c>
      <c r="D27" s="27">
        <f>+COUNTIF('DATABASE AND CURVES'!$I$7:$I$214,INDICADORES!C27)</f>
        <v>6</v>
      </c>
      <c r="E27" s="28"/>
      <c r="F27" s="40"/>
      <c r="G27" s="29"/>
      <c r="H27" s="319"/>
      <c r="I27" s="320"/>
      <c r="J27" s="321"/>
      <c r="K27" s="322"/>
      <c r="L27" s="323"/>
      <c r="M27" s="319"/>
      <c r="N27" s="320"/>
      <c r="O27" s="321"/>
      <c r="P27" s="322"/>
      <c r="Q27" s="323"/>
      <c r="R27" s="318"/>
      <c r="S27" s="324"/>
      <c r="T27" s="325"/>
      <c r="U27" s="326"/>
      <c r="V27" s="327"/>
      <c r="W27" s="46"/>
      <c r="X27" s="18"/>
      <c r="Y27" s="307"/>
    </row>
    <row r="28" spans="2:25" ht="25.5" customHeight="1">
      <c r="B28" s="31"/>
      <c r="C28" s="255" t="str">
        <f>+'SUMMARY AND CURVES'!A23</f>
        <v>Structural</v>
      </c>
      <c r="D28" s="27">
        <f>+COUNTIF('DATABASE AND CURVES'!$I$7:$I$214,INDICADORES!C28)</f>
        <v>2</v>
      </c>
      <c r="E28" s="28"/>
      <c r="F28" s="40"/>
      <c r="G28" s="29"/>
      <c r="H28" s="319"/>
      <c r="I28" s="320"/>
      <c r="J28" s="321"/>
      <c r="K28" s="322"/>
      <c r="L28" s="323"/>
      <c r="M28" s="319"/>
      <c r="N28" s="320"/>
      <c r="O28" s="321"/>
      <c r="P28" s="322"/>
      <c r="Q28" s="323"/>
      <c r="R28" s="318"/>
      <c r="S28" s="324"/>
      <c r="T28" s="325"/>
      <c r="U28" s="326"/>
      <c r="V28" s="327"/>
      <c r="W28" s="46"/>
      <c r="X28" s="18"/>
      <c r="Y28" s="307"/>
    </row>
    <row r="29" spans="2:25" ht="25.5" customHeight="1" thickBot="1">
      <c r="B29" s="31"/>
      <c r="C29" s="256" t="str">
        <f>+'SUMMARY AND CURVES'!A24</f>
        <v>Commissioning</v>
      </c>
      <c r="D29" s="250">
        <f>+COUNTIF('DATABASE AND CURVES'!$I$7:$I$214,INDICADORES!C29)</f>
        <v>1</v>
      </c>
      <c r="E29" s="251"/>
      <c r="F29" s="252"/>
      <c r="G29" s="253"/>
      <c r="H29" s="328"/>
      <c r="I29" s="329"/>
      <c r="J29" s="330"/>
      <c r="K29" s="331"/>
      <c r="L29" s="332"/>
      <c r="M29" s="328"/>
      <c r="N29" s="329"/>
      <c r="O29" s="330"/>
      <c r="P29" s="331"/>
      <c r="Q29" s="332"/>
      <c r="R29" s="318"/>
      <c r="S29" s="333"/>
      <c r="T29" s="334"/>
      <c r="U29" s="335"/>
      <c r="V29" s="336"/>
      <c r="W29" s="46"/>
      <c r="X29" s="18"/>
      <c r="Y29" s="307"/>
    </row>
    <row r="30" spans="2:25" ht="18">
      <c r="B30" s="33"/>
      <c r="C30" s="34"/>
      <c r="D30" s="34"/>
      <c r="E30" s="34"/>
      <c r="F30" s="34"/>
      <c r="G30" s="34"/>
      <c r="H30" s="34"/>
      <c r="I30" s="34"/>
      <c r="J30" s="249"/>
      <c r="K30" s="34"/>
      <c r="L30" s="34"/>
      <c r="M30" s="34"/>
      <c r="N30" s="34"/>
      <c r="O30" s="34"/>
      <c r="P30" s="34"/>
      <c r="Q30" s="34"/>
      <c r="R30" s="34"/>
      <c r="S30" s="34"/>
      <c r="T30" s="34"/>
      <c r="U30" s="34"/>
      <c r="V30" s="34"/>
      <c r="W30" s="35"/>
    </row>
  </sheetData>
  <mergeCells count="7">
    <mergeCell ref="S11:T11"/>
    <mergeCell ref="U11:V11"/>
    <mergeCell ref="M11:Q11"/>
    <mergeCell ref="H11:L11"/>
    <mergeCell ref="G3:Q5"/>
    <mergeCell ref="R3:T4"/>
    <mergeCell ref="R5:T5"/>
  </mergeCells>
  <pageMargins left="0.25" right="0.25" top="0.75" bottom="0.75" header="0.3" footer="0.3"/>
  <pageSetup paperSize="9" scale="33" orientation="portrait" r:id="rId1"/>
  <headerFooter>
    <oddHeader>&amp;R&amp;"Calibri"&amp;10&amp;K000000 Documento: YPF-Público&amp;1#_x000D_</oddHeader>
    <oddFooter>&amp;R_x000D_&amp;1#&amp;"Calibri"&amp;10&amp;K000000 Documento: YPF-Público</oddFooter>
  </headerFooter>
  <colBreaks count="1" manualBreakCount="1">
    <brk id="2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D66CD-D6B7-461B-B230-67C863B5AAD5}">
  <sheetPr>
    <tabColor rgb="FF0070C0"/>
    <pageSetUpPr fitToPage="1"/>
  </sheetPr>
  <dimension ref="A1:O967"/>
  <sheetViews>
    <sheetView showGridLines="0" zoomScale="80" zoomScaleNormal="80" zoomScaleSheetLayoutView="90" workbookViewId="0">
      <selection activeCell="H29" sqref="H29"/>
    </sheetView>
  </sheetViews>
  <sheetFormatPr baseColWidth="10" defaultColWidth="12.6640625" defaultRowHeight="15" customHeight="1"/>
  <cols>
    <col min="1" max="1" width="25.88671875" style="370" bestFit="1" customWidth="1"/>
    <col min="2" max="2" width="40.33203125" style="370" customWidth="1"/>
    <col min="3" max="3" width="5" style="370" customWidth="1"/>
    <col min="4" max="4" width="25.88671875" style="370" customWidth="1"/>
    <col min="5" max="5" width="35.21875" style="370" customWidth="1"/>
    <col min="6" max="6" width="10" style="370" customWidth="1"/>
    <col min="7" max="7" width="13.77734375" style="370" customWidth="1"/>
    <col min="8" max="8" width="15.44140625" style="370" customWidth="1"/>
    <col min="9" max="9" width="19.77734375" style="370" customWidth="1"/>
    <col min="10" max="10" width="10.5546875" style="370" customWidth="1"/>
    <col min="11" max="11" width="7.21875" style="370" customWidth="1"/>
    <col min="12" max="12" width="19.6640625" style="370" customWidth="1"/>
    <col min="13" max="13" width="14.21875" style="370" customWidth="1"/>
    <col min="14" max="14" width="13.109375" style="370" customWidth="1"/>
    <col min="15" max="15" width="40.6640625" style="370" bestFit="1" customWidth="1"/>
    <col min="16" max="16384" width="12.6640625" style="370"/>
  </cols>
  <sheetData>
    <row r="1" spans="1:15" ht="6" customHeight="1">
      <c r="A1" s="364"/>
      <c r="B1" s="396"/>
      <c r="C1" s="396"/>
      <c r="D1" s="396"/>
      <c r="E1" s="396"/>
      <c r="F1" s="396"/>
      <c r="G1" s="365"/>
      <c r="H1" s="365"/>
      <c r="I1" s="366"/>
      <c r="J1" s="367"/>
      <c r="K1" s="367"/>
      <c r="L1" s="367"/>
      <c r="M1" s="368"/>
      <c r="N1" s="368"/>
      <c r="O1" s="369"/>
    </row>
    <row r="2" spans="1:15" ht="13.8">
      <c r="A2" s="527" t="str">
        <f>+'Cover Page YPF'!B3</f>
        <v>Weekly Project Report</v>
      </c>
      <c r="B2" s="528"/>
      <c r="C2" s="528"/>
      <c r="D2" s="528"/>
      <c r="E2" s="528"/>
      <c r="F2" s="528"/>
      <c r="G2" s="529"/>
      <c r="H2" s="529"/>
      <c r="I2" s="529"/>
      <c r="J2" s="529"/>
      <c r="K2" s="529"/>
      <c r="L2" s="529"/>
      <c r="M2" s="529"/>
      <c r="N2" s="529"/>
      <c r="O2" s="530"/>
    </row>
    <row r="3" spans="1:15" ht="13.8">
      <c r="A3" s="527" t="str">
        <f>+'Cover Page YPF'!C6</f>
        <v>Argentina LNG ligth FEED</v>
      </c>
      <c r="B3" s="528"/>
      <c r="C3" s="528"/>
      <c r="D3" s="528"/>
      <c r="E3" s="528"/>
      <c r="F3" s="528"/>
      <c r="G3" s="529"/>
      <c r="H3" s="529"/>
      <c r="I3" s="529"/>
      <c r="J3" s="529"/>
      <c r="K3" s="529"/>
      <c r="L3" s="529"/>
      <c r="M3" s="529"/>
      <c r="N3" s="529"/>
      <c r="O3" s="530"/>
    </row>
    <row r="4" spans="1:15" ht="13.8">
      <c r="A4" s="527" t="s">
        <v>728</v>
      </c>
      <c r="B4" s="528"/>
      <c r="C4" s="528"/>
      <c r="D4" s="528"/>
      <c r="E4" s="528"/>
      <c r="F4" s="528"/>
      <c r="G4" s="529"/>
      <c r="H4" s="529"/>
      <c r="I4" s="529"/>
      <c r="J4" s="529"/>
      <c r="K4" s="529"/>
      <c r="L4" s="529"/>
      <c r="M4" s="529"/>
      <c r="N4" s="529"/>
      <c r="O4" s="530"/>
    </row>
    <row r="5" spans="1:15" ht="6" customHeight="1" thickBot="1">
      <c r="A5" s="371"/>
      <c r="B5" s="397"/>
      <c r="C5" s="397"/>
      <c r="D5" s="397"/>
      <c r="E5" s="397"/>
      <c r="F5" s="397"/>
      <c r="G5" s="372"/>
      <c r="H5" s="372"/>
      <c r="I5" s="373"/>
      <c r="J5" s="374"/>
      <c r="K5" s="374"/>
      <c r="L5" s="374"/>
      <c r="M5" s="375"/>
      <c r="N5" s="375"/>
      <c r="O5" s="376"/>
    </row>
    <row r="6" spans="1:15" ht="6" customHeight="1">
      <c r="A6" s="377"/>
      <c r="B6" s="377"/>
      <c r="C6" s="377"/>
      <c r="D6" s="377"/>
      <c r="E6" s="377"/>
      <c r="F6" s="377"/>
      <c r="G6" s="378"/>
      <c r="H6" s="378"/>
      <c r="I6" s="379"/>
      <c r="J6" s="380"/>
      <c r="K6" s="380"/>
      <c r="L6" s="380"/>
      <c r="M6" s="381"/>
      <c r="N6" s="381"/>
      <c r="O6" s="379"/>
    </row>
    <row r="7" spans="1:15" ht="6" customHeight="1" thickBot="1">
      <c r="A7" s="382"/>
      <c r="B7" s="382"/>
      <c r="C7" s="382"/>
      <c r="D7" s="382"/>
      <c r="E7" s="382"/>
      <c r="F7" s="382"/>
      <c r="G7" s="382"/>
      <c r="H7" s="383"/>
      <c r="I7" s="383"/>
      <c r="J7" s="384"/>
      <c r="K7" s="384"/>
      <c r="L7" s="384"/>
      <c r="M7" s="384"/>
      <c r="N7" s="383"/>
      <c r="O7" s="383"/>
    </row>
    <row r="8" spans="1:15" ht="12.75" customHeight="1" thickBot="1">
      <c r="A8" s="385"/>
      <c r="B8" s="385"/>
      <c r="C8" s="385"/>
      <c r="D8" s="385"/>
      <c r="E8" s="385"/>
      <c r="F8" s="385"/>
      <c r="G8" s="385"/>
      <c r="H8" s="506" t="s">
        <v>719</v>
      </c>
      <c r="I8" s="510"/>
      <c r="J8" s="385"/>
      <c r="K8" s="385"/>
      <c r="L8" s="506" t="s">
        <v>720</v>
      </c>
      <c r="M8" s="510"/>
      <c r="N8" s="510"/>
      <c r="O8" s="386"/>
    </row>
    <row r="9" spans="1:15" ht="30" customHeight="1" thickBot="1">
      <c r="A9" s="13" t="s">
        <v>711</v>
      </c>
      <c r="B9" s="13" t="s">
        <v>712</v>
      </c>
      <c r="C9" s="13" t="s">
        <v>703</v>
      </c>
      <c r="D9" s="13" t="s">
        <v>713</v>
      </c>
      <c r="E9" s="13" t="s">
        <v>714</v>
      </c>
      <c r="F9" s="13" t="s">
        <v>704</v>
      </c>
      <c r="G9" s="13" t="s">
        <v>715</v>
      </c>
      <c r="H9" s="13" t="s">
        <v>716</v>
      </c>
      <c r="I9" s="13" t="s">
        <v>717</v>
      </c>
      <c r="J9" s="13" t="s">
        <v>718</v>
      </c>
      <c r="K9" s="13"/>
      <c r="L9" s="13" t="s">
        <v>721</v>
      </c>
      <c r="M9" s="13" t="s">
        <v>722</v>
      </c>
      <c r="N9" s="13" t="s">
        <v>723</v>
      </c>
      <c r="O9" s="13" t="s">
        <v>724</v>
      </c>
    </row>
    <row r="10" spans="1:15" ht="11.25" customHeight="1" thickBot="1">
      <c r="A10" s="13"/>
      <c r="B10" s="13"/>
      <c r="C10" s="13"/>
      <c r="D10" s="13"/>
      <c r="E10" s="13"/>
      <c r="F10" s="13"/>
      <c r="G10" s="13"/>
      <c r="H10" s="13"/>
      <c r="I10" s="13"/>
      <c r="J10" s="13" t="s">
        <v>726</v>
      </c>
      <c r="K10" s="13" t="s">
        <v>700</v>
      </c>
      <c r="L10" s="13"/>
      <c r="M10" s="13"/>
      <c r="N10" s="13"/>
      <c r="O10" s="13"/>
    </row>
    <row r="11" spans="1:15" ht="12.75" customHeight="1">
      <c r="A11" s="387" t="s">
        <v>705</v>
      </c>
      <c r="B11" s="398" t="s">
        <v>706</v>
      </c>
      <c r="C11" s="398" t="s">
        <v>707</v>
      </c>
      <c r="D11" s="398" t="s">
        <v>708</v>
      </c>
      <c r="E11" s="398" t="s">
        <v>709</v>
      </c>
      <c r="F11" s="398" t="s">
        <v>710</v>
      </c>
      <c r="G11" s="388">
        <v>45946</v>
      </c>
      <c r="H11" s="389" t="s">
        <v>701</v>
      </c>
      <c r="I11" s="390" t="s">
        <v>702</v>
      </c>
      <c r="J11" s="389" t="s">
        <v>80</v>
      </c>
      <c r="K11" s="389"/>
      <c r="L11" s="391"/>
      <c r="M11" s="388"/>
      <c r="N11" s="392"/>
      <c r="O11" s="392" t="s">
        <v>725</v>
      </c>
    </row>
    <row r="12" spans="1:15" ht="12.75" customHeight="1">
      <c r="A12" s="387"/>
      <c r="B12" s="398"/>
      <c r="C12" s="398"/>
      <c r="D12" s="398"/>
      <c r="E12" s="398"/>
      <c r="F12" s="398"/>
      <c r="G12" s="388"/>
      <c r="H12" s="389"/>
      <c r="I12" s="390"/>
      <c r="J12" s="389"/>
      <c r="K12" s="389"/>
      <c r="L12" s="391"/>
      <c r="M12" s="388"/>
      <c r="N12" s="392"/>
      <c r="O12" s="392"/>
    </row>
    <row r="13" spans="1:15" ht="12.75" customHeight="1">
      <c r="A13" s="387"/>
      <c r="B13" s="398"/>
      <c r="C13" s="398"/>
      <c r="D13" s="398"/>
      <c r="E13" s="398"/>
      <c r="F13" s="398"/>
      <c r="G13" s="388"/>
      <c r="H13" s="389"/>
      <c r="I13" s="390"/>
      <c r="J13" s="389"/>
      <c r="K13" s="389"/>
      <c r="L13" s="391"/>
      <c r="M13" s="388"/>
      <c r="N13" s="392"/>
      <c r="O13" s="392"/>
    </row>
    <row r="14" spans="1:15" ht="12.75" customHeight="1">
      <c r="A14" s="387"/>
      <c r="B14" s="398"/>
      <c r="C14" s="398"/>
      <c r="D14" s="398"/>
      <c r="E14" s="398"/>
      <c r="F14" s="398"/>
      <c r="G14" s="388"/>
      <c r="H14" s="389"/>
      <c r="I14" s="390"/>
      <c r="J14" s="389"/>
      <c r="K14" s="389"/>
      <c r="L14" s="391"/>
      <c r="M14" s="388"/>
      <c r="N14" s="392"/>
      <c r="O14" s="392"/>
    </row>
    <row r="15" spans="1:15" ht="12.75" customHeight="1">
      <c r="A15" s="387"/>
      <c r="B15" s="398"/>
      <c r="C15" s="398"/>
      <c r="D15" s="398"/>
      <c r="E15" s="398"/>
      <c r="F15" s="398"/>
      <c r="G15" s="388"/>
      <c r="H15" s="389"/>
      <c r="I15" s="390"/>
      <c r="J15" s="389"/>
      <c r="K15" s="389"/>
      <c r="L15" s="391"/>
      <c r="M15" s="388"/>
      <c r="N15" s="392"/>
      <c r="O15" s="392"/>
    </row>
    <row r="16" spans="1:15" ht="12.75" customHeight="1">
      <c r="A16" s="387"/>
      <c r="B16" s="398"/>
      <c r="C16" s="398"/>
      <c r="D16" s="398"/>
      <c r="E16" s="398"/>
      <c r="F16" s="398"/>
      <c r="G16" s="388"/>
      <c r="H16" s="389"/>
      <c r="I16" s="390"/>
      <c r="J16" s="389"/>
      <c r="K16" s="389"/>
      <c r="L16" s="391"/>
      <c r="M16" s="388"/>
      <c r="N16" s="392"/>
      <c r="O16" s="392"/>
    </row>
    <row r="17" spans="1:15" ht="12.75" customHeight="1">
      <c r="A17" s="387"/>
      <c r="B17" s="398"/>
      <c r="C17" s="398"/>
      <c r="D17" s="398"/>
      <c r="E17" s="398"/>
      <c r="F17" s="398"/>
      <c r="G17" s="388"/>
      <c r="H17" s="389"/>
      <c r="I17" s="390"/>
      <c r="J17" s="389"/>
      <c r="K17" s="389"/>
      <c r="L17" s="391"/>
      <c r="M17" s="388"/>
      <c r="N17" s="392"/>
      <c r="O17" s="392"/>
    </row>
    <row r="18" spans="1:15" ht="12.75" customHeight="1">
      <c r="A18" s="387"/>
      <c r="B18" s="398"/>
      <c r="C18" s="398"/>
      <c r="D18" s="398"/>
      <c r="E18" s="398"/>
      <c r="F18" s="398"/>
      <c r="G18" s="388"/>
      <c r="H18" s="389"/>
      <c r="I18" s="390"/>
      <c r="J18" s="389"/>
      <c r="K18" s="389"/>
      <c r="L18" s="391"/>
      <c r="M18" s="388"/>
      <c r="N18" s="392"/>
      <c r="O18" s="392"/>
    </row>
    <row r="19" spans="1:15" ht="12.75" customHeight="1">
      <c r="A19" s="387"/>
      <c r="B19" s="398"/>
      <c r="C19" s="398"/>
      <c r="D19" s="398"/>
      <c r="E19" s="398"/>
      <c r="F19" s="398"/>
      <c r="G19" s="388"/>
      <c r="H19" s="389"/>
      <c r="I19" s="390"/>
      <c r="J19" s="389"/>
      <c r="K19" s="389"/>
      <c r="L19" s="391"/>
      <c r="M19" s="388"/>
      <c r="N19" s="392"/>
      <c r="O19" s="392"/>
    </row>
    <row r="20" spans="1:15" ht="12.75" customHeight="1">
      <c r="A20" s="387"/>
      <c r="B20" s="398"/>
      <c r="C20" s="398"/>
      <c r="D20" s="398"/>
      <c r="E20" s="398"/>
      <c r="F20" s="398"/>
      <c r="G20" s="388"/>
      <c r="H20" s="389"/>
      <c r="I20" s="390"/>
      <c r="J20" s="389"/>
      <c r="K20" s="389"/>
      <c r="L20" s="391"/>
      <c r="M20" s="388"/>
      <c r="N20" s="392"/>
      <c r="O20" s="392"/>
    </row>
    <row r="21" spans="1:15" ht="12.75" customHeight="1">
      <c r="A21" s="387"/>
      <c r="B21" s="398"/>
      <c r="C21" s="398"/>
      <c r="D21" s="398"/>
      <c r="E21" s="398"/>
      <c r="F21" s="398"/>
      <c r="G21" s="388"/>
      <c r="H21" s="389"/>
      <c r="I21" s="390"/>
      <c r="J21" s="389"/>
      <c r="K21" s="389"/>
      <c r="L21" s="391"/>
      <c r="M21" s="388"/>
      <c r="N21" s="392"/>
      <c r="O21" s="392"/>
    </row>
    <row r="22" spans="1:15" ht="12.75" customHeight="1">
      <c r="A22" s="387"/>
      <c r="B22" s="398"/>
      <c r="C22" s="398"/>
      <c r="D22" s="398"/>
      <c r="E22" s="398"/>
      <c r="F22" s="398"/>
      <c r="G22" s="388"/>
      <c r="H22" s="389"/>
      <c r="I22" s="390"/>
      <c r="J22" s="389"/>
      <c r="K22" s="389"/>
      <c r="M22" s="388"/>
      <c r="N22" s="392"/>
      <c r="O22" s="392"/>
    </row>
    <row r="23" spans="1:15" ht="12.75" customHeight="1">
      <c r="A23" s="387"/>
      <c r="B23" s="398"/>
      <c r="C23" s="398"/>
      <c r="D23" s="398"/>
      <c r="E23" s="398"/>
      <c r="F23" s="398"/>
      <c r="G23" s="388"/>
      <c r="H23" s="389"/>
      <c r="I23" s="390"/>
      <c r="J23" s="389"/>
      <c r="K23" s="389"/>
      <c r="L23" s="393"/>
      <c r="M23" s="393"/>
      <c r="N23" s="392"/>
      <c r="O23" s="392"/>
    </row>
    <row r="24" spans="1:15" ht="12.75" customHeight="1">
      <c r="A24" s="387"/>
      <c r="B24" s="398"/>
      <c r="C24" s="398"/>
      <c r="D24" s="398"/>
      <c r="E24" s="398"/>
      <c r="F24" s="398"/>
      <c r="G24" s="388"/>
      <c r="H24" s="389"/>
      <c r="I24" s="390"/>
      <c r="J24" s="389"/>
      <c r="K24" s="389"/>
      <c r="L24" s="391"/>
      <c r="M24" s="388"/>
      <c r="N24" s="392"/>
      <c r="O24" s="392"/>
    </row>
    <row r="25" spans="1:15" ht="12.75" customHeight="1">
      <c r="A25" s="387"/>
      <c r="B25" s="398"/>
      <c r="C25" s="398"/>
      <c r="D25" s="398"/>
      <c r="E25" s="398"/>
      <c r="F25" s="398"/>
      <c r="G25" s="388"/>
      <c r="H25" s="389"/>
      <c r="I25" s="390"/>
      <c r="J25" s="389"/>
      <c r="K25" s="389"/>
      <c r="L25" s="391"/>
      <c r="M25" s="388"/>
      <c r="N25" s="392"/>
      <c r="O25" s="392"/>
    </row>
    <row r="26" spans="1:15" ht="12.75" customHeight="1">
      <c r="A26" s="387"/>
      <c r="B26" s="398"/>
      <c r="C26" s="398"/>
      <c r="D26" s="398"/>
      <c r="E26" s="398"/>
      <c r="F26" s="398"/>
      <c r="G26" s="388"/>
      <c r="H26" s="389"/>
      <c r="I26" s="390"/>
      <c r="J26" s="389"/>
      <c r="K26" s="389"/>
      <c r="L26" s="391"/>
      <c r="M26" s="388"/>
      <c r="N26" s="392"/>
      <c r="O26" s="392"/>
    </row>
    <row r="27" spans="1:15" ht="12.75" customHeight="1">
      <c r="A27" s="387"/>
      <c r="B27" s="398"/>
      <c r="C27" s="398"/>
      <c r="D27" s="398"/>
      <c r="E27" s="398"/>
      <c r="F27" s="398"/>
      <c r="G27" s="388"/>
      <c r="H27" s="389"/>
      <c r="I27" s="390"/>
      <c r="J27" s="389"/>
      <c r="K27" s="389"/>
      <c r="L27" s="391"/>
      <c r="M27" s="388"/>
      <c r="N27" s="392"/>
      <c r="O27" s="392"/>
    </row>
    <row r="28" spans="1:15" ht="12.75" customHeight="1">
      <c r="A28" s="387"/>
      <c r="B28" s="398"/>
      <c r="C28" s="398"/>
      <c r="D28" s="398"/>
      <c r="E28" s="398"/>
      <c r="F28" s="398"/>
      <c r="G28" s="388"/>
      <c r="H28" s="389"/>
      <c r="I28" s="390"/>
      <c r="J28" s="389"/>
      <c r="K28" s="389"/>
      <c r="L28" s="391"/>
      <c r="M28" s="388"/>
      <c r="N28" s="392"/>
      <c r="O28" s="392"/>
    </row>
    <row r="29" spans="1:15" ht="12.75" customHeight="1">
      <c r="A29" s="387"/>
      <c r="B29" s="398"/>
      <c r="C29" s="398"/>
      <c r="D29" s="398"/>
      <c r="E29" s="398"/>
      <c r="F29" s="398"/>
      <c r="G29" s="388"/>
      <c r="H29" s="389"/>
      <c r="I29" s="390"/>
      <c r="J29" s="389"/>
      <c r="K29" s="389"/>
      <c r="L29" s="391"/>
      <c r="M29" s="388"/>
      <c r="N29" s="392"/>
      <c r="O29" s="392"/>
    </row>
    <row r="30" spans="1:15" ht="12.75" customHeight="1">
      <c r="A30" s="387"/>
      <c r="B30" s="398"/>
      <c r="C30" s="398"/>
      <c r="D30" s="398"/>
      <c r="E30" s="398"/>
      <c r="F30" s="398"/>
      <c r="G30" s="388"/>
      <c r="H30" s="389"/>
      <c r="I30" s="390"/>
      <c r="J30" s="389"/>
      <c r="K30" s="389"/>
      <c r="L30" s="391"/>
      <c r="M30" s="388"/>
      <c r="N30" s="392"/>
      <c r="O30" s="392"/>
    </row>
    <row r="31" spans="1:15" ht="12.75" customHeight="1">
      <c r="A31" s="387"/>
      <c r="B31" s="398"/>
      <c r="C31" s="398"/>
      <c r="D31" s="398"/>
      <c r="E31" s="398"/>
      <c r="F31" s="398"/>
      <c r="G31" s="388"/>
      <c r="H31" s="389"/>
      <c r="I31" s="390"/>
      <c r="J31" s="389"/>
      <c r="K31" s="389"/>
      <c r="L31" s="391"/>
      <c r="M31" s="388"/>
      <c r="N31" s="392"/>
      <c r="O31" s="392"/>
    </row>
    <row r="32" spans="1:15" ht="12.75" customHeight="1">
      <c r="A32" s="387"/>
      <c r="B32" s="398"/>
      <c r="C32" s="398"/>
      <c r="D32" s="398"/>
      <c r="E32" s="398"/>
      <c r="F32" s="398"/>
      <c r="G32" s="388"/>
      <c r="H32" s="389"/>
      <c r="I32" s="390"/>
      <c r="J32" s="389"/>
      <c r="K32" s="389"/>
      <c r="L32" s="391"/>
      <c r="M32" s="388"/>
      <c r="N32" s="392"/>
      <c r="O32" s="392"/>
    </row>
    <row r="33" spans="1:15" ht="12.75" customHeight="1">
      <c r="A33" s="387"/>
      <c r="B33" s="398"/>
      <c r="C33" s="398"/>
      <c r="D33" s="398"/>
      <c r="E33" s="398"/>
      <c r="F33" s="398"/>
      <c r="G33" s="388"/>
      <c r="H33" s="389"/>
      <c r="I33" s="390"/>
      <c r="J33" s="389"/>
      <c r="K33" s="389"/>
      <c r="L33" s="391"/>
      <c r="M33" s="388"/>
      <c r="N33" s="392"/>
      <c r="O33" s="392"/>
    </row>
    <row r="34" spans="1:15" ht="12.75" customHeight="1">
      <c r="A34" s="387"/>
      <c r="B34" s="398"/>
      <c r="C34" s="398"/>
      <c r="D34" s="398"/>
      <c r="E34" s="398"/>
      <c r="F34" s="398"/>
      <c r="G34" s="388"/>
      <c r="H34" s="389"/>
      <c r="I34" s="390"/>
      <c r="J34" s="389"/>
      <c r="K34" s="389"/>
      <c r="L34" s="391"/>
      <c r="M34" s="388"/>
      <c r="N34" s="392"/>
      <c r="O34" s="392"/>
    </row>
    <row r="35" spans="1:15" ht="12.75" customHeight="1">
      <c r="A35" s="387"/>
      <c r="B35" s="398"/>
      <c r="C35" s="398"/>
      <c r="D35" s="398"/>
      <c r="E35" s="398"/>
      <c r="F35" s="398"/>
      <c r="G35" s="388"/>
      <c r="H35" s="389"/>
      <c r="I35" s="390"/>
      <c r="J35" s="389"/>
      <c r="K35" s="389"/>
      <c r="L35" s="391"/>
      <c r="M35" s="388"/>
      <c r="N35" s="392"/>
      <c r="O35" s="392"/>
    </row>
    <row r="36" spans="1:15" ht="12.75" customHeight="1">
      <c r="A36" s="387"/>
      <c r="B36" s="398"/>
      <c r="C36" s="398"/>
      <c r="D36" s="398"/>
      <c r="E36" s="398"/>
      <c r="F36" s="398"/>
      <c r="G36" s="388"/>
      <c r="H36" s="389"/>
      <c r="I36" s="390"/>
      <c r="J36" s="389"/>
      <c r="K36" s="389"/>
      <c r="L36" s="391"/>
      <c r="M36" s="388"/>
      <c r="N36" s="392"/>
      <c r="O36" s="392"/>
    </row>
    <row r="37" spans="1:15" ht="12.75" customHeight="1">
      <c r="A37" s="387"/>
      <c r="B37" s="398"/>
      <c r="C37" s="398"/>
      <c r="D37" s="398"/>
      <c r="E37" s="398"/>
      <c r="F37" s="398"/>
      <c r="G37" s="388"/>
      <c r="H37" s="389"/>
      <c r="I37" s="390"/>
      <c r="J37" s="389"/>
      <c r="K37" s="389"/>
      <c r="L37" s="391"/>
      <c r="M37" s="388"/>
      <c r="N37" s="392"/>
      <c r="O37" s="392"/>
    </row>
    <row r="38" spans="1:15" ht="12.75" customHeight="1">
      <c r="A38" s="387"/>
      <c r="B38" s="398"/>
      <c r="C38" s="398"/>
      <c r="D38" s="398"/>
      <c r="E38" s="398"/>
      <c r="F38" s="398"/>
      <c r="G38" s="388"/>
      <c r="H38" s="389"/>
      <c r="I38" s="390"/>
      <c r="J38" s="389"/>
      <c r="K38" s="389"/>
      <c r="L38" s="391"/>
      <c r="M38" s="388"/>
      <c r="N38" s="392"/>
      <c r="O38" s="392"/>
    </row>
    <row r="39" spans="1:15" ht="12.75" customHeight="1">
      <c r="A39" s="387"/>
      <c r="B39" s="398"/>
      <c r="C39" s="398"/>
      <c r="D39" s="398"/>
      <c r="E39" s="398"/>
      <c r="F39" s="398"/>
      <c r="G39" s="388"/>
      <c r="H39" s="389"/>
      <c r="I39" s="390"/>
      <c r="J39" s="389"/>
      <c r="K39" s="389"/>
      <c r="L39" s="391"/>
      <c r="M39" s="388"/>
      <c r="N39" s="392"/>
      <c r="O39" s="392"/>
    </row>
    <row r="40" spans="1:15" ht="12.75" customHeight="1">
      <c r="A40" s="387"/>
      <c r="B40" s="398"/>
      <c r="C40" s="398"/>
      <c r="D40" s="398"/>
      <c r="E40" s="398"/>
      <c r="F40" s="398"/>
      <c r="G40" s="388"/>
      <c r="H40" s="389"/>
      <c r="I40" s="390"/>
      <c r="J40" s="389"/>
      <c r="K40" s="389"/>
      <c r="L40" s="391"/>
      <c r="M40" s="388"/>
      <c r="N40" s="392"/>
      <c r="O40" s="392"/>
    </row>
    <row r="41" spans="1:15" ht="12.75" customHeight="1">
      <c r="A41" s="387"/>
      <c r="B41" s="398"/>
      <c r="C41" s="398"/>
      <c r="D41" s="398"/>
      <c r="E41" s="398"/>
      <c r="F41" s="398"/>
      <c r="G41" s="388"/>
      <c r="H41" s="389"/>
      <c r="I41" s="390"/>
      <c r="J41" s="389"/>
      <c r="K41" s="389"/>
      <c r="L41" s="391"/>
      <c r="M41" s="388"/>
      <c r="N41" s="392"/>
      <c r="O41" s="392"/>
    </row>
    <row r="42" spans="1:15" ht="12.75" customHeight="1">
      <c r="A42" s="394"/>
      <c r="B42" s="394"/>
      <c r="C42" s="394"/>
      <c r="D42" s="394"/>
      <c r="E42" s="394"/>
      <c r="F42" s="394"/>
      <c r="G42" s="394"/>
      <c r="H42" s="394"/>
      <c r="I42" s="394"/>
      <c r="J42" s="395"/>
      <c r="K42" s="395"/>
      <c r="L42" s="395"/>
      <c r="M42" s="394"/>
      <c r="N42" s="394"/>
      <c r="O42" s="394"/>
    </row>
    <row r="43" spans="1:15" ht="12.75" customHeight="1">
      <c r="A43" s="394"/>
      <c r="B43" s="394"/>
      <c r="C43" s="394"/>
      <c r="D43" s="394"/>
      <c r="E43" s="394"/>
      <c r="F43" s="394"/>
      <c r="G43" s="394"/>
      <c r="H43" s="394"/>
      <c r="I43" s="394"/>
      <c r="J43" s="395"/>
      <c r="K43" s="395"/>
      <c r="L43" s="395"/>
      <c r="M43" s="394"/>
      <c r="N43" s="394"/>
      <c r="O43" s="394"/>
    </row>
    <row r="44" spans="1:15" ht="12.75" customHeight="1">
      <c r="A44" s="394"/>
      <c r="B44" s="394"/>
      <c r="C44" s="394"/>
      <c r="D44" s="394"/>
      <c r="E44" s="394"/>
      <c r="F44" s="394"/>
      <c r="G44" s="394"/>
      <c r="H44" s="394"/>
      <c r="I44" s="394"/>
      <c r="J44" s="395"/>
      <c r="K44" s="395"/>
      <c r="L44" s="395"/>
      <c r="M44" s="394"/>
      <c r="N44" s="394"/>
      <c r="O44" s="394"/>
    </row>
    <row r="45" spans="1:15" ht="12.75" customHeight="1">
      <c r="A45" s="394"/>
      <c r="B45" s="394"/>
      <c r="C45" s="394"/>
      <c r="D45" s="394"/>
      <c r="E45" s="394"/>
      <c r="F45" s="394"/>
      <c r="G45" s="394"/>
      <c r="H45" s="394"/>
      <c r="I45" s="394"/>
      <c r="J45" s="395"/>
      <c r="K45" s="395"/>
      <c r="L45" s="395"/>
      <c r="M45" s="394"/>
      <c r="N45" s="394"/>
      <c r="O45" s="394"/>
    </row>
    <row r="46" spans="1:15" ht="12.75" customHeight="1">
      <c r="A46" s="394"/>
      <c r="B46" s="394"/>
      <c r="C46" s="394"/>
      <c r="D46" s="394"/>
      <c r="E46" s="394"/>
      <c r="F46" s="394"/>
      <c r="G46" s="394"/>
      <c r="H46" s="394"/>
      <c r="I46" s="394"/>
      <c r="J46" s="395"/>
      <c r="K46" s="395"/>
      <c r="L46" s="395"/>
      <c r="M46" s="394"/>
      <c r="N46" s="394"/>
      <c r="O46" s="394"/>
    </row>
    <row r="47" spans="1:15" ht="12.75" customHeight="1">
      <c r="A47" s="394"/>
      <c r="B47" s="394"/>
      <c r="C47" s="394"/>
      <c r="D47" s="394"/>
      <c r="E47" s="394"/>
      <c r="F47" s="394"/>
      <c r="G47" s="394"/>
      <c r="H47" s="394"/>
      <c r="I47" s="394"/>
      <c r="J47" s="395"/>
      <c r="K47" s="395"/>
      <c r="L47" s="395"/>
      <c r="M47" s="394"/>
      <c r="N47" s="394"/>
      <c r="O47" s="394"/>
    </row>
    <row r="48" spans="1:15" ht="12.75" customHeight="1">
      <c r="A48" s="394"/>
      <c r="B48" s="394"/>
      <c r="C48" s="394"/>
      <c r="D48" s="394"/>
      <c r="E48" s="394"/>
      <c r="F48" s="394"/>
      <c r="G48" s="394"/>
      <c r="H48" s="394"/>
      <c r="I48" s="394"/>
      <c r="J48" s="395"/>
      <c r="K48" s="395"/>
      <c r="L48" s="395"/>
      <c r="M48" s="394"/>
      <c r="N48" s="394"/>
      <c r="O48" s="394"/>
    </row>
    <row r="49" spans="1:15" ht="12.75" customHeight="1">
      <c r="A49" s="394"/>
      <c r="B49" s="394"/>
      <c r="C49" s="394"/>
      <c r="D49" s="394"/>
      <c r="E49" s="394"/>
      <c r="F49" s="394"/>
      <c r="G49" s="394"/>
      <c r="H49" s="394"/>
      <c r="I49" s="394"/>
      <c r="J49" s="395"/>
      <c r="K49" s="395"/>
      <c r="L49" s="395"/>
      <c r="M49" s="394"/>
      <c r="N49" s="394"/>
      <c r="O49" s="394"/>
    </row>
    <row r="50" spans="1:15" ht="12.75" customHeight="1">
      <c r="A50" s="394"/>
      <c r="B50" s="394"/>
      <c r="C50" s="394"/>
      <c r="D50" s="394"/>
      <c r="E50" s="394"/>
      <c r="F50" s="394"/>
      <c r="G50" s="394"/>
      <c r="H50" s="394"/>
      <c r="I50" s="394"/>
      <c r="J50" s="395"/>
      <c r="K50" s="395"/>
      <c r="L50" s="395"/>
      <c r="M50" s="394"/>
      <c r="N50" s="394"/>
      <c r="O50" s="394"/>
    </row>
    <row r="51" spans="1:15" ht="12.75" customHeight="1">
      <c r="A51" s="394"/>
      <c r="B51" s="394"/>
      <c r="C51" s="394"/>
      <c r="D51" s="394"/>
      <c r="E51" s="394"/>
      <c r="F51" s="394"/>
      <c r="G51" s="394"/>
      <c r="H51" s="394"/>
      <c r="I51" s="394"/>
      <c r="J51" s="395"/>
      <c r="K51" s="395"/>
      <c r="L51" s="395"/>
      <c r="M51" s="394"/>
      <c r="N51" s="394"/>
      <c r="O51" s="394"/>
    </row>
    <row r="52" spans="1:15" ht="12.75" customHeight="1">
      <c r="A52" s="394"/>
      <c r="B52" s="394"/>
      <c r="C52" s="394"/>
      <c r="D52" s="394"/>
      <c r="E52" s="394"/>
      <c r="F52" s="394"/>
      <c r="G52" s="394"/>
      <c r="H52" s="394"/>
      <c r="I52" s="394"/>
      <c r="J52" s="395"/>
      <c r="K52" s="395"/>
      <c r="L52" s="395"/>
      <c r="M52" s="394"/>
      <c r="N52" s="394"/>
      <c r="O52" s="394"/>
    </row>
    <row r="53" spans="1:15" ht="12.75" customHeight="1">
      <c r="A53" s="394"/>
      <c r="B53" s="394"/>
      <c r="C53" s="394"/>
      <c r="D53" s="394"/>
      <c r="E53" s="394"/>
      <c r="F53" s="394"/>
      <c r="G53" s="394"/>
      <c r="H53" s="394"/>
      <c r="I53" s="394"/>
      <c r="J53" s="395"/>
      <c r="K53" s="395"/>
      <c r="L53" s="395"/>
      <c r="M53" s="394"/>
      <c r="N53" s="394"/>
      <c r="O53" s="394"/>
    </row>
    <row r="54" spans="1:15" ht="12.75" customHeight="1">
      <c r="A54" s="394"/>
      <c r="B54" s="394"/>
      <c r="C54" s="394"/>
      <c r="D54" s="394"/>
      <c r="E54" s="394"/>
      <c r="F54" s="394"/>
      <c r="G54" s="394"/>
      <c r="H54" s="394"/>
      <c r="I54" s="394"/>
      <c r="J54" s="395"/>
      <c r="K54" s="395"/>
      <c r="L54" s="395"/>
      <c r="M54" s="394"/>
      <c r="N54" s="394"/>
      <c r="O54" s="394"/>
    </row>
    <row r="55" spans="1:15" ht="12.75" customHeight="1">
      <c r="A55" s="394"/>
      <c r="B55" s="394"/>
      <c r="C55" s="394"/>
      <c r="D55" s="394"/>
      <c r="E55" s="394"/>
      <c r="F55" s="394"/>
      <c r="G55" s="394"/>
      <c r="H55" s="394"/>
      <c r="I55" s="394"/>
      <c r="J55" s="395"/>
      <c r="K55" s="395"/>
      <c r="L55" s="395"/>
      <c r="M55" s="394"/>
      <c r="N55" s="394"/>
      <c r="O55" s="394"/>
    </row>
    <row r="56" spans="1:15" ht="12.75" customHeight="1">
      <c r="A56" s="394"/>
      <c r="B56" s="394"/>
      <c r="C56" s="394"/>
      <c r="D56" s="394"/>
      <c r="E56" s="394"/>
      <c r="F56" s="394"/>
      <c r="G56" s="394"/>
      <c r="H56" s="394"/>
      <c r="I56" s="394"/>
      <c r="J56" s="395"/>
      <c r="K56" s="395"/>
      <c r="L56" s="395"/>
      <c r="M56" s="394"/>
      <c r="N56" s="394"/>
      <c r="O56" s="394"/>
    </row>
    <row r="57" spans="1:15" ht="12.75" customHeight="1">
      <c r="A57" s="394"/>
      <c r="B57" s="394"/>
      <c r="C57" s="394"/>
      <c r="D57" s="394"/>
      <c r="E57" s="394"/>
      <c r="F57" s="394"/>
      <c r="G57" s="394"/>
      <c r="H57" s="394"/>
      <c r="I57" s="394"/>
      <c r="J57" s="395"/>
      <c r="K57" s="395"/>
      <c r="L57" s="395"/>
      <c r="M57" s="394"/>
      <c r="N57" s="394"/>
      <c r="O57" s="394"/>
    </row>
    <row r="58" spans="1:15" ht="12.75" customHeight="1">
      <c r="A58" s="394"/>
      <c r="B58" s="394"/>
      <c r="C58" s="394"/>
      <c r="D58" s="394"/>
      <c r="E58" s="394"/>
      <c r="F58" s="394"/>
      <c r="G58" s="394"/>
      <c r="H58" s="394"/>
      <c r="I58" s="394"/>
      <c r="J58" s="395"/>
      <c r="K58" s="395"/>
      <c r="L58" s="395"/>
      <c r="M58" s="394"/>
      <c r="N58" s="394"/>
      <c r="O58" s="394"/>
    </row>
    <row r="59" spans="1:15" ht="12.75" customHeight="1">
      <c r="A59" s="394"/>
      <c r="B59" s="394"/>
      <c r="C59" s="394"/>
      <c r="D59" s="394"/>
      <c r="E59" s="394"/>
      <c r="F59" s="394"/>
      <c r="G59" s="394"/>
      <c r="H59" s="394"/>
      <c r="I59" s="394"/>
      <c r="J59" s="395"/>
      <c r="K59" s="395"/>
      <c r="L59" s="395"/>
      <c r="M59" s="394"/>
      <c r="N59" s="394"/>
      <c r="O59" s="394"/>
    </row>
    <row r="60" spans="1:15" ht="12.75" customHeight="1">
      <c r="A60" s="394"/>
      <c r="B60" s="394"/>
      <c r="C60" s="394"/>
      <c r="D60" s="394"/>
      <c r="E60" s="394"/>
      <c r="F60" s="394"/>
      <c r="G60" s="394"/>
      <c r="H60" s="394"/>
      <c r="I60" s="394"/>
      <c r="J60" s="395"/>
      <c r="K60" s="395"/>
      <c r="L60" s="395"/>
      <c r="M60" s="394"/>
      <c r="N60" s="394"/>
      <c r="O60" s="394"/>
    </row>
    <row r="61" spans="1:15" ht="12.75" customHeight="1">
      <c r="A61" s="394"/>
      <c r="B61" s="394"/>
      <c r="C61" s="394"/>
      <c r="D61" s="394"/>
      <c r="E61" s="394"/>
      <c r="F61" s="394"/>
      <c r="G61" s="394"/>
      <c r="H61" s="394"/>
      <c r="I61" s="394"/>
      <c r="J61" s="395"/>
      <c r="K61" s="395"/>
      <c r="L61" s="395"/>
      <c r="M61" s="394"/>
      <c r="N61" s="394"/>
      <c r="O61" s="394"/>
    </row>
    <row r="62" spans="1:15" ht="12.75" customHeight="1">
      <c r="A62" s="394"/>
      <c r="B62" s="394"/>
      <c r="C62" s="394"/>
      <c r="D62" s="394"/>
      <c r="E62" s="394"/>
      <c r="F62" s="394"/>
      <c r="G62" s="394"/>
      <c r="H62" s="394"/>
      <c r="I62" s="394"/>
      <c r="J62" s="395"/>
      <c r="K62" s="395"/>
      <c r="L62" s="395"/>
      <c r="M62" s="394"/>
      <c r="N62" s="394"/>
      <c r="O62" s="394"/>
    </row>
    <row r="63" spans="1:15" ht="12.75" customHeight="1">
      <c r="A63" s="394"/>
      <c r="B63" s="394"/>
      <c r="C63" s="394"/>
      <c r="D63" s="394"/>
      <c r="E63" s="394"/>
      <c r="F63" s="394"/>
      <c r="G63" s="394"/>
      <c r="H63" s="394"/>
      <c r="I63" s="394"/>
      <c r="J63" s="395"/>
      <c r="K63" s="395"/>
      <c r="L63" s="395"/>
      <c r="M63" s="394"/>
      <c r="N63" s="394"/>
      <c r="O63" s="394"/>
    </row>
    <row r="64" spans="1:15" ht="12.75" customHeight="1">
      <c r="A64" s="394"/>
      <c r="B64" s="394"/>
      <c r="C64" s="394"/>
      <c r="D64" s="394"/>
      <c r="E64" s="394"/>
      <c r="F64" s="394"/>
      <c r="G64" s="394"/>
      <c r="H64" s="394"/>
      <c r="I64" s="394"/>
      <c r="J64" s="395"/>
      <c r="K64" s="395"/>
      <c r="L64" s="395"/>
      <c r="M64" s="394"/>
      <c r="N64" s="394"/>
      <c r="O64" s="394"/>
    </row>
    <row r="65" spans="1:15" ht="12.75" customHeight="1">
      <c r="A65" s="394"/>
      <c r="B65" s="394"/>
      <c r="C65" s="394"/>
      <c r="D65" s="394"/>
      <c r="E65" s="394"/>
      <c r="F65" s="394"/>
      <c r="G65" s="394"/>
      <c r="H65" s="394"/>
      <c r="I65" s="394"/>
      <c r="J65" s="395"/>
      <c r="K65" s="395"/>
      <c r="L65" s="395"/>
      <c r="M65" s="394"/>
      <c r="N65" s="394"/>
      <c r="O65" s="394"/>
    </row>
    <row r="66" spans="1:15" ht="12.75" customHeight="1">
      <c r="A66" s="394"/>
      <c r="B66" s="394"/>
      <c r="C66" s="394"/>
      <c r="D66" s="394"/>
      <c r="E66" s="394"/>
      <c r="F66" s="394"/>
      <c r="G66" s="394"/>
      <c r="H66" s="394"/>
      <c r="I66" s="394"/>
      <c r="J66" s="395"/>
      <c r="K66" s="395"/>
      <c r="L66" s="395"/>
      <c r="M66" s="394"/>
      <c r="N66" s="394"/>
      <c r="O66" s="394"/>
    </row>
    <row r="67" spans="1:15" ht="12.75" customHeight="1">
      <c r="A67" s="394"/>
      <c r="B67" s="394"/>
      <c r="C67" s="394"/>
      <c r="D67" s="394"/>
      <c r="E67" s="394"/>
      <c r="F67" s="394"/>
      <c r="G67" s="394"/>
      <c r="H67" s="394"/>
      <c r="I67" s="394"/>
      <c r="J67" s="395"/>
      <c r="K67" s="395"/>
      <c r="L67" s="395"/>
      <c r="M67" s="394"/>
      <c r="N67" s="394"/>
      <c r="O67" s="394"/>
    </row>
    <row r="68" spans="1:15" ht="12.75" customHeight="1">
      <c r="A68" s="394"/>
      <c r="B68" s="394"/>
      <c r="C68" s="394"/>
      <c r="D68" s="394"/>
      <c r="E68" s="394"/>
      <c r="F68" s="394"/>
      <c r="G68" s="394"/>
      <c r="H68" s="394"/>
      <c r="I68" s="394"/>
      <c r="J68" s="395"/>
      <c r="K68" s="395"/>
      <c r="L68" s="395"/>
      <c r="M68" s="394"/>
      <c r="N68" s="394"/>
      <c r="O68" s="394"/>
    </row>
    <row r="69" spans="1:15" ht="12.75" customHeight="1">
      <c r="A69" s="394"/>
      <c r="B69" s="394"/>
      <c r="C69" s="394"/>
      <c r="D69" s="394"/>
      <c r="E69" s="394"/>
      <c r="F69" s="394"/>
      <c r="G69" s="394"/>
      <c r="H69" s="394"/>
      <c r="I69" s="394"/>
      <c r="J69" s="395"/>
      <c r="K69" s="395"/>
      <c r="L69" s="395"/>
      <c r="M69" s="394"/>
      <c r="N69" s="394"/>
      <c r="O69" s="394"/>
    </row>
    <row r="70" spans="1:15" ht="12.75" customHeight="1">
      <c r="A70" s="394"/>
      <c r="B70" s="394"/>
      <c r="C70" s="394"/>
      <c r="D70" s="394"/>
      <c r="E70" s="394"/>
      <c r="F70" s="394"/>
      <c r="G70" s="394"/>
      <c r="H70" s="394"/>
      <c r="I70" s="394"/>
      <c r="J70" s="395"/>
      <c r="K70" s="395"/>
      <c r="L70" s="395"/>
      <c r="M70" s="394"/>
      <c r="N70" s="394"/>
      <c r="O70" s="394"/>
    </row>
    <row r="71" spans="1:15" ht="12.75" customHeight="1">
      <c r="A71" s="394"/>
      <c r="B71" s="394"/>
      <c r="C71" s="394"/>
      <c r="D71" s="394"/>
      <c r="E71" s="394"/>
      <c r="F71" s="394"/>
      <c r="G71" s="394"/>
      <c r="H71" s="394"/>
      <c r="I71" s="394"/>
      <c r="J71" s="395"/>
      <c r="K71" s="395"/>
      <c r="L71" s="395"/>
      <c r="M71" s="394"/>
      <c r="N71" s="394"/>
      <c r="O71" s="394"/>
    </row>
    <row r="72" spans="1:15" ht="12.75" customHeight="1">
      <c r="A72" s="394"/>
      <c r="B72" s="394"/>
      <c r="C72" s="394"/>
      <c r="D72" s="394"/>
      <c r="E72" s="394"/>
      <c r="F72" s="394"/>
      <c r="G72" s="394"/>
      <c r="H72" s="394"/>
      <c r="I72" s="394"/>
      <c r="J72" s="395"/>
      <c r="K72" s="395"/>
      <c r="L72" s="395"/>
      <c r="M72" s="394"/>
      <c r="N72" s="394"/>
      <c r="O72" s="394"/>
    </row>
    <row r="73" spans="1:15" ht="12.75" customHeight="1">
      <c r="A73" s="394"/>
      <c r="B73" s="394"/>
      <c r="C73" s="394"/>
      <c r="D73" s="394"/>
      <c r="E73" s="394"/>
      <c r="F73" s="394"/>
      <c r="G73" s="394"/>
      <c r="H73" s="394"/>
      <c r="I73" s="394"/>
      <c r="J73" s="395"/>
      <c r="K73" s="395"/>
      <c r="L73" s="395"/>
      <c r="M73" s="394"/>
      <c r="N73" s="394"/>
      <c r="O73" s="394"/>
    </row>
    <row r="74" spans="1:15" ht="12.75" customHeight="1">
      <c r="A74" s="394"/>
      <c r="B74" s="394"/>
      <c r="C74" s="394"/>
      <c r="D74" s="394"/>
      <c r="E74" s="394"/>
      <c r="F74" s="394"/>
      <c r="G74" s="394"/>
      <c r="H74" s="394"/>
      <c r="I74" s="394"/>
      <c r="J74" s="395"/>
      <c r="K74" s="395"/>
      <c r="L74" s="395"/>
      <c r="M74" s="394"/>
      <c r="N74" s="394"/>
      <c r="O74" s="394"/>
    </row>
    <row r="75" spans="1:15" ht="12.75" customHeight="1">
      <c r="A75" s="394"/>
      <c r="B75" s="394"/>
      <c r="C75" s="394"/>
      <c r="D75" s="394"/>
      <c r="E75" s="394"/>
      <c r="F75" s="394"/>
      <c r="G75" s="394"/>
      <c r="H75" s="394"/>
      <c r="I75" s="394"/>
      <c r="J75" s="395"/>
      <c r="K75" s="395"/>
      <c r="L75" s="395"/>
      <c r="M75" s="394"/>
      <c r="N75" s="394"/>
      <c r="O75" s="394"/>
    </row>
    <row r="76" spans="1:15" ht="12.75" customHeight="1">
      <c r="A76" s="394"/>
      <c r="B76" s="394"/>
      <c r="C76" s="394"/>
      <c r="D76" s="394"/>
      <c r="E76" s="394"/>
      <c r="F76" s="394"/>
      <c r="G76" s="394"/>
      <c r="H76" s="394"/>
      <c r="I76" s="394"/>
      <c r="J76" s="395"/>
      <c r="K76" s="395"/>
      <c r="L76" s="395"/>
      <c r="M76" s="394"/>
      <c r="N76" s="394"/>
      <c r="O76" s="394"/>
    </row>
    <row r="77" spans="1:15" ht="12.75" customHeight="1">
      <c r="A77" s="394"/>
      <c r="B77" s="394"/>
      <c r="C77" s="394"/>
      <c r="D77" s="394"/>
      <c r="E77" s="394"/>
      <c r="F77" s="394"/>
      <c r="G77" s="394"/>
      <c r="H77" s="394"/>
      <c r="I77" s="394"/>
      <c r="J77" s="395"/>
      <c r="K77" s="395"/>
      <c r="L77" s="395"/>
      <c r="M77" s="394"/>
      <c r="N77" s="394"/>
      <c r="O77" s="394"/>
    </row>
    <row r="78" spans="1:15" ht="12.75" customHeight="1">
      <c r="A78" s="394"/>
      <c r="B78" s="394"/>
      <c r="C78" s="394"/>
      <c r="D78" s="394"/>
      <c r="E78" s="394"/>
      <c r="F78" s="394"/>
      <c r="G78" s="394"/>
      <c r="H78" s="394"/>
      <c r="I78" s="394"/>
      <c r="J78" s="395"/>
      <c r="K78" s="395"/>
      <c r="L78" s="395"/>
      <c r="M78" s="394"/>
      <c r="N78" s="394"/>
      <c r="O78" s="394"/>
    </row>
    <row r="79" spans="1:15" ht="12.75" customHeight="1">
      <c r="A79" s="394"/>
      <c r="B79" s="394"/>
      <c r="C79" s="394"/>
      <c r="D79" s="394"/>
      <c r="E79" s="394"/>
      <c r="F79" s="394"/>
      <c r="G79" s="394"/>
      <c r="H79" s="394"/>
      <c r="I79" s="394"/>
      <c r="J79" s="395"/>
      <c r="K79" s="395"/>
      <c r="L79" s="395"/>
      <c r="M79" s="394"/>
      <c r="N79" s="394"/>
      <c r="O79" s="394"/>
    </row>
    <row r="80" spans="1:15" ht="12.75" customHeight="1">
      <c r="A80" s="394"/>
      <c r="B80" s="394"/>
      <c r="C80" s="394"/>
      <c r="D80" s="394"/>
      <c r="E80" s="394"/>
      <c r="F80" s="394"/>
      <c r="G80" s="394"/>
      <c r="H80" s="394"/>
      <c r="I80" s="394"/>
      <c r="J80" s="395"/>
      <c r="K80" s="395"/>
      <c r="L80" s="395"/>
      <c r="M80" s="394"/>
      <c r="N80" s="394"/>
      <c r="O80" s="394"/>
    </row>
    <row r="81" spans="1:15" ht="12.75" customHeight="1">
      <c r="A81" s="394"/>
      <c r="B81" s="394"/>
      <c r="C81" s="394"/>
      <c r="D81" s="394"/>
      <c r="E81" s="394"/>
      <c r="F81" s="394"/>
      <c r="G81" s="394"/>
      <c r="H81" s="394"/>
      <c r="I81" s="394"/>
      <c r="J81" s="395"/>
      <c r="K81" s="395"/>
      <c r="L81" s="395"/>
      <c r="M81" s="394"/>
      <c r="N81" s="394"/>
      <c r="O81" s="394"/>
    </row>
    <row r="82" spans="1:15" ht="12.75" customHeight="1">
      <c r="A82" s="394"/>
      <c r="B82" s="394"/>
      <c r="C82" s="394"/>
      <c r="D82" s="394"/>
      <c r="E82" s="394"/>
      <c r="F82" s="394"/>
      <c r="G82" s="394"/>
      <c r="H82" s="394"/>
      <c r="I82" s="394"/>
      <c r="J82" s="395"/>
      <c r="K82" s="395"/>
      <c r="L82" s="395"/>
      <c r="M82" s="394"/>
      <c r="N82" s="394"/>
      <c r="O82" s="394"/>
    </row>
    <row r="83" spans="1:15" ht="12.75" customHeight="1">
      <c r="A83" s="394"/>
      <c r="B83" s="394"/>
      <c r="C83" s="394"/>
      <c r="D83" s="394"/>
      <c r="E83" s="394"/>
      <c r="F83" s="394"/>
      <c r="G83" s="394"/>
      <c r="H83" s="394"/>
      <c r="I83" s="394"/>
      <c r="J83" s="395"/>
      <c r="K83" s="395"/>
      <c r="L83" s="395"/>
      <c r="M83" s="394"/>
      <c r="N83" s="394"/>
      <c r="O83" s="394"/>
    </row>
    <row r="84" spans="1:15" ht="12.75" customHeight="1">
      <c r="A84" s="394"/>
      <c r="B84" s="394"/>
      <c r="C84" s="394"/>
      <c r="D84" s="394"/>
      <c r="E84" s="394"/>
      <c r="F84" s="394"/>
      <c r="G84" s="394"/>
      <c r="H84" s="394"/>
      <c r="I84" s="394"/>
      <c r="J84" s="395"/>
      <c r="K84" s="395"/>
      <c r="L84" s="395"/>
      <c r="M84" s="394"/>
      <c r="N84" s="394"/>
      <c r="O84" s="394"/>
    </row>
    <row r="85" spans="1:15" ht="12.75" customHeight="1">
      <c r="A85" s="394"/>
      <c r="B85" s="394"/>
      <c r="C85" s="394"/>
      <c r="D85" s="394"/>
      <c r="E85" s="394"/>
      <c r="F85" s="394"/>
      <c r="G85" s="394"/>
      <c r="H85" s="394"/>
      <c r="I85" s="394"/>
      <c r="J85" s="395"/>
      <c r="K85" s="395"/>
      <c r="L85" s="395"/>
      <c r="M85" s="394"/>
      <c r="N85" s="394"/>
      <c r="O85" s="394"/>
    </row>
    <row r="86" spans="1:15" ht="12.75" customHeight="1">
      <c r="A86" s="394"/>
      <c r="B86" s="394"/>
      <c r="C86" s="394"/>
      <c r="D86" s="394"/>
      <c r="E86" s="394"/>
      <c r="F86" s="394"/>
      <c r="G86" s="394"/>
      <c r="H86" s="394"/>
      <c r="I86" s="394"/>
      <c r="J86" s="395"/>
      <c r="K86" s="395"/>
      <c r="L86" s="395"/>
      <c r="M86" s="394"/>
      <c r="N86" s="394"/>
      <c r="O86" s="394"/>
    </row>
    <row r="87" spans="1:15" ht="12.75" customHeight="1">
      <c r="A87" s="394"/>
      <c r="B87" s="394"/>
      <c r="C87" s="394"/>
      <c r="D87" s="394"/>
      <c r="E87" s="394"/>
      <c r="F87" s="394"/>
      <c r="G87" s="394"/>
      <c r="H87" s="394"/>
      <c r="I87" s="394"/>
      <c r="J87" s="395"/>
      <c r="K87" s="395"/>
      <c r="L87" s="395"/>
      <c r="M87" s="394"/>
      <c r="N87" s="394"/>
      <c r="O87" s="394"/>
    </row>
    <row r="88" spans="1:15" ht="12.75" customHeight="1">
      <c r="A88" s="394"/>
      <c r="B88" s="394"/>
      <c r="C88" s="394"/>
      <c r="D88" s="394"/>
      <c r="E88" s="394"/>
      <c r="F88" s="394"/>
      <c r="G88" s="394"/>
      <c r="H88" s="394"/>
      <c r="I88" s="394"/>
      <c r="J88" s="395"/>
      <c r="K88" s="395"/>
      <c r="L88" s="395"/>
      <c r="M88" s="394"/>
      <c r="N88" s="394"/>
      <c r="O88" s="394"/>
    </row>
    <row r="89" spans="1:15" ht="12.75" customHeight="1">
      <c r="A89" s="394"/>
      <c r="B89" s="394"/>
      <c r="C89" s="394"/>
      <c r="D89" s="394"/>
      <c r="E89" s="394"/>
      <c r="F89" s="394"/>
      <c r="G89" s="394"/>
      <c r="H89" s="394"/>
      <c r="I89" s="394"/>
      <c r="J89" s="395"/>
      <c r="K89" s="395"/>
      <c r="L89" s="395"/>
      <c r="M89" s="394"/>
      <c r="N89" s="394"/>
      <c r="O89" s="394"/>
    </row>
    <row r="90" spans="1:15" ht="12.75" customHeight="1">
      <c r="A90" s="394"/>
      <c r="B90" s="394"/>
      <c r="C90" s="394"/>
      <c r="D90" s="394"/>
      <c r="E90" s="394"/>
      <c r="F90" s="394"/>
      <c r="G90" s="394"/>
      <c r="H90" s="394"/>
      <c r="I90" s="394"/>
      <c r="J90" s="395"/>
      <c r="K90" s="395"/>
      <c r="L90" s="395"/>
      <c r="M90" s="394"/>
      <c r="N90" s="394"/>
      <c r="O90" s="394"/>
    </row>
    <row r="91" spans="1:15" ht="12.75" customHeight="1">
      <c r="A91" s="394"/>
      <c r="B91" s="394"/>
      <c r="C91" s="394"/>
      <c r="D91" s="394"/>
      <c r="E91" s="394"/>
      <c r="F91" s="394"/>
      <c r="G91" s="394"/>
      <c r="H91" s="394"/>
      <c r="I91" s="394"/>
      <c r="J91" s="395"/>
      <c r="K91" s="395"/>
      <c r="L91" s="395"/>
      <c r="M91" s="394"/>
      <c r="N91" s="394"/>
      <c r="O91" s="394"/>
    </row>
    <row r="92" spans="1:15" ht="12.75" customHeight="1">
      <c r="A92" s="394"/>
      <c r="B92" s="394"/>
      <c r="C92" s="394"/>
      <c r="D92" s="394"/>
      <c r="E92" s="394"/>
      <c r="F92" s="394"/>
      <c r="G92" s="394"/>
      <c r="H92" s="394"/>
      <c r="I92" s="394"/>
      <c r="J92" s="395"/>
      <c r="K92" s="395"/>
      <c r="L92" s="395"/>
      <c r="M92" s="394"/>
      <c r="N92" s="394"/>
      <c r="O92" s="394"/>
    </row>
    <row r="93" spans="1:15" ht="12.75" customHeight="1">
      <c r="A93" s="394"/>
      <c r="B93" s="394"/>
      <c r="C93" s="394"/>
      <c r="D93" s="394"/>
      <c r="E93" s="394"/>
      <c r="F93" s="394"/>
      <c r="G93" s="394"/>
      <c r="H93" s="394"/>
      <c r="I93" s="394"/>
      <c r="J93" s="395"/>
      <c r="K93" s="395"/>
      <c r="L93" s="395"/>
      <c r="M93" s="394"/>
      <c r="N93" s="394"/>
      <c r="O93" s="394"/>
    </row>
    <row r="94" spans="1:15" ht="12.75" customHeight="1">
      <c r="A94" s="394"/>
      <c r="B94" s="394"/>
      <c r="C94" s="394"/>
      <c r="D94" s="394"/>
      <c r="E94" s="394"/>
      <c r="F94" s="394"/>
      <c r="G94" s="394"/>
      <c r="H94" s="394"/>
      <c r="I94" s="394"/>
      <c r="J94" s="395"/>
      <c r="K94" s="395"/>
      <c r="L94" s="395"/>
      <c r="M94" s="394"/>
      <c r="N94" s="394"/>
      <c r="O94" s="394"/>
    </row>
    <row r="95" spans="1:15" ht="12.75" customHeight="1">
      <c r="A95" s="394"/>
      <c r="B95" s="394"/>
      <c r="C95" s="394"/>
      <c r="D95" s="394"/>
      <c r="E95" s="394"/>
      <c r="F95" s="394"/>
      <c r="G95" s="394"/>
      <c r="H95" s="394"/>
      <c r="I95" s="394"/>
      <c r="J95" s="395"/>
      <c r="K95" s="395"/>
      <c r="L95" s="395"/>
      <c r="M95" s="394"/>
      <c r="N95" s="394"/>
      <c r="O95" s="394"/>
    </row>
    <row r="96" spans="1:15" ht="12.75" customHeight="1">
      <c r="A96" s="394"/>
      <c r="B96" s="394"/>
      <c r="C96" s="394"/>
      <c r="D96" s="394"/>
      <c r="E96" s="394"/>
      <c r="F96" s="394"/>
      <c r="G96" s="394"/>
      <c r="H96" s="394"/>
      <c r="I96" s="394"/>
      <c r="J96" s="395"/>
      <c r="K96" s="395"/>
      <c r="L96" s="395"/>
      <c r="M96" s="394"/>
      <c r="N96" s="394"/>
      <c r="O96" s="394"/>
    </row>
    <row r="97" spans="1:15" ht="12.75" customHeight="1">
      <c r="A97" s="394"/>
      <c r="B97" s="394"/>
      <c r="C97" s="394"/>
      <c r="D97" s="394"/>
      <c r="E97" s="394"/>
      <c r="F97" s="394"/>
      <c r="G97" s="394"/>
      <c r="H97" s="394"/>
      <c r="I97" s="394"/>
      <c r="J97" s="395"/>
      <c r="K97" s="395"/>
      <c r="L97" s="395"/>
      <c r="M97" s="394"/>
      <c r="N97" s="394"/>
      <c r="O97" s="394"/>
    </row>
    <row r="98" spans="1:15" ht="12.75" customHeight="1">
      <c r="A98" s="394"/>
      <c r="B98" s="394"/>
      <c r="C98" s="394"/>
      <c r="D98" s="394"/>
      <c r="E98" s="394"/>
      <c r="F98" s="394"/>
      <c r="G98" s="394"/>
      <c r="H98" s="394"/>
      <c r="I98" s="394"/>
      <c r="J98" s="395"/>
      <c r="K98" s="395"/>
      <c r="L98" s="395"/>
      <c r="M98" s="394"/>
      <c r="N98" s="394"/>
      <c r="O98" s="394"/>
    </row>
    <row r="99" spans="1:15" ht="12.75" customHeight="1">
      <c r="A99" s="394"/>
      <c r="B99" s="394"/>
      <c r="C99" s="394"/>
      <c r="D99" s="394"/>
      <c r="E99" s="394"/>
      <c r="F99" s="394"/>
      <c r="G99" s="394"/>
      <c r="H99" s="394"/>
      <c r="I99" s="394"/>
      <c r="J99" s="395"/>
      <c r="K99" s="395"/>
      <c r="L99" s="395"/>
      <c r="M99" s="394"/>
      <c r="N99" s="394"/>
      <c r="O99" s="394"/>
    </row>
    <row r="100" spans="1:15" ht="12.75" customHeight="1">
      <c r="A100" s="394"/>
      <c r="B100" s="394"/>
      <c r="C100" s="394"/>
      <c r="D100" s="394"/>
      <c r="E100" s="394"/>
      <c r="F100" s="394"/>
      <c r="G100" s="394"/>
      <c r="H100" s="394"/>
      <c r="I100" s="394"/>
      <c r="J100" s="395"/>
      <c r="K100" s="395"/>
      <c r="L100" s="395"/>
      <c r="M100" s="394"/>
      <c r="N100" s="394"/>
      <c r="O100" s="394"/>
    </row>
    <row r="101" spans="1:15" ht="12.75" customHeight="1">
      <c r="A101" s="394"/>
      <c r="B101" s="394"/>
      <c r="C101" s="394"/>
      <c r="D101" s="394"/>
      <c r="E101" s="394"/>
      <c r="F101" s="394"/>
      <c r="G101" s="394"/>
      <c r="H101" s="394"/>
      <c r="I101" s="394"/>
      <c r="J101" s="395"/>
      <c r="K101" s="395"/>
      <c r="L101" s="395"/>
      <c r="M101" s="394"/>
      <c r="N101" s="394"/>
      <c r="O101" s="394"/>
    </row>
    <row r="102" spans="1:15" ht="12.75" customHeight="1">
      <c r="A102" s="394"/>
      <c r="B102" s="394"/>
      <c r="C102" s="394"/>
      <c r="D102" s="394"/>
      <c r="E102" s="394"/>
      <c r="F102" s="394"/>
      <c r="G102" s="394"/>
      <c r="H102" s="394"/>
      <c r="I102" s="394"/>
      <c r="J102" s="395"/>
      <c r="K102" s="395"/>
      <c r="L102" s="395"/>
      <c r="M102" s="394"/>
      <c r="N102" s="394"/>
      <c r="O102" s="394"/>
    </row>
    <row r="103" spans="1:15" ht="12.75" customHeight="1">
      <c r="A103" s="394"/>
      <c r="B103" s="394"/>
      <c r="C103" s="394"/>
      <c r="D103" s="394"/>
      <c r="E103" s="394"/>
      <c r="F103" s="394"/>
      <c r="G103" s="394"/>
      <c r="H103" s="394"/>
      <c r="I103" s="394"/>
      <c r="J103" s="395"/>
      <c r="K103" s="395"/>
      <c r="L103" s="395"/>
      <c r="M103" s="394"/>
      <c r="N103" s="394"/>
      <c r="O103" s="394"/>
    </row>
    <row r="104" spans="1:15" ht="12.75" customHeight="1">
      <c r="A104" s="394"/>
      <c r="B104" s="394"/>
      <c r="C104" s="394"/>
      <c r="D104" s="394"/>
      <c r="E104" s="394"/>
      <c r="F104" s="394"/>
      <c r="G104" s="394"/>
      <c r="H104" s="394"/>
      <c r="I104" s="394"/>
      <c r="J104" s="395"/>
      <c r="K104" s="395"/>
      <c r="L104" s="395"/>
      <c r="M104" s="394"/>
      <c r="N104" s="394"/>
      <c r="O104" s="394"/>
    </row>
    <row r="105" spans="1:15" ht="12.75" customHeight="1">
      <c r="A105" s="394"/>
      <c r="B105" s="394"/>
      <c r="C105" s="394"/>
      <c r="D105" s="394"/>
      <c r="E105" s="394"/>
      <c r="F105" s="394"/>
      <c r="G105" s="394"/>
      <c r="H105" s="394"/>
      <c r="I105" s="394"/>
      <c r="J105" s="395"/>
      <c r="K105" s="395"/>
      <c r="L105" s="395"/>
      <c r="M105" s="394"/>
      <c r="N105" s="394"/>
      <c r="O105" s="394"/>
    </row>
    <row r="106" spans="1:15" ht="12.75" customHeight="1">
      <c r="A106" s="394"/>
      <c r="B106" s="394"/>
      <c r="C106" s="394"/>
      <c r="D106" s="394"/>
      <c r="E106" s="394"/>
      <c r="F106" s="394"/>
      <c r="G106" s="394"/>
      <c r="H106" s="394"/>
      <c r="I106" s="394"/>
      <c r="J106" s="395"/>
      <c r="K106" s="395"/>
      <c r="L106" s="395"/>
      <c r="M106" s="394"/>
      <c r="N106" s="394"/>
      <c r="O106" s="394"/>
    </row>
    <row r="107" spans="1:15" ht="12.75" customHeight="1">
      <c r="A107" s="394"/>
      <c r="B107" s="394"/>
      <c r="C107" s="394"/>
      <c r="D107" s="394"/>
      <c r="E107" s="394"/>
      <c r="F107" s="394"/>
      <c r="G107" s="394"/>
      <c r="H107" s="394"/>
      <c r="I107" s="394"/>
      <c r="J107" s="395"/>
      <c r="K107" s="395"/>
      <c r="L107" s="395"/>
      <c r="M107" s="394"/>
      <c r="N107" s="394"/>
      <c r="O107" s="394"/>
    </row>
    <row r="108" spans="1:15" ht="12.75" customHeight="1">
      <c r="A108" s="394"/>
      <c r="B108" s="394"/>
      <c r="C108" s="394"/>
      <c r="D108" s="394"/>
      <c r="E108" s="394"/>
      <c r="F108" s="394"/>
      <c r="G108" s="394"/>
      <c r="H108" s="394"/>
      <c r="I108" s="394"/>
      <c r="J108" s="395"/>
      <c r="K108" s="395"/>
      <c r="L108" s="395"/>
      <c r="M108" s="394"/>
      <c r="N108" s="394"/>
      <c r="O108" s="394"/>
    </row>
    <row r="109" spans="1:15" ht="12.75" customHeight="1">
      <c r="A109" s="394"/>
      <c r="B109" s="394"/>
      <c r="C109" s="394"/>
      <c r="D109" s="394"/>
      <c r="E109" s="394"/>
      <c r="F109" s="394"/>
      <c r="G109" s="394"/>
      <c r="H109" s="394"/>
      <c r="I109" s="394"/>
      <c r="J109" s="395"/>
      <c r="K109" s="395"/>
      <c r="L109" s="395"/>
      <c r="M109" s="394"/>
      <c r="N109" s="394"/>
      <c r="O109" s="394"/>
    </row>
    <row r="110" spans="1:15" ht="12.75" customHeight="1">
      <c r="A110" s="394"/>
      <c r="B110" s="394"/>
      <c r="C110" s="394"/>
      <c r="D110" s="394"/>
      <c r="E110" s="394"/>
      <c r="F110" s="394"/>
      <c r="G110" s="394"/>
      <c r="H110" s="394"/>
      <c r="I110" s="394"/>
      <c r="J110" s="395"/>
      <c r="K110" s="395"/>
      <c r="L110" s="395"/>
      <c r="M110" s="394"/>
      <c r="N110" s="394"/>
      <c r="O110" s="394"/>
    </row>
    <row r="111" spans="1:15" ht="12.75" customHeight="1">
      <c r="A111" s="394"/>
      <c r="B111" s="394"/>
      <c r="C111" s="394"/>
      <c r="D111" s="394"/>
      <c r="E111" s="394"/>
      <c r="F111" s="394"/>
      <c r="G111" s="394"/>
      <c r="H111" s="394"/>
      <c r="I111" s="394"/>
      <c r="J111" s="395"/>
      <c r="K111" s="395"/>
      <c r="L111" s="395"/>
      <c r="M111" s="394"/>
      <c r="N111" s="394"/>
      <c r="O111" s="394"/>
    </row>
    <row r="112" spans="1:15" ht="12.75" customHeight="1">
      <c r="A112" s="394"/>
      <c r="B112" s="394"/>
      <c r="C112" s="394"/>
      <c r="D112" s="394"/>
      <c r="E112" s="394"/>
      <c r="F112" s="394"/>
      <c r="G112" s="394"/>
      <c r="H112" s="394"/>
      <c r="I112" s="394"/>
      <c r="J112" s="395"/>
      <c r="K112" s="395"/>
      <c r="L112" s="395"/>
      <c r="M112" s="394"/>
      <c r="N112" s="394"/>
      <c r="O112" s="394"/>
    </row>
    <row r="113" spans="1:15" ht="12.75" customHeight="1">
      <c r="A113" s="394"/>
      <c r="B113" s="394"/>
      <c r="C113" s="394"/>
      <c r="D113" s="394"/>
      <c r="E113" s="394"/>
      <c r="F113" s="394"/>
      <c r="G113" s="394"/>
      <c r="H113" s="394"/>
      <c r="I113" s="394"/>
      <c r="J113" s="395"/>
      <c r="K113" s="395"/>
      <c r="L113" s="395"/>
      <c r="M113" s="394"/>
      <c r="N113" s="394"/>
      <c r="O113" s="394"/>
    </row>
    <row r="114" spans="1:15" ht="12.75" customHeight="1">
      <c r="A114" s="394"/>
      <c r="B114" s="394"/>
      <c r="C114" s="394"/>
      <c r="D114" s="394"/>
      <c r="E114" s="394"/>
      <c r="F114" s="394"/>
      <c r="G114" s="394"/>
      <c r="H114" s="394"/>
      <c r="I114" s="394"/>
      <c r="J114" s="395"/>
      <c r="K114" s="395"/>
      <c r="L114" s="395"/>
      <c r="M114" s="394"/>
      <c r="N114" s="394"/>
      <c r="O114" s="394"/>
    </row>
    <row r="115" spans="1:15" ht="12.75" customHeight="1">
      <c r="A115" s="394"/>
      <c r="B115" s="394"/>
      <c r="C115" s="394"/>
      <c r="D115" s="394"/>
      <c r="E115" s="394"/>
      <c r="F115" s="394"/>
      <c r="G115" s="394"/>
      <c r="H115" s="394"/>
      <c r="I115" s="394"/>
      <c r="J115" s="395"/>
      <c r="K115" s="395"/>
      <c r="L115" s="395"/>
      <c r="M115" s="394"/>
      <c r="N115" s="394"/>
      <c r="O115" s="394"/>
    </row>
    <row r="116" spans="1:15" ht="12.75" customHeight="1">
      <c r="A116" s="394"/>
      <c r="B116" s="394"/>
      <c r="C116" s="394"/>
      <c r="D116" s="394"/>
      <c r="E116" s="394"/>
      <c r="F116" s="394"/>
      <c r="G116" s="394"/>
      <c r="H116" s="394"/>
      <c r="I116" s="394"/>
      <c r="J116" s="395"/>
      <c r="K116" s="395"/>
      <c r="L116" s="395"/>
      <c r="M116" s="394"/>
      <c r="N116" s="394"/>
      <c r="O116" s="394"/>
    </row>
    <row r="117" spans="1:15" ht="12.75" customHeight="1">
      <c r="A117" s="394"/>
      <c r="B117" s="394"/>
      <c r="C117" s="394"/>
      <c r="D117" s="394"/>
      <c r="E117" s="394"/>
      <c r="F117" s="394"/>
      <c r="G117" s="394"/>
      <c r="H117" s="394"/>
      <c r="I117" s="394"/>
      <c r="J117" s="395"/>
      <c r="K117" s="395"/>
      <c r="L117" s="395"/>
      <c r="M117" s="394"/>
      <c r="N117" s="394"/>
      <c r="O117" s="394"/>
    </row>
    <row r="118" spans="1:15" ht="12.75" customHeight="1">
      <c r="A118" s="394"/>
      <c r="B118" s="394"/>
      <c r="C118" s="394"/>
      <c r="D118" s="394"/>
      <c r="E118" s="394"/>
      <c r="F118" s="394"/>
      <c r="G118" s="394"/>
      <c r="H118" s="394"/>
      <c r="I118" s="394"/>
      <c r="J118" s="395"/>
      <c r="K118" s="395"/>
      <c r="L118" s="395"/>
      <c r="M118" s="394"/>
      <c r="N118" s="394"/>
      <c r="O118" s="394"/>
    </row>
    <row r="119" spans="1:15" ht="12.75" customHeight="1">
      <c r="A119" s="394"/>
      <c r="B119" s="394"/>
      <c r="C119" s="394"/>
      <c r="D119" s="394"/>
      <c r="E119" s="394"/>
      <c r="F119" s="394"/>
      <c r="G119" s="394"/>
      <c r="H119" s="394"/>
      <c r="I119" s="394"/>
      <c r="J119" s="395"/>
      <c r="K119" s="395"/>
      <c r="L119" s="395"/>
      <c r="M119" s="394"/>
      <c r="N119" s="394"/>
      <c r="O119" s="394"/>
    </row>
    <row r="120" spans="1:15" ht="12.75" customHeight="1">
      <c r="A120" s="394"/>
      <c r="B120" s="394"/>
      <c r="C120" s="394"/>
      <c r="D120" s="394"/>
      <c r="E120" s="394"/>
      <c r="F120" s="394"/>
      <c r="G120" s="394"/>
      <c r="H120" s="394"/>
      <c r="I120" s="394"/>
      <c r="J120" s="395"/>
      <c r="K120" s="395"/>
      <c r="L120" s="395"/>
      <c r="M120" s="394"/>
      <c r="N120" s="394"/>
      <c r="O120" s="394"/>
    </row>
    <row r="121" spans="1:15" ht="12.75" customHeight="1">
      <c r="A121" s="394"/>
      <c r="B121" s="394"/>
      <c r="C121" s="394"/>
      <c r="D121" s="394"/>
      <c r="E121" s="394"/>
      <c r="F121" s="394"/>
      <c r="G121" s="394"/>
      <c r="H121" s="394"/>
      <c r="I121" s="394"/>
      <c r="J121" s="395"/>
      <c r="K121" s="395"/>
      <c r="L121" s="395"/>
      <c r="M121" s="394"/>
      <c r="N121" s="394"/>
      <c r="O121" s="394"/>
    </row>
    <row r="122" spans="1:15" ht="12.75" customHeight="1">
      <c r="A122" s="394"/>
      <c r="B122" s="394"/>
      <c r="C122" s="394"/>
      <c r="D122" s="394"/>
      <c r="E122" s="394"/>
      <c r="F122" s="394"/>
      <c r="G122" s="394"/>
      <c r="H122" s="394"/>
      <c r="I122" s="394"/>
      <c r="J122" s="395"/>
      <c r="K122" s="395"/>
      <c r="L122" s="395"/>
      <c r="M122" s="394"/>
      <c r="N122" s="394"/>
      <c r="O122" s="394"/>
    </row>
    <row r="123" spans="1:15" ht="12.75" customHeight="1">
      <c r="A123" s="394"/>
      <c r="B123" s="394"/>
      <c r="C123" s="394"/>
      <c r="D123" s="394"/>
      <c r="E123" s="394"/>
      <c r="F123" s="394"/>
      <c r="G123" s="394"/>
      <c r="H123" s="394"/>
      <c r="I123" s="394"/>
      <c r="J123" s="395"/>
      <c r="K123" s="395"/>
      <c r="L123" s="395"/>
      <c r="M123" s="394"/>
      <c r="N123" s="394"/>
      <c r="O123" s="394"/>
    </row>
    <row r="124" spans="1:15" ht="12.75" customHeight="1">
      <c r="A124" s="394"/>
      <c r="B124" s="394"/>
      <c r="C124" s="394"/>
      <c r="D124" s="394"/>
      <c r="E124" s="394"/>
      <c r="F124" s="394"/>
      <c r="G124" s="394"/>
      <c r="H124" s="394"/>
      <c r="I124" s="394"/>
      <c r="J124" s="395"/>
      <c r="K124" s="395"/>
      <c r="L124" s="395"/>
      <c r="M124" s="394"/>
      <c r="N124" s="394"/>
      <c r="O124" s="394"/>
    </row>
    <row r="125" spans="1:15" ht="12.75" customHeight="1">
      <c r="A125" s="394"/>
      <c r="B125" s="394"/>
      <c r="C125" s="394"/>
      <c r="D125" s="394"/>
      <c r="E125" s="394"/>
      <c r="F125" s="394"/>
      <c r="G125" s="394"/>
      <c r="H125" s="394"/>
      <c r="I125" s="394"/>
      <c r="J125" s="395"/>
      <c r="K125" s="395"/>
      <c r="L125" s="395"/>
      <c r="M125" s="394"/>
      <c r="N125" s="394"/>
      <c r="O125" s="394"/>
    </row>
    <row r="126" spans="1:15" ht="12.75" customHeight="1">
      <c r="A126" s="394"/>
      <c r="B126" s="394"/>
      <c r="C126" s="394"/>
      <c r="D126" s="394"/>
      <c r="E126" s="394"/>
      <c r="F126" s="394"/>
      <c r="G126" s="394"/>
      <c r="H126" s="394"/>
      <c r="I126" s="394"/>
      <c r="J126" s="395"/>
      <c r="K126" s="395"/>
      <c r="L126" s="395"/>
      <c r="M126" s="394"/>
      <c r="N126" s="394"/>
      <c r="O126" s="394"/>
    </row>
    <row r="127" spans="1:15" ht="12.75" customHeight="1">
      <c r="A127" s="394"/>
      <c r="B127" s="394"/>
      <c r="C127" s="394"/>
      <c r="D127" s="394"/>
      <c r="E127" s="394"/>
      <c r="F127" s="394"/>
      <c r="G127" s="394"/>
      <c r="H127" s="394"/>
      <c r="I127" s="394"/>
      <c r="J127" s="395"/>
      <c r="K127" s="395"/>
      <c r="L127" s="395"/>
      <c r="M127" s="394"/>
      <c r="N127" s="394"/>
      <c r="O127" s="394"/>
    </row>
    <row r="128" spans="1:15" ht="12.75" customHeight="1">
      <c r="A128" s="394"/>
      <c r="B128" s="394"/>
      <c r="C128" s="394"/>
      <c r="D128" s="394"/>
      <c r="E128" s="394"/>
      <c r="F128" s="394"/>
      <c r="G128" s="394"/>
      <c r="H128" s="394"/>
      <c r="I128" s="394"/>
      <c r="J128" s="395"/>
      <c r="K128" s="395"/>
      <c r="L128" s="395"/>
      <c r="M128" s="394"/>
      <c r="N128" s="394"/>
      <c r="O128" s="394"/>
    </row>
    <row r="129" spans="1:15" ht="12.75" customHeight="1">
      <c r="A129" s="394"/>
      <c r="B129" s="394"/>
      <c r="C129" s="394"/>
      <c r="D129" s="394"/>
      <c r="E129" s="394"/>
      <c r="F129" s="394"/>
      <c r="G129" s="394"/>
      <c r="H129" s="394"/>
      <c r="I129" s="394"/>
      <c r="J129" s="395"/>
      <c r="K129" s="395"/>
      <c r="L129" s="395"/>
      <c r="M129" s="394"/>
      <c r="N129" s="394"/>
      <c r="O129" s="394"/>
    </row>
    <row r="130" spans="1:15" ht="12.75" customHeight="1">
      <c r="A130" s="394"/>
      <c r="B130" s="394"/>
      <c r="C130" s="394"/>
      <c r="D130" s="394"/>
      <c r="E130" s="394"/>
      <c r="F130" s="394"/>
      <c r="G130" s="394"/>
      <c r="H130" s="394"/>
      <c r="I130" s="394"/>
      <c r="J130" s="395"/>
      <c r="K130" s="395"/>
      <c r="L130" s="395"/>
      <c r="M130" s="394"/>
      <c r="N130" s="394"/>
      <c r="O130" s="394"/>
    </row>
    <row r="131" spans="1:15" ht="12.75" customHeight="1">
      <c r="A131" s="394"/>
      <c r="B131" s="394"/>
      <c r="C131" s="394"/>
      <c r="D131" s="394"/>
      <c r="E131" s="394"/>
      <c r="F131" s="394"/>
      <c r="G131" s="394"/>
      <c r="H131" s="394"/>
      <c r="I131" s="394"/>
      <c r="J131" s="395"/>
      <c r="K131" s="395"/>
      <c r="L131" s="395"/>
      <c r="M131" s="394"/>
      <c r="N131" s="394"/>
      <c r="O131" s="394"/>
    </row>
    <row r="132" spans="1:15" ht="12.75" customHeight="1">
      <c r="A132" s="394"/>
      <c r="B132" s="394"/>
      <c r="C132" s="394"/>
      <c r="D132" s="394"/>
      <c r="E132" s="394"/>
      <c r="F132" s="394"/>
      <c r="G132" s="394"/>
      <c r="H132" s="394"/>
      <c r="I132" s="394"/>
      <c r="J132" s="395"/>
      <c r="K132" s="395"/>
      <c r="L132" s="395"/>
      <c r="M132" s="394"/>
      <c r="N132" s="394"/>
      <c r="O132" s="394"/>
    </row>
    <row r="133" spans="1:15" ht="12.75" customHeight="1">
      <c r="A133" s="394"/>
      <c r="B133" s="394"/>
      <c r="C133" s="394"/>
      <c r="D133" s="394"/>
      <c r="E133" s="394"/>
      <c r="F133" s="394"/>
      <c r="G133" s="394"/>
      <c r="H133" s="394"/>
      <c r="I133" s="394"/>
      <c r="J133" s="395"/>
      <c r="K133" s="395"/>
      <c r="L133" s="395"/>
      <c r="M133" s="394"/>
      <c r="N133" s="394"/>
      <c r="O133" s="394"/>
    </row>
    <row r="134" spans="1:15" ht="12.75" customHeight="1">
      <c r="A134" s="394"/>
      <c r="B134" s="394"/>
      <c r="C134" s="394"/>
      <c r="D134" s="394"/>
      <c r="E134" s="394"/>
      <c r="F134" s="394"/>
      <c r="G134" s="394"/>
      <c r="H134" s="394"/>
      <c r="I134" s="394"/>
      <c r="J134" s="395"/>
      <c r="K134" s="395"/>
      <c r="L134" s="395"/>
      <c r="M134" s="394"/>
      <c r="N134" s="394"/>
      <c r="O134" s="394"/>
    </row>
    <row r="135" spans="1:15" ht="12.75" customHeight="1">
      <c r="A135" s="394"/>
      <c r="B135" s="394"/>
      <c r="C135" s="394"/>
      <c r="D135" s="394"/>
      <c r="E135" s="394"/>
      <c r="F135" s="394"/>
      <c r="G135" s="394"/>
      <c r="H135" s="394"/>
      <c r="I135" s="394"/>
      <c r="J135" s="395"/>
      <c r="K135" s="395"/>
      <c r="L135" s="395"/>
      <c r="M135" s="394"/>
      <c r="N135" s="394"/>
      <c r="O135" s="394"/>
    </row>
    <row r="136" spans="1:15" ht="12.75" customHeight="1">
      <c r="A136" s="394"/>
      <c r="B136" s="394"/>
      <c r="C136" s="394"/>
      <c r="D136" s="394"/>
      <c r="E136" s="394"/>
      <c r="F136" s="394"/>
      <c r="G136" s="394"/>
      <c r="H136" s="394"/>
      <c r="I136" s="394"/>
      <c r="J136" s="395"/>
      <c r="K136" s="395"/>
      <c r="L136" s="395"/>
      <c r="M136" s="394"/>
      <c r="N136" s="394"/>
      <c r="O136" s="394"/>
    </row>
    <row r="137" spans="1:15" ht="12.75" customHeight="1">
      <c r="A137" s="394"/>
      <c r="B137" s="394"/>
      <c r="C137" s="394"/>
      <c r="D137" s="394"/>
      <c r="E137" s="394"/>
      <c r="F137" s="394"/>
      <c r="G137" s="394"/>
      <c r="H137" s="394"/>
      <c r="I137" s="394"/>
      <c r="J137" s="395"/>
      <c r="K137" s="395"/>
      <c r="L137" s="395"/>
      <c r="M137" s="394"/>
      <c r="N137" s="394"/>
      <c r="O137" s="394"/>
    </row>
    <row r="138" spans="1:15" ht="12.75" customHeight="1">
      <c r="A138" s="394"/>
      <c r="B138" s="394"/>
      <c r="C138" s="394"/>
      <c r="D138" s="394"/>
      <c r="E138" s="394"/>
      <c r="F138" s="394"/>
      <c r="G138" s="394"/>
      <c r="H138" s="394"/>
      <c r="I138" s="394"/>
      <c r="J138" s="395"/>
      <c r="K138" s="395"/>
      <c r="L138" s="395"/>
      <c r="M138" s="394"/>
      <c r="N138" s="394"/>
      <c r="O138" s="394"/>
    </row>
    <row r="139" spans="1:15" ht="12.75" customHeight="1">
      <c r="A139" s="394"/>
      <c r="B139" s="394"/>
      <c r="C139" s="394"/>
      <c r="D139" s="394"/>
      <c r="E139" s="394"/>
      <c r="F139" s="394"/>
      <c r="G139" s="394"/>
      <c r="H139" s="394"/>
      <c r="I139" s="394"/>
      <c r="J139" s="395"/>
      <c r="K139" s="395"/>
      <c r="L139" s="395"/>
      <c r="M139" s="394"/>
      <c r="N139" s="394"/>
      <c r="O139" s="394"/>
    </row>
    <row r="140" spans="1:15" ht="12.75" customHeight="1">
      <c r="A140" s="394"/>
      <c r="B140" s="394"/>
      <c r="C140" s="394"/>
      <c r="D140" s="394"/>
      <c r="E140" s="394"/>
      <c r="F140" s="394"/>
      <c r="G140" s="394"/>
      <c r="H140" s="394"/>
      <c r="I140" s="394"/>
      <c r="J140" s="395"/>
      <c r="K140" s="395"/>
      <c r="L140" s="395"/>
      <c r="M140" s="394"/>
      <c r="N140" s="394"/>
      <c r="O140" s="394"/>
    </row>
    <row r="141" spans="1:15" ht="12.75" customHeight="1">
      <c r="A141" s="394"/>
      <c r="B141" s="394"/>
      <c r="C141" s="394"/>
      <c r="D141" s="394"/>
      <c r="E141" s="394"/>
      <c r="F141" s="394"/>
      <c r="G141" s="394"/>
      <c r="H141" s="394"/>
      <c r="I141" s="394"/>
      <c r="J141" s="395"/>
      <c r="K141" s="395"/>
      <c r="L141" s="395"/>
      <c r="M141" s="394"/>
      <c r="N141" s="394"/>
      <c r="O141" s="394"/>
    </row>
    <row r="142" spans="1:15" ht="12.75" customHeight="1">
      <c r="A142" s="394"/>
      <c r="B142" s="394"/>
      <c r="C142" s="394"/>
      <c r="D142" s="394"/>
      <c r="E142" s="394"/>
      <c r="F142" s="394"/>
      <c r="G142" s="394"/>
      <c r="H142" s="394"/>
      <c r="I142" s="394"/>
      <c r="J142" s="395"/>
      <c r="K142" s="395"/>
      <c r="L142" s="395"/>
      <c r="M142" s="394"/>
      <c r="N142" s="394"/>
      <c r="O142" s="394"/>
    </row>
    <row r="143" spans="1:15" ht="12.75" customHeight="1">
      <c r="A143" s="394"/>
      <c r="B143" s="394"/>
      <c r="C143" s="394"/>
      <c r="D143" s="394"/>
      <c r="E143" s="394"/>
      <c r="F143" s="394"/>
      <c r="G143" s="394"/>
      <c r="H143" s="394"/>
      <c r="I143" s="394"/>
      <c r="J143" s="395"/>
      <c r="K143" s="395"/>
      <c r="L143" s="395"/>
      <c r="M143" s="394"/>
      <c r="N143" s="394"/>
      <c r="O143" s="394"/>
    </row>
    <row r="144" spans="1:15" ht="12.75" customHeight="1">
      <c r="A144" s="394"/>
      <c r="B144" s="394"/>
      <c r="C144" s="394"/>
      <c r="D144" s="394"/>
      <c r="E144" s="394"/>
      <c r="F144" s="394"/>
      <c r="G144" s="394"/>
      <c r="H144" s="394"/>
      <c r="I144" s="394"/>
      <c r="J144" s="395"/>
      <c r="K144" s="395"/>
      <c r="L144" s="395"/>
      <c r="M144" s="394"/>
      <c r="N144" s="394"/>
      <c r="O144" s="394"/>
    </row>
    <row r="145" spans="1:15" ht="12.75" customHeight="1">
      <c r="A145" s="394"/>
      <c r="B145" s="394"/>
      <c r="C145" s="394"/>
      <c r="D145" s="394"/>
      <c r="E145" s="394"/>
      <c r="F145" s="394"/>
      <c r="G145" s="394"/>
      <c r="H145" s="394"/>
      <c r="I145" s="394"/>
      <c r="J145" s="395"/>
      <c r="K145" s="395"/>
      <c r="L145" s="395"/>
      <c r="M145" s="394"/>
      <c r="N145" s="394"/>
      <c r="O145" s="394"/>
    </row>
    <row r="146" spans="1:15" ht="12.75" customHeight="1">
      <c r="A146" s="394"/>
      <c r="B146" s="394"/>
      <c r="C146" s="394"/>
      <c r="D146" s="394"/>
      <c r="E146" s="394"/>
      <c r="F146" s="394"/>
      <c r="G146" s="394"/>
      <c r="H146" s="394"/>
      <c r="I146" s="394"/>
      <c r="J146" s="395"/>
      <c r="K146" s="395"/>
      <c r="L146" s="395"/>
      <c r="M146" s="394"/>
      <c r="N146" s="394"/>
      <c r="O146" s="394"/>
    </row>
    <row r="147" spans="1:15" ht="12.75" customHeight="1">
      <c r="A147" s="394"/>
      <c r="B147" s="394"/>
      <c r="C147" s="394"/>
      <c r="D147" s="394"/>
      <c r="E147" s="394"/>
      <c r="F147" s="394"/>
      <c r="G147" s="394"/>
      <c r="H147" s="394"/>
      <c r="I147" s="394"/>
      <c r="J147" s="395"/>
      <c r="K147" s="395"/>
      <c r="L147" s="395"/>
      <c r="M147" s="394"/>
      <c r="N147" s="394"/>
      <c r="O147" s="394"/>
    </row>
    <row r="148" spans="1:15" ht="12.75" customHeight="1">
      <c r="A148" s="394"/>
      <c r="B148" s="394"/>
      <c r="C148" s="394"/>
      <c r="D148" s="394"/>
      <c r="E148" s="394"/>
      <c r="F148" s="394"/>
      <c r="G148" s="394"/>
      <c r="H148" s="394"/>
      <c r="I148" s="394"/>
      <c r="J148" s="395"/>
      <c r="K148" s="395"/>
      <c r="L148" s="395"/>
      <c r="M148" s="394"/>
      <c r="N148" s="394"/>
      <c r="O148" s="394"/>
    </row>
    <row r="149" spans="1:15" ht="12.75" customHeight="1">
      <c r="A149" s="394"/>
      <c r="B149" s="394"/>
      <c r="C149" s="394"/>
      <c r="D149" s="394"/>
      <c r="E149" s="394"/>
      <c r="F149" s="394"/>
      <c r="G149" s="394"/>
      <c r="H149" s="394"/>
      <c r="I149" s="394"/>
      <c r="J149" s="395"/>
      <c r="K149" s="395"/>
      <c r="L149" s="395"/>
      <c r="M149" s="394"/>
      <c r="N149" s="394"/>
      <c r="O149" s="394"/>
    </row>
    <row r="150" spans="1:15" ht="12.75" customHeight="1">
      <c r="A150" s="394"/>
      <c r="B150" s="394"/>
      <c r="C150" s="394"/>
      <c r="D150" s="394"/>
      <c r="E150" s="394"/>
      <c r="F150" s="394"/>
      <c r="G150" s="394"/>
      <c r="H150" s="394"/>
      <c r="I150" s="394"/>
      <c r="J150" s="395"/>
      <c r="K150" s="395"/>
      <c r="L150" s="395"/>
      <c r="M150" s="394"/>
      <c r="N150" s="394"/>
      <c r="O150" s="394"/>
    </row>
    <row r="151" spans="1:15" ht="12.75" customHeight="1">
      <c r="A151" s="394"/>
      <c r="B151" s="394"/>
      <c r="C151" s="394"/>
      <c r="D151" s="394"/>
      <c r="E151" s="394"/>
      <c r="F151" s="394"/>
      <c r="G151" s="394"/>
      <c r="H151" s="394"/>
      <c r="I151" s="394"/>
      <c r="J151" s="395"/>
      <c r="K151" s="395"/>
      <c r="L151" s="395"/>
      <c r="M151" s="394"/>
      <c r="N151" s="394"/>
      <c r="O151" s="394"/>
    </row>
    <row r="152" spans="1:15" ht="12.75" customHeight="1">
      <c r="A152" s="394"/>
      <c r="B152" s="394"/>
      <c r="C152" s="394"/>
      <c r="D152" s="394"/>
      <c r="E152" s="394"/>
      <c r="F152" s="394"/>
      <c r="G152" s="394"/>
      <c r="H152" s="394"/>
      <c r="I152" s="394"/>
      <c r="J152" s="395"/>
      <c r="K152" s="395"/>
      <c r="L152" s="395"/>
      <c r="M152" s="394"/>
      <c r="N152" s="394"/>
      <c r="O152" s="394"/>
    </row>
    <row r="153" spans="1:15" ht="12.75" customHeight="1">
      <c r="A153" s="394"/>
      <c r="B153" s="394"/>
      <c r="C153" s="394"/>
      <c r="D153" s="394"/>
      <c r="E153" s="394"/>
      <c r="F153" s="394"/>
      <c r="G153" s="394"/>
      <c r="H153" s="394"/>
      <c r="I153" s="394"/>
      <c r="J153" s="395"/>
      <c r="K153" s="395"/>
      <c r="L153" s="395"/>
      <c r="M153" s="394"/>
      <c r="N153" s="394"/>
      <c r="O153" s="394"/>
    </row>
    <row r="154" spans="1:15" ht="12.75" customHeight="1">
      <c r="A154" s="394"/>
      <c r="B154" s="394"/>
      <c r="C154" s="394"/>
      <c r="D154" s="394"/>
      <c r="E154" s="394"/>
      <c r="F154" s="394"/>
      <c r="G154" s="394"/>
      <c r="H154" s="394"/>
      <c r="I154" s="394"/>
      <c r="J154" s="395"/>
      <c r="K154" s="395"/>
      <c r="L154" s="395"/>
      <c r="M154" s="394"/>
      <c r="N154" s="394"/>
      <c r="O154" s="394"/>
    </row>
    <row r="155" spans="1:15" ht="12.75" customHeight="1">
      <c r="A155" s="394"/>
      <c r="B155" s="394"/>
      <c r="C155" s="394"/>
      <c r="D155" s="394"/>
      <c r="E155" s="394"/>
      <c r="F155" s="394"/>
      <c r="G155" s="394"/>
      <c r="H155" s="394"/>
      <c r="I155" s="394"/>
      <c r="J155" s="395"/>
      <c r="K155" s="395"/>
      <c r="L155" s="395"/>
      <c r="M155" s="394"/>
      <c r="N155" s="394"/>
      <c r="O155" s="394"/>
    </row>
    <row r="156" spans="1:15" ht="12.75" customHeight="1">
      <c r="A156" s="394"/>
      <c r="B156" s="394"/>
      <c r="C156" s="394"/>
      <c r="D156" s="394"/>
      <c r="E156" s="394"/>
      <c r="F156" s="394"/>
      <c r="G156" s="394"/>
      <c r="H156" s="394"/>
      <c r="I156" s="394"/>
      <c r="J156" s="395"/>
      <c r="K156" s="395"/>
      <c r="L156" s="395"/>
      <c r="M156" s="394"/>
      <c r="N156" s="394"/>
      <c r="O156" s="394"/>
    </row>
    <row r="157" spans="1:15" ht="12.75" customHeight="1">
      <c r="A157" s="394"/>
      <c r="B157" s="394"/>
      <c r="C157" s="394"/>
      <c r="D157" s="394"/>
      <c r="E157" s="394"/>
      <c r="F157" s="394"/>
      <c r="G157" s="394"/>
      <c r="H157" s="394"/>
      <c r="I157" s="394"/>
      <c r="J157" s="395"/>
      <c r="K157" s="395"/>
      <c r="L157" s="395"/>
      <c r="M157" s="394"/>
      <c r="N157" s="394"/>
      <c r="O157" s="394"/>
    </row>
    <row r="158" spans="1:15" ht="12.75" customHeight="1">
      <c r="A158" s="394"/>
      <c r="B158" s="394"/>
      <c r="C158" s="394"/>
      <c r="D158" s="394"/>
      <c r="E158" s="394"/>
      <c r="F158" s="394"/>
      <c r="G158" s="394"/>
      <c r="H158" s="394"/>
      <c r="I158" s="394"/>
      <c r="J158" s="395"/>
      <c r="K158" s="395"/>
      <c r="L158" s="395"/>
      <c r="M158" s="394"/>
      <c r="N158" s="394"/>
      <c r="O158" s="394"/>
    </row>
    <row r="159" spans="1:15" ht="12.75" customHeight="1">
      <c r="A159" s="394"/>
      <c r="B159" s="394"/>
      <c r="C159" s="394"/>
      <c r="D159" s="394"/>
      <c r="E159" s="394"/>
      <c r="F159" s="394"/>
      <c r="G159" s="394"/>
      <c r="H159" s="394"/>
      <c r="I159" s="394"/>
      <c r="J159" s="395"/>
      <c r="K159" s="395"/>
      <c r="L159" s="395"/>
      <c r="M159" s="394"/>
      <c r="N159" s="394"/>
      <c r="O159" s="394"/>
    </row>
    <row r="160" spans="1:15" ht="12.75" customHeight="1">
      <c r="A160" s="394"/>
      <c r="B160" s="394"/>
      <c r="C160" s="394"/>
      <c r="D160" s="394"/>
      <c r="E160" s="394"/>
      <c r="F160" s="394"/>
      <c r="G160" s="394"/>
      <c r="H160" s="394"/>
      <c r="I160" s="394"/>
      <c r="J160" s="395"/>
      <c r="K160" s="395"/>
      <c r="L160" s="395"/>
      <c r="M160" s="394"/>
      <c r="N160" s="394"/>
      <c r="O160" s="394"/>
    </row>
    <row r="161" spans="1:15" ht="12.75" customHeight="1">
      <c r="A161" s="394"/>
      <c r="B161" s="394"/>
      <c r="C161" s="394"/>
      <c r="D161" s="394"/>
      <c r="E161" s="394"/>
      <c r="F161" s="394"/>
      <c r="G161" s="394"/>
      <c r="H161" s="394"/>
      <c r="I161" s="394"/>
      <c r="J161" s="395"/>
      <c r="K161" s="395"/>
      <c r="L161" s="395"/>
      <c r="M161" s="394"/>
      <c r="N161" s="394"/>
      <c r="O161" s="394"/>
    </row>
    <row r="162" spans="1:15" ht="12.75" customHeight="1">
      <c r="A162" s="394"/>
      <c r="B162" s="394"/>
      <c r="C162" s="394"/>
      <c r="D162" s="394"/>
      <c r="E162" s="394"/>
      <c r="F162" s="394"/>
      <c r="G162" s="394"/>
      <c r="H162" s="394"/>
      <c r="I162" s="394"/>
      <c r="J162" s="395"/>
      <c r="K162" s="395"/>
      <c r="L162" s="395"/>
      <c r="M162" s="394"/>
      <c r="N162" s="394"/>
      <c r="O162" s="394"/>
    </row>
    <row r="163" spans="1:15" ht="12.75" customHeight="1">
      <c r="A163" s="394"/>
      <c r="B163" s="394"/>
      <c r="C163" s="394"/>
      <c r="D163" s="394"/>
      <c r="E163" s="394"/>
      <c r="F163" s="394"/>
      <c r="G163" s="394"/>
      <c r="H163" s="394"/>
      <c r="I163" s="394"/>
      <c r="J163" s="395"/>
      <c r="K163" s="395"/>
      <c r="L163" s="395"/>
      <c r="M163" s="394"/>
      <c r="N163" s="394"/>
      <c r="O163" s="394"/>
    </row>
    <row r="164" spans="1:15" ht="12.75" customHeight="1">
      <c r="A164" s="394"/>
      <c r="B164" s="394"/>
      <c r="C164" s="394"/>
      <c r="D164" s="394"/>
      <c r="E164" s="394"/>
      <c r="F164" s="394"/>
      <c r="G164" s="394"/>
      <c r="H164" s="394"/>
      <c r="I164" s="394"/>
      <c r="J164" s="395"/>
      <c r="K164" s="395"/>
      <c r="L164" s="395"/>
      <c r="M164" s="394"/>
      <c r="N164" s="394"/>
      <c r="O164" s="394"/>
    </row>
    <row r="165" spans="1:15" ht="12.75" customHeight="1">
      <c r="A165" s="394"/>
      <c r="B165" s="394"/>
      <c r="C165" s="394"/>
      <c r="D165" s="394"/>
      <c r="E165" s="394"/>
      <c r="F165" s="394"/>
      <c r="G165" s="394"/>
      <c r="H165" s="394"/>
      <c r="I165" s="394"/>
      <c r="J165" s="395"/>
      <c r="K165" s="395"/>
      <c r="L165" s="395"/>
      <c r="M165" s="394"/>
      <c r="N165" s="394"/>
      <c r="O165" s="394"/>
    </row>
    <row r="166" spans="1:15" ht="12.75" customHeight="1">
      <c r="A166" s="394"/>
      <c r="B166" s="394"/>
      <c r="C166" s="394"/>
      <c r="D166" s="394"/>
      <c r="E166" s="394"/>
      <c r="F166" s="394"/>
      <c r="G166" s="394"/>
      <c r="H166" s="394"/>
      <c r="I166" s="394"/>
      <c r="J166" s="395"/>
      <c r="K166" s="395"/>
      <c r="L166" s="395"/>
      <c r="M166" s="394"/>
      <c r="N166" s="394"/>
      <c r="O166" s="394"/>
    </row>
    <row r="167" spans="1:15" ht="12.75" customHeight="1">
      <c r="A167" s="394"/>
      <c r="B167" s="394"/>
      <c r="C167" s="394"/>
      <c r="D167" s="394"/>
      <c r="E167" s="394"/>
      <c r="F167" s="394"/>
      <c r="G167" s="394"/>
      <c r="H167" s="394"/>
      <c r="I167" s="394"/>
      <c r="J167" s="395"/>
      <c r="K167" s="395"/>
      <c r="L167" s="395"/>
      <c r="M167" s="394"/>
      <c r="N167" s="394"/>
      <c r="O167" s="394"/>
    </row>
    <row r="168" spans="1:15" ht="12.75" customHeight="1">
      <c r="A168" s="394"/>
      <c r="B168" s="394"/>
      <c r="C168" s="394"/>
      <c r="D168" s="394"/>
      <c r="E168" s="394"/>
      <c r="F168" s="394"/>
      <c r="G168" s="394"/>
      <c r="H168" s="394"/>
      <c r="I168" s="394"/>
      <c r="J168" s="395"/>
      <c r="K168" s="395"/>
      <c r="L168" s="395"/>
      <c r="M168" s="394"/>
      <c r="N168" s="394"/>
      <c r="O168" s="394"/>
    </row>
    <row r="169" spans="1:15" ht="12.75" customHeight="1">
      <c r="A169" s="394"/>
      <c r="B169" s="394"/>
      <c r="C169" s="394"/>
      <c r="D169" s="394"/>
      <c r="E169" s="394"/>
      <c r="F169" s="394"/>
      <c r="G169" s="394"/>
      <c r="H169" s="394"/>
      <c r="I169" s="394"/>
      <c r="J169" s="395"/>
      <c r="K169" s="395"/>
      <c r="L169" s="395"/>
      <c r="M169" s="394"/>
      <c r="N169" s="394"/>
      <c r="O169" s="394"/>
    </row>
    <row r="170" spans="1:15" ht="12.75" customHeight="1">
      <c r="A170" s="394"/>
      <c r="B170" s="394"/>
      <c r="C170" s="394"/>
      <c r="D170" s="394"/>
      <c r="E170" s="394"/>
      <c r="F170" s="394"/>
      <c r="G170" s="394"/>
      <c r="H170" s="394"/>
      <c r="I170" s="394"/>
      <c r="J170" s="395"/>
      <c r="K170" s="395"/>
      <c r="L170" s="395"/>
      <c r="M170" s="394"/>
      <c r="N170" s="394"/>
      <c r="O170" s="394"/>
    </row>
    <row r="171" spans="1:15" ht="12.75" customHeight="1">
      <c r="A171" s="394"/>
      <c r="B171" s="394"/>
      <c r="C171" s="394"/>
      <c r="D171" s="394"/>
      <c r="E171" s="394"/>
      <c r="F171" s="394"/>
      <c r="G171" s="394"/>
      <c r="H171" s="394"/>
      <c r="I171" s="394"/>
      <c r="J171" s="395"/>
      <c r="K171" s="395"/>
      <c r="L171" s="395"/>
      <c r="M171" s="394"/>
      <c r="N171" s="394"/>
      <c r="O171" s="394"/>
    </row>
    <row r="172" spans="1:15" ht="12.75" customHeight="1">
      <c r="A172" s="394"/>
      <c r="B172" s="394"/>
      <c r="C172" s="394"/>
      <c r="D172" s="394"/>
      <c r="E172" s="394"/>
      <c r="F172" s="394"/>
      <c r="G172" s="394"/>
      <c r="H172" s="394"/>
      <c r="I172" s="394"/>
      <c r="J172" s="395"/>
      <c r="K172" s="395"/>
      <c r="L172" s="395"/>
      <c r="M172" s="394"/>
      <c r="N172" s="394"/>
      <c r="O172" s="394"/>
    </row>
    <row r="173" spans="1:15" ht="12.75" customHeight="1">
      <c r="A173" s="394"/>
      <c r="B173" s="394"/>
      <c r="C173" s="394"/>
      <c r="D173" s="394"/>
      <c r="E173" s="394"/>
      <c r="F173" s="394"/>
      <c r="G173" s="394"/>
      <c r="H173" s="394"/>
      <c r="I173" s="394"/>
      <c r="J173" s="395"/>
      <c r="K173" s="395"/>
      <c r="L173" s="395"/>
      <c r="M173" s="394"/>
      <c r="N173" s="394"/>
      <c r="O173" s="394"/>
    </row>
    <row r="174" spans="1:15" ht="12.75" customHeight="1">
      <c r="A174" s="394"/>
      <c r="B174" s="394"/>
      <c r="C174" s="394"/>
      <c r="D174" s="394"/>
      <c r="E174" s="394"/>
      <c r="F174" s="394"/>
      <c r="G174" s="394"/>
      <c r="H174" s="394"/>
      <c r="I174" s="394"/>
      <c r="J174" s="395"/>
      <c r="K174" s="395"/>
      <c r="L174" s="395"/>
      <c r="M174" s="394"/>
      <c r="N174" s="394"/>
      <c r="O174" s="394"/>
    </row>
    <row r="175" spans="1:15" ht="12.75" customHeight="1">
      <c r="A175" s="394"/>
      <c r="B175" s="394"/>
      <c r="C175" s="394"/>
      <c r="D175" s="394"/>
      <c r="E175" s="394"/>
      <c r="F175" s="394"/>
      <c r="G175" s="394"/>
      <c r="H175" s="394"/>
      <c r="I175" s="394"/>
      <c r="J175" s="395"/>
      <c r="K175" s="395"/>
      <c r="L175" s="395"/>
      <c r="M175" s="394"/>
      <c r="N175" s="394"/>
      <c r="O175" s="394"/>
    </row>
    <row r="176" spans="1:15" ht="12.75" customHeight="1">
      <c r="A176" s="394"/>
      <c r="B176" s="394"/>
      <c r="C176" s="394"/>
      <c r="D176" s="394"/>
      <c r="E176" s="394"/>
      <c r="F176" s="394"/>
      <c r="G176" s="394"/>
      <c r="H176" s="394"/>
      <c r="I176" s="394"/>
      <c r="J176" s="395"/>
      <c r="K176" s="395"/>
      <c r="L176" s="395"/>
      <c r="M176" s="394"/>
      <c r="N176" s="394"/>
      <c r="O176" s="394"/>
    </row>
    <row r="177" spans="1:15" ht="12.75" customHeight="1">
      <c r="A177" s="394"/>
      <c r="B177" s="394"/>
      <c r="C177" s="394"/>
      <c r="D177" s="394"/>
      <c r="E177" s="394"/>
      <c r="F177" s="394"/>
      <c r="G177" s="394"/>
      <c r="H177" s="394"/>
      <c r="I177" s="394"/>
      <c r="J177" s="395"/>
      <c r="K177" s="395"/>
      <c r="L177" s="395"/>
      <c r="M177" s="394"/>
      <c r="N177" s="394"/>
      <c r="O177" s="394"/>
    </row>
    <row r="178" spans="1:15" ht="12.75" customHeight="1">
      <c r="A178" s="394"/>
      <c r="B178" s="394"/>
      <c r="C178" s="394"/>
      <c r="D178" s="394"/>
      <c r="E178" s="394"/>
      <c r="F178" s="394"/>
      <c r="G178" s="394"/>
      <c r="H178" s="394"/>
      <c r="I178" s="394"/>
      <c r="J178" s="395"/>
      <c r="K178" s="395"/>
      <c r="L178" s="395"/>
      <c r="M178" s="394"/>
      <c r="N178" s="394"/>
      <c r="O178" s="394"/>
    </row>
    <row r="179" spans="1:15" ht="12.75" customHeight="1">
      <c r="A179" s="394"/>
      <c r="B179" s="394"/>
      <c r="C179" s="394"/>
      <c r="D179" s="394"/>
      <c r="E179" s="394"/>
      <c r="F179" s="394"/>
      <c r="G179" s="394"/>
      <c r="H179" s="394"/>
      <c r="I179" s="394"/>
      <c r="J179" s="395"/>
      <c r="K179" s="395"/>
      <c r="L179" s="395"/>
      <c r="M179" s="394"/>
      <c r="N179" s="394"/>
      <c r="O179" s="394"/>
    </row>
    <row r="180" spans="1:15" ht="12.75" customHeight="1">
      <c r="A180" s="394"/>
      <c r="B180" s="394"/>
      <c r="C180" s="394"/>
      <c r="D180" s="394"/>
      <c r="E180" s="394"/>
      <c r="F180" s="394"/>
      <c r="G180" s="394"/>
      <c r="H180" s="394"/>
      <c r="I180" s="394"/>
      <c r="J180" s="395"/>
      <c r="K180" s="395"/>
      <c r="L180" s="395"/>
      <c r="M180" s="394"/>
      <c r="N180" s="394"/>
      <c r="O180" s="394"/>
    </row>
    <row r="181" spans="1:15" ht="12.75" customHeight="1">
      <c r="A181" s="394"/>
      <c r="B181" s="394"/>
      <c r="C181" s="394"/>
      <c r="D181" s="394"/>
      <c r="E181" s="394"/>
      <c r="F181" s="394"/>
      <c r="G181" s="394"/>
      <c r="H181" s="394"/>
      <c r="I181" s="394"/>
      <c r="J181" s="395"/>
      <c r="K181" s="395"/>
      <c r="L181" s="395"/>
      <c r="M181" s="394"/>
      <c r="N181" s="394"/>
      <c r="O181" s="394"/>
    </row>
    <row r="182" spans="1:15" ht="12.75" customHeight="1">
      <c r="A182" s="394"/>
      <c r="B182" s="394"/>
      <c r="C182" s="394"/>
      <c r="D182" s="394"/>
      <c r="E182" s="394"/>
      <c r="F182" s="394"/>
      <c r="G182" s="394"/>
      <c r="H182" s="394"/>
      <c r="I182" s="394"/>
      <c r="J182" s="395"/>
      <c r="K182" s="395"/>
      <c r="L182" s="395"/>
      <c r="M182" s="394"/>
      <c r="N182" s="394"/>
      <c r="O182" s="394"/>
    </row>
    <row r="183" spans="1:15" ht="12.75" customHeight="1">
      <c r="A183" s="394"/>
      <c r="B183" s="394"/>
      <c r="C183" s="394"/>
      <c r="D183" s="394"/>
      <c r="E183" s="394"/>
      <c r="F183" s="394"/>
      <c r="G183" s="394"/>
      <c r="H183" s="394"/>
      <c r="I183" s="394"/>
      <c r="J183" s="395"/>
      <c r="K183" s="395"/>
      <c r="L183" s="395"/>
      <c r="M183" s="394"/>
      <c r="N183" s="394"/>
      <c r="O183" s="394"/>
    </row>
    <row r="184" spans="1:15" ht="12.75" customHeight="1">
      <c r="A184" s="394"/>
      <c r="B184" s="394"/>
      <c r="C184" s="394"/>
      <c r="D184" s="394"/>
      <c r="E184" s="394"/>
      <c r="F184" s="394"/>
      <c r="G184" s="394"/>
      <c r="H184" s="394"/>
      <c r="I184" s="394"/>
      <c r="J184" s="395"/>
      <c r="K184" s="395"/>
      <c r="L184" s="395"/>
      <c r="M184" s="394"/>
      <c r="N184" s="394"/>
      <c r="O184" s="394"/>
    </row>
    <row r="185" spans="1:15" ht="12.75" customHeight="1">
      <c r="A185" s="394"/>
      <c r="B185" s="394"/>
      <c r="C185" s="394"/>
      <c r="D185" s="394"/>
      <c r="E185" s="394"/>
      <c r="F185" s="394"/>
      <c r="G185" s="394"/>
      <c r="H185" s="394"/>
      <c r="I185" s="394"/>
      <c r="J185" s="395"/>
      <c r="K185" s="395"/>
      <c r="L185" s="395"/>
      <c r="M185" s="394"/>
      <c r="N185" s="394"/>
      <c r="O185" s="394"/>
    </row>
    <row r="186" spans="1:15" ht="12.75" customHeight="1">
      <c r="A186" s="394"/>
      <c r="B186" s="394"/>
      <c r="C186" s="394"/>
      <c r="D186" s="394"/>
      <c r="E186" s="394"/>
      <c r="F186" s="394"/>
      <c r="G186" s="394"/>
      <c r="H186" s="394"/>
      <c r="I186" s="394"/>
      <c r="J186" s="395"/>
      <c r="K186" s="395"/>
      <c r="L186" s="395"/>
      <c r="M186" s="394"/>
      <c r="N186" s="394"/>
      <c r="O186" s="394"/>
    </row>
    <row r="187" spans="1:15" ht="12.75" customHeight="1">
      <c r="A187" s="394"/>
      <c r="B187" s="394"/>
      <c r="C187" s="394"/>
      <c r="D187" s="394"/>
      <c r="E187" s="394"/>
      <c r="F187" s="394"/>
      <c r="G187" s="394"/>
      <c r="H187" s="394"/>
      <c r="I187" s="394"/>
      <c r="J187" s="395"/>
      <c r="K187" s="395"/>
      <c r="L187" s="395"/>
      <c r="M187" s="394"/>
      <c r="N187" s="394"/>
      <c r="O187" s="394"/>
    </row>
    <row r="188" spans="1:15" ht="12.75" customHeight="1">
      <c r="A188" s="394"/>
      <c r="B188" s="394"/>
      <c r="C188" s="394"/>
      <c r="D188" s="394"/>
      <c r="E188" s="394"/>
      <c r="F188" s="394"/>
      <c r="G188" s="394"/>
      <c r="H188" s="394"/>
      <c r="I188" s="394"/>
      <c r="J188" s="395"/>
      <c r="K188" s="395"/>
      <c r="L188" s="395"/>
      <c r="M188" s="394"/>
      <c r="N188" s="394"/>
      <c r="O188" s="394"/>
    </row>
    <row r="189" spans="1:15" ht="12.75" customHeight="1">
      <c r="A189" s="394"/>
      <c r="B189" s="394"/>
      <c r="C189" s="394"/>
      <c r="D189" s="394"/>
      <c r="E189" s="394"/>
      <c r="F189" s="394"/>
      <c r="G189" s="394"/>
      <c r="H189" s="394"/>
      <c r="I189" s="394"/>
      <c r="J189" s="395"/>
      <c r="K189" s="395"/>
      <c r="L189" s="395"/>
      <c r="M189" s="394"/>
      <c r="N189" s="394"/>
      <c r="O189" s="394"/>
    </row>
    <row r="190" spans="1:15" ht="12.75" customHeight="1">
      <c r="A190" s="394"/>
      <c r="B190" s="394"/>
      <c r="C190" s="394"/>
      <c r="D190" s="394"/>
      <c r="E190" s="394"/>
      <c r="F190" s="394"/>
      <c r="G190" s="394"/>
      <c r="H190" s="394"/>
      <c r="I190" s="394"/>
      <c r="J190" s="395"/>
      <c r="K190" s="395"/>
      <c r="L190" s="395"/>
      <c r="M190" s="394"/>
      <c r="N190" s="394"/>
      <c r="O190" s="394"/>
    </row>
    <row r="191" spans="1:15" ht="12.75" customHeight="1">
      <c r="A191" s="394"/>
      <c r="B191" s="394"/>
      <c r="C191" s="394"/>
      <c r="D191" s="394"/>
      <c r="E191" s="394"/>
      <c r="F191" s="394"/>
      <c r="G191" s="394"/>
      <c r="H191" s="394"/>
      <c r="I191" s="394"/>
      <c r="J191" s="395"/>
      <c r="K191" s="395"/>
      <c r="L191" s="395"/>
      <c r="M191" s="394"/>
      <c r="N191" s="394"/>
      <c r="O191" s="394"/>
    </row>
    <row r="192" spans="1:15" ht="12.75" customHeight="1">
      <c r="A192" s="394"/>
      <c r="B192" s="394"/>
      <c r="C192" s="394"/>
      <c r="D192" s="394"/>
      <c r="E192" s="394"/>
      <c r="F192" s="394"/>
      <c r="G192" s="394"/>
      <c r="H192" s="394"/>
      <c r="I192" s="394"/>
      <c r="J192" s="395"/>
      <c r="K192" s="395"/>
      <c r="L192" s="395"/>
      <c r="M192" s="394"/>
      <c r="N192" s="394"/>
      <c r="O192" s="394"/>
    </row>
    <row r="193" spans="1:15" ht="12.75" customHeight="1">
      <c r="A193" s="394"/>
      <c r="B193" s="394"/>
      <c r="C193" s="394"/>
      <c r="D193" s="394"/>
      <c r="E193" s="394"/>
      <c r="F193" s="394"/>
      <c r="G193" s="394"/>
      <c r="H193" s="394"/>
      <c r="I193" s="394"/>
      <c r="J193" s="395"/>
      <c r="K193" s="395"/>
      <c r="L193" s="395"/>
      <c r="M193" s="394"/>
      <c r="N193" s="394"/>
      <c r="O193" s="394"/>
    </row>
    <row r="194" spans="1:15" ht="12.75" customHeight="1">
      <c r="A194" s="394"/>
      <c r="B194" s="394"/>
      <c r="C194" s="394"/>
      <c r="D194" s="394"/>
      <c r="E194" s="394"/>
      <c r="F194" s="394"/>
      <c r="G194" s="394"/>
      <c r="H194" s="394"/>
      <c r="I194" s="394"/>
      <c r="J194" s="395"/>
      <c r="K194" s="395"/>
      <c r="L194" s="395"/>
      <c r="M194" s="394"/>
      <c r="N194" s="394"/>
      <c r="O194" s="394"/>
    </row>
    <row r="195" spans="1:15" ht="12.75" customHeight="1">
      <c r="A195" s="394"/>
      <c r="B195" s="394"/>
      <c r="C195" s="394"/>
      <c r="D195" s="394"/>
      <c r="E195" s="394"/>
      <c r="F195" s="394"/>
      <c r="G195" s="394"/>
      <c r="H195" s="394"/>
      <c r="I195" s="394"/>
      <c r="J195" s="395"/>
      <c r="K195" s="395"/>
      <c r="L195" s="395"/>
      <c r="M195" s="394"/>
      <c r="N195" s="394"/>
      <c r="O195" s="394"/>
    </row>
    <row r="196" spans="1:15" ht="12.75" customHeight="1">
      <c r="A196" s="394"/>
      <c r="B196" s="394"/>
      <c r="C196" s="394"/>
      <c r="D196" s="394"/>
      <c r="E196" s="394"/>
      <c r="F196" s="394"/>
      <c r="G196" s="394"/>
      <c r="H196" s="394"/>
      <c r="I196" s="394"/>
      <c r="J196" s="395"/>
      <c r="K196" s="395"/>
      <c r="L196" s="395"/>
      <c r="M196" s="394"/>
      <c r="N196" s="394"/>
      <c r="O196" s="394"/>
    </row>
    <row r="197" spans="1:15" ht="12.75" customHeight="1">
      <c r="A197" s="394"/>
      <c r="B197" s="394"/>
      <c r="C197" s="394"/>
      <c r="D197" s="394"/>
      <c r="E197" s="394"/>
      <c r="F197" s="394"/>
      <c r="G197" s="394"/>
      <c r="H197" s="394"/>
      <c r="I197" s="394"/>
      <c r="J197" s="395"/>
      <c r="K197" s="395"/>
      <c r="L197" s="395"/>
      <c r="M197" s="394"/>
      <c r="N197" s="394"/>
      <c r="O197" s="394"/>
    </row>
    <row r="198" spans="1:15" ht="12.75" customHeight="1">
      <c r="A198" s="394"/>
      <c r="B198" s="394"/>
      <c r="C198" s="394"/>
      <c r="D198" s="394"/>
      <c r="E198" s="394"/>
      <c r="F198" s="394"/>
      <c r="G198" s="394"/>
      <c r="H198" s="394"/>
      <c r="I198" s="394"/>
      <c r="J198" s="395"/>
      <c r="K198" s="395"/>
      <c r="L198" s="395"/>
      <c r="M198" s="394"/>
      <c r="N198" s="394"/>
      <c r="O198" s="394"/>
    </row>
    <row r="199" spans="1:15" ht="12.75" customHeight="1">
      <c r="A199" s="394"/>
      <c r="B199" s="394"/>
      <c r="C199" s="394"/>
      <c r="D199" s="394"/>
      <c r="E199" s="394"/>
      <c r="F199" s="394"/>
      <c r="G199" s="394"/>
      <c r="H199" s="394"/>
      <c r="I199" s="394"/>
      <c r="J199" s="395"/>
      <c r="K199" s="395"/>
      <c r="L199" s="395"/>
      <c r="M199" s="394"/>
      <c r="N199" s="394"/>
      <c r="O199" s="394"/>
    </row>
    <row r="200" spans="1:15" ht="12.75" customHeight="1">
      <c r="A200" s="394"/>
      <c r="B200" s="394"/>
      <c r="C200" s="394"/>
      <c r="D200" s="394"/>
      <c r="E200" s="394"/>
      <c r="F200" s="394"/>
      <c r="G200" s="394"/>
      <c r="H200" s="394"/>
      <c r="I200" s="394"/>
      <c r="J200" s="395"/>
      <c r="K200" s="395"/>
      <c r="L200" s="395"/>
      <c r="M200" s="394"/>
      <c r="N200" s="394"/>
      <c r="O200" s="394"/>
    </row>
    <row r="201" spans="1:15" ht="12.75" customHeight="1">
      <c r="A201" s="394"/>
      <c r="B201" s="394"/>
      <c r="C201" s="394"/>
      <c r="D201" s="394"/>
      <c r="E201" s="394"/>
      <c r="F201" s="394"/>
      <c r="G201" s="394"/>
      <c r="H201" s="394"/>
      <c r="I201" s="394"/>
      <c r="J201" s="395"/>
      <c r="K201" s="395"/>
      <c r="L201" s="395"/>
      <c r="M201" s="394"/>
      <c r="N201" s="394"/>
      <c r="O201" s="394"/>
    </row>
    <row r="202" spans="1:15" ht="12.75" customHeight="1">
      <c r="A202" s="394"/>
      <c r="B202" s="394"/>
      <c r="C202" s="394"/>
      <c r="D202" s="394"/>
      <c r="E202" s="394"/>
      <c r="F202" s="394"/>
      <c r="G202" s="394"/>
      <c r="H202" s="394"/>
      <c r="I202" s="394"/>
      <c r="J202" s="395"/>
      <c r="K202" s="395"/>
      <c r="L202" s="395"/>
      <c r="M202" s="394"/>
      <c r="N202" s="394"/>
      <c r="O202" s="394"/>
    </row>
    <row r="203" spans="1:15" ht="12.75" customHeight="1">
      <c r="A203" s="394"/>
      <c r="B203" s="394"/>
      <c r="C203" s="394"/>
      <c r="D203" s="394"/>
      <c r="E203" s="394"/>
      <c r="F203" s="394"/>
      <c r="G203" s="394"/>
      <c r="H203" s="394"/>
      <c r="I203" s="394"/>
      <c r="J203" s="395"/>
      <c r="K203" s="395"/>
      <c r="L203" s="395"/>
      <c r="M203" s="394"/>
      <c r="N203" s="394"/>
      <c r="O203" s="394"/>
    </row>
    <row r="204" spans="1:15" ht="12.75" customHeight="1">
      <c r="A204" s="394"/>
      <c r="B204" s="394"/>
      <c r="C204" s="394"/>
      <c r="D204" s="394"/>
      <c r="E204" s="394"/>
      <c r="F204" s="394"/>
      <c r="G204" s="394"/>
      <c r="H204" s="394"/>
      <c r="I204" s="394"/>
      <c r="J204" s="395"/>
      <c r="K204" s="395"/>
      <c r="L204" s="395"/>
      <c r="M204" s="394"/>
      <c r="N204" s="394"/>
      <c r="O204" s="394"/>
    </row>
    <row r="205" spans="1:15" ht="12.75" customHeight="1">
      <c r="A205" s="394"/>
      <c r="B205" s="394"/>
      <c r="C205" s="394"/>
      <c r="D205" s="394"/>
      <c r="E205" s="394"/>
      <c r="F205" s="394"/>
      <c r="G205" s="394"/>
      <c r="H205" s="394"/>
      <c r="I205" s="394"/>
      <c r="J205" s="395"/>
      <c r="K205" s="395"/>
      <c r="L205" s="395"/>
      <c r="M205" s="394"/>
      <c r="N205" s="394"/>
      <c r="O205" s="394"/>
    </row>
    <row r="206" spans="1:15" ht="12.75" customHeight="1">
      <c r="A206" s="394"/>
      <c r="B206" s="394"/>
      <c r="C206" s="394"/>
      <c r="D206" s="394"/>
      <c r="E206" s="394"/>
      <c r="F206" s="394"/>
      <c r="G206" s="394"/>
      <c r="H206" s="394"/>
      <c r="I206" s="394"/>
      <c r="J206" s="395"/>
      <c r="K206" s="395"/>
      <c r="L206" s="395"/>
      <c r="M206" s="394"/>
      <c r="N206" s="394"/>
      <c r="O206" s="394"/>
    </row>
    <row r="207" spans="1:15" ht="12.75" customHeight="1">
      <c r="A207" s="394"/>
      <c r="B207" s="394"/>
      <c r="C207" s="394"/>
      <c r="D207" s="394"/>
      <c r="E207" s="394"/>
      <c r="F207" s="394"/>
      <c r="G207" s="394"/>
      <c r="H207" s="394"/>
      <c r="I207" s="394"/>
      <c r="J207" s="395"/>
      <c r="K207" s="395"/>
      <c r="L207" s="395"/>
      <c r="M207" s="394"/>
      <c r="N207" s="394"/>
      <c r="O207" s="394"/>
    </row>
    <row r="208" spans="1:15" ht="12.75" customHeight="1">
      <c r="A208" s="394"/>
      <c r="B208" s="394"/>
      <c r="C208" s="394"/>
      <c r="D208" s="394"/>
      <c r="E208" s="394"/>
      <c r="F208" s="394"/>
      <c r="G208" s="394"/>
      <c r="H208" s="394"/>
      <c r="I208" s="394"/>
      <c r="J208" s="395"/>
      <c r="K208" s="395"/>
      <c r="L208" s="395"/>
      <c r="M208" s="394"/>
      <c r="N208" s="394"/>
      <c r="O208" s="394"/>
    </row>
    <row r="209" spans="1:15" ht="12.75" customHeight="1">
      <c r="A209" s="394"/>
      <c r="B209" s="394"/>
      <c r="C209" s="394"/>
      <c r="D209" s="394"/>
      <c r="E209" s="394"/>
      <c r="F209" s="394"/>
      <c r="G209" s="394"/>
      <c r="H209" s="394"/>
      <c r="I209" s="394"/>
      <c r="J209" s="395"/>
      <c r="K209" s="395"/>
      <c r="L209" s="395"/>
      <c r="M209" s="394"/>
      <c r="N209" s="394"/>
      <c r="O209" s="394"/>
    </row>
    <row r="210" spans="1:15" ht="12.75" customHeight="1">
      <c r="A210" s="394"/>
      <c r="B210" s="394"/>
      <c r="C210" s="394"/>
      <c r="D210" s="394"/>
      <c r="E210" s="394"/>
      <c r="F210" s="394"/>
      <c r="G210" s="394"/>
      <c r="H210" s="394"/>
      <c r="I210" s="394"/>
      <c r="J210" s="395"/>
      <c r="K210" s="395"/>
      <c r="L210" s="395"/>
      <c r="M210" s="394"/>
      <c r="N210" s="394"/>
      <c r="O210" s="394"/>
    </row>
    <row r="211" spans="1:15" ht="12.75" customHeight="1">
      <c r="A211" s="394"/>
      <c r="B211" s="394"/>
      <c r="C211" s="394"/>
      <c r="D211" s="394"/>
      <c r="E211" s="394"/>
      <c r="F211" s="394"/>
      <c r="G211" s="394"/>
      <c r="H211" s="394"/>
      <c r="I211" s="394"/>
      <c r="J211" s="395"/>
      <c r="K211" s="395"/>
      <c r="L211" s="395"/>
      <c r="M211" s="394"/>
      <c r="N211" s="394"/>
      <c r="O211" s="394"/>
    </row>
    <row r="212" spans="1:15" ht="12.75" customHeight="1">
      <c r="A212" s="394"/>
      <c r="B212" s="394"/>
      <c r="C212" s="394"/>
      <c r="D212" s="394"/>
      <c r="E212" s="394"/>
      <c r="F212" s="394"/>
      <c r="G212" s="394"/>
      <c r="H212" s="394"/>
      <c r="I212" s="394"/>
      <c r="J212" s="395"/>
      <c r="K212" s="395"/>
      <c r="L212" s="395"/>
      <c r="M212" s="394"/>
      <c r="N212" s="394"/>
      <c r="O212" s="394"/>
    </row>
    <row r="213" spans="1:15" ht="12.75" customHeight="1">
      <c r="A213" s="394"/>
      <c r="B213" s="394"/>
      <c r="C213" s="394"/>
      <c r="D213" s="394"/>
      <c r="E213" s="394"/>
      <c r="F213" s="394"/>
      <c r="G213" s="394"/>
      <c r="H213" s="394"/>
      <c r="I213" s="394"/>
      <c r="J213" s="395"/>
      <c r="K213" s="395"/>
      <c r="L213" s="395"/>
      <c r="M213" s="394"/>
      <c r="N213" s="394"/>
      <c r="O213" s="394"/>
    </row>
    <row r="214" spans="1:15" ht="12.75" customHeight="1">
      <c r="A214" s="394"/>
      <c r="B214" s="394"/>
      <c r="C214" s="394"/>
      <c r="D214" s="394"/>
      <c r="E214" s="394"/>
      <c r="F214" s="394"/>
      <c r="G214" s="394"/>
      <c r="H214" s="394"/>
      <c r="I214" s="394"/>
      <c r="J214" s="395"/>
      <c r="K214" s="395"/>
      <c r="L214" s="395"/>
      <c r="M214" s="394"/>
      <c r="N214" s="394"/>
      <c r="O214" s="394"/>
    </row>
    <row r="215" spans="1:15" ht="12.75" customHeight="1">
      <c r="A215" s="394"/>
      <c r="B215" s="394"/>
      <c r="C215" s="394"/>
      <c r="D215" s="394"/>
      <c r="E215" s="394"/>
      <c r="F215" s="394"/>
      <c r="G215" s="394"/>
      <c r="H215" s="394"/>
      <c r="I215" s="394"/>
      <c r="J215" s="395"/>
      <c r="K215" s="395"/>
      <c r="L215" s="395"/>
      <c r="M215" s="394"/>
      <c r="N215" s="394"/>
      <c r="O215" s="394"/>
    </row>
    <row r="216" spans="1:15" ht="12.75" customHeight="1">
      <c r="A216" s="394"/>
      <c r="B216" s="394"/>
      <c r="C216" s="394"/>
      <c r="D216" s="394"/>
      <c r="E216" s="394"/>
      <c r="F216" s="394"/>
      <c r="G216" s="394"/>
      <c r="H216" s="394"/>
      <c r="I216" s="394"/>
      <c r="J216" s="395"/>
      <c r="K216" s="395"/>
      <c r="L216" s="395"/>
      <c r="M216" s="394"/>
      <c r="N216" s="394"/>
      <c r="O216" s="394"/>
    </row>
    <row r="217" spans="1:15" ht="12.75" customHeight="1">
      <c r="A217" s="394"/>
      <c r="B217" s="394"/>
      <c r="C217" s="394"/>
      <c r="D217" s="394"/>
      <c r="E217" s="394"/>
      <c r="F217" s="394"/>
      <c r="G217" s="394"/>
      <c r="H217" s="394"/>
      <c r="I217" s="394"/>
      <c r="J217" s="395"/>
      <c r="K217" s="395"/>
      <c r="L217" s="395"/>
      <c r="M217" s="394"/>
      <c r="N217" s="394"/>
      <c r="O217" s="394"/>
    </row>
    <row r="218" spans="1:15" ht="12.75" customHeight="1">
      <c r="A218" s="394"/>
      <c r="B218" s="394"/>
      <c r="C218" s="394"/>
      <c r="D218" s="394"/>
      <c r="E218" s="394"/>
      <c r="F218" s="394"/>
      <c r="G218" s="394"/>
      <c r="H218" s="394"/>
      <c r="I218" s="394"/>
      <c r="J218" s="395"/>
      <c r="K218" s="395"/>
      <c r="L218" s="395"/>
      <c r="M218" s="394"/>
      <c r="N218" s="394"/>
      <c r="O218" s="394"/>
    </row>
    <row r="219" spans="1:15" ht="12.75" customHeight="1">
      <c r="A219" s="394"/>
      <c r="B219" s="394"/>
      <c r="C219" s="394"/>
      <c r="D219" s="394"/>
      <c r="E219" s="394"/>
      <c r="F219" s="394"/>
      <c r="G219" s="394"/>
      <c r="H219" s="394"/>
      <c r="I219" s="394"/>
      <c r="J219" s="395"/>
      <c r="K219" s="395"/>
      <c r="L219" s="395"/>
      <c r="M219" s="394"/>
      <c r="N219" s="394"/>
      <c r="O219" s="394"/>
    </row>
    <row r="220" spans="1:15" ht="12.75" customHeight="1">
      <c r="A220" s="394"/>
      <c r="B220" s="394"/>
      <c r="C220" s="394"/>
      <c r="D220" s="394"/>
      <c r="E220" s="394"/>
      <c r="F220" s="394"/>
      <c r="G220" s="394"/>
      <c r="H220" s="394"/>
      <c r="I220" s="394"/>
      <c r="J220" s="395"/>
      <c r="K220" s="395"/>
      <c r="L220" s="395"/>
      <c r="M220" s="394"/>
      <c r="N220" s="394"/>
      <c r="O220" s="394"/>
    </row>
    <row r="221" spans="1:15" ht="12.75" customHeight="1">
      <c r="A221" s="394"/>
      <c r="B221" s="394"/>
      <c r="C221" s="394"/>
      <c r="D221" s="394"/>
      <c r="E221" s="394"/>
      <c r="F221" s="394"/>
      <c r="G221" s="394"/>
      <c r="H221" s="394"/>
      <c r="I221" s="394"/>
      <c r="J221" s="395"/>
      <c r="K221" s="395"/>
      <c r="L221" s="395"/>
      <c r="M221" s="394"/>
      <c r="N221" s="394"/>
      <c r="O221" s="394"/>
    </row>
    <row r="222" spans="1:15" ht="12.75" customHeight="1">
      <c r="A222" s="394"/>
      <c r="B222" s="394"/>
      <c r="C222" s="394"/>
      <c r="D222" s="394"/>
      <c r="E222" s="394"/>
      <c r="F222" s="394"/>
      <c r="G222" s="394"/>
      <c r="H222" s="394"/>
      <c r="I222" s="394"/>
      <c r="J222" s="395"/>
      <c r="K222" s="395"/>
      <c r="L222" s="395"/>
      <c r="M222" s="394"/>
      <c r="N222" s="394"/>
      <c r="O222" s="394"/>
    </row>
    <row r="223" spans="1:15" ht="12.75" customHeight="1">
      <c r="A223" s="394"/>
      <c r="B223" s="394"/>
      <c r="C223" s="394"/>
      <c r="D223" s="394"/>
      <c r="E223" s="394"/>
      <c r="F223" s="394"/>
      <c r="G223" s="394"/>
      <c r="H223" s="394"/>
      <c r="I223" s="394"/>
      <c r="J223" s="395"/>
      <c r="K223" s="395"/>
      <c r="L223" s="395"/>
      <c r="M223" s="394"/>
      <c r="N223" s="394"/>
      <c r="O223" s="394"/>
    </row>
    <row r="224" spans="1:15" ht="12.75" customHeight="1">
      <c r="A224" s="394"/>
      <c r="B224" s="394"/>
      <c r="C224" s="394"/>
      <c r="D224" s="394"/>
      <c r="E224" s="394"/>
      <c r="F224" s="394"/>
      <c r="G224" s="394"/>
      <c r="H224" s="394"/>
      <c r="I224" s="394"/>
      <c r="J224" s="395"/>
      <c r="K224" s="395"/>
      <c r="L224" s="395"/>
      <c r="M224" s="394"/>
      <c r="N224" s="394"/>
      <c r="O224" s="394"/>
    </row>
    <row r="225" spans="1:15" ht="12.75" customHeight="1">
      <c r="A225" s="394"/>
      <c r="B225" s="394"/>
      <c r="C225" s="394"/>
      <c r="D225" s="394"/>
      <c r="E225" s="394"/>
      <c r="F225" s="394"/>
      <c r="G225" s="394"/>
      <c r="H225" s="394"/>
      <c r="I225" s="394"/>
      <c r="J225" s="395"/>
      <c r="K225" s="395"/>
      <c r="L225" s="395"/>
      <c r="M225" s="394"/>
      <c r="N225" s="394"/>
      <c r="O225" s="394"/>
    </row>
    <row r="226" spans="1:15" ht="12.75" customHeight="1">
      <c r="A226" s="394"/>
      <c r="B226" s="394"/>
      <c r="C226" s="394"/>
      <c r="D226" s="394"/>
      <c r="E226" s="394"/>
      <c r="F226" s="394"/>
      <c r="G226" s="394"/>
      <c r="H226" s="394"/>
      <c r="I226" s="394"/>
      <c r="J226" s="395"/>
      <c r="K226" s="395"/>
      <c r="L226" s="395"/>
      <c r="M226" s="394"/>
      <c r="N226" s="394"/>
      <c r="O226" s="394"/>
    </row>
    <row r="227" spans="1:15" ht="12.75" customHeight="1">
      <c r="A227" s="394"/>
      <c r="B227" s="394"/>
      <c r="C227" s="394"/>
      <c r="D227" s="394"/>
      <c r="E227" s="394"/>
      <c r="F227" s="394"/>
      <c r="G227" s="394"/>
      <c r="H227" s="394"/>
      <c r="I227" s="394"/>
      <c r="J227" s="395"/>
      <c r="K227" s="395"/>
      <c r="L227" s="395"/>
      <c r="M227" s="394"/>
      <c r="N227" s="394"/>
      <c r="O227" s="394"/>
    </row>
    <row r="228" spans="1:15" ht="12.75" customHeight="1">
      <c r="A228" s="394"/>
      <c r="B228" s="394"/>
      <c r="C228" s="394"/>
      <c r="D228" s="394"/>
      <c r="E228" s="394"/>
      <c r="F228" s="394"/>
      <c r="G228" s="394"/>
      <c r="H228" s="394"/>
      <c r="I228" s="394"/>
      <c r="J228" s="395"/>
      <c r="K228" s="395"/>
      <c r="L228" s="395"/>
      <c r="M228" s="394"/>
      <c r="N228" s="394"/>
      <c r="O228" s="394"/>
    </row>
    <row r="229" spans="1:15" ht="12.75" customHeight="1">
      <c r="A229" s="394"/>
      <c r="B229" s="394"/>
      <c r="C229" s="394"/>
      <c r="D229" s="394"/>
      <c r="E229" s="394"/>
      <c r="F229" s="394"/>
      <c r="G229" s="394"/>
      <c r="H229" s="394"/>
      <c r="I229" s="394"/>
      <c r="J229" s="395"/>
      <c r="K229" s="395"/>
      <c r="L229" s="395"/>
      <c r="M229" s="394"/>
      <c r="N229" s="394"/>
      <c r="O229" s="394"/>
    </row>
    <row r="230" spans="1:15" ht="12.75" customHeight="1">
      <c r="A230" s="394"/>
      <c r="B230" s="394"/>
      <c r="C230" s="394"/>
      <c r="D230" s="394"/>
      <c r="E230" s="394"/>
      <c r="F230" s="394"/>
      <c r="G230" s="394"/>
      <c r="H230" s="394"/>
      <c r="I230" s="394"/>
      <c r="J230" s="395"/>
      <c r="K230" s="395"/>
      <c r="L230" s="395"/>
      <c r="M230" s="394"/>
      <c r="N230" s="394"/>
      <c r="O230" s="394"/>
    </row>
    <row r="231" spans="1:15" ht="12.75" customHeight="1">
      <c r="A231" s="394"/>
      <c r="B231" s="394"/>
      <c r="C231" s="394"/>
      <c r="D231" s="394"/>
      <c r="E231" s="394"/>
      <c r="F231" s="394"/>
      <c r="G231" s="394"/>
      <c r="H231" s="394"/>
      <c r="I231" s="394"/>
      <c r="J231" s="395"/>
      <c r="K231" s="395"/>
      <c r="L231" s="395"/>
      <c r="M231" s="394"/>
      <c r="N231" s="394"/>
      <c r="O231" s="394"/>
    </row>
    <row r="232" spans="1:15" ht="12.75" customHeight="1">
      <c r="A232" s="394"/>
      <c r="B232" s="394"/>
      <c r="C232" s="394"/>
      <c r="D232" s="394"/>
      <c r="E232" s="394"/>
      <c r="F232" s="394"/>
      <c r="G232" s="394"/>
      <c r="H232" s="394"/>
      <c r="I232" s="394"/>
      <c r="J232" s="395"/>
      <c r="K232" s="395"/>
      <c r="L232" s="395"/>
      <c r="M232" s="394"/>
      <c r="N232" s="394"/>
      <c r="O232" s="394"/>
    </row>
    <row r="233" spans="1:15" ht="12.75" customHeight="1">
      <c r="A233" s="394"/>
      <c r="B233" s="394"/>
      <c r="C233" s="394"/>
      <c r="D233" s="394"/>
      <c r="E233" s="394"/>
      <c r="F233" s="394"/>
      <c r="G233" s="394"/>
      <c r="H233" s="394"/>
      <c r="I233" s="394"/>
      <c r="J233" s="395"/>
      <c r="K233" s="395"/>
      <c r="L233" s="395"/>
      <c r="M233" s="394"/>
      <c r="N233" s="394"/>
      <c r="O233" s="394"/>
    </row>
    <row r="234" spans="1:15" ht="12.75" customHeight="1">
      <c r="A234" s="394"/>
      <c r="B234" s="394"/>
      <c r="C234" s="394"/>
      <c r="D234" s="394"/>
      <c r="E234" s="394"/>
      <c r="F234" s="394"/>
      <c r="G234" s="394"/>
      <c r="H234" s="394"/>
      <c r="I234" s="394"/>
      <c r="J234" s="395"/>
      <c r="K234" s="395"/>
      <c r="L234" s="395"/>
      <c r="M234" s="394"/>
      <c r="N234" s="394"/>
      <c r="O234" s="394"/>
    </row>
    <row r="235" spans="1:15" ht="12.75" customHeight="1">
      <c r="A235" s="394"/>
      <c r="B235" s="394"/>
      <c r="C235" s="394"/>
      <c r="D235" s="394"/>
      <c r="E235" s="394"/>
      <c r="F235" s="394"/>
      <c r="G235" s="394"/>
      <c r="H235" s="394"/>
      <c r="I235" s="394"/>
      <c r="J235" s="395"/>
      <c r="K235" s="395"/>
      <c r="L235" s="395"/>
      <c r="M235" s="394"/>
      <c r="N235" s="394"/>
      <c r="O235" s="394"/>
    </row>
    <row r="236" spans="1:15" ht="12.75" customHeight="1">
      <c r="A236" s="394"/>
      <c r="B236" s="394"/>
      <c r="C236" s="394"/>
      <c r="D236" s="394"/>
      <c r="E236" s="394"/>
      <c r="F236" s="394"/>
      <c r="G236" s="394"/>
      <c r="H236" s="394"/>
      <c r="I236" s="394"/>
      <c r="J236" s="395"/>
      <c r="K236" s="395"/>
      <c r="L236" s="395"/>
      <c r="M236" s="394"/>
      <c r="N236" s="394"/>
      <c r="O236" s="394"/>
    </row>
    <row r="237" spans="1:15" ht="12.75" customHeight="1">
      <c r="A237" s="394"/>
      <c r="B237" s="394"/>
      <c r="C237" s="394"/>
      <c r="D237" s="394"/>
      <c r="E237" s="394"/>
      <c r="F237" s="394"/>
      <c r="G237" s="394"/>
      <c r="H237" s="394"/>
      <c r="I237" s="394"/>
      <c r="J237" s="395"/>
      <c r="K237" s="395"/>
      <c r="L237" s="395"/>
      <c r="M237" s="394"/>
      <c r="N237" s="394"/>
      <c r="O237" s="394"/>
    </row>
    <row r="238" spans="1:15" ht="12.75" customHeight="1">
      <c r="A238" s="394"/>
      <c r="B238" s="394"/>
      <c r="C238" s="394"/>
      <c r="D238" s="394"/>
      <c r="E238" s="394"/>
      <c r="F238" s="394"/>
      <c r="G238" s="394"/>
      <c r="H238" s="394"/>
      <c r="I238" s="394"/>
      <c r="J238" s="395"/>
      <c r="K238" s="395"/>
      <c r="L238" s="395"/>
      <c r="M238" s="394"/>
      <c r="N238" s="394"/>
      <c r="O238" s="394"/>
    </row>
    <row r="239" spans="1:15" ht="12.75" customHeight="1">
      <c r="A239" s="394"/>
      <c r="B239" s="394"/>
      <c r="C239" s="394"/>
      <c r="D239" s="394"/>
      <c r="E239" s="394"/>
      <c r="F239" s="394"/>
      <c r="G239" s="394"/>
      <c r="H239" s="394"/>
      <c r="I239" s="394"/>
      <c r="J239" s="395"/>
      <c r="K239" s="395"/>
      <c r="L239" s="395"/>
      <c r="M239" s="394"/>
      <c r="N239" s="394"/>
      <c r="O239" s="394"/>
    </row>
    <row r="240" spans="1:15" ht="12.75" customHeight="1">
      <c r="A240" s="394"/>
      <c r="B240" s="394"/>
      <c r="C240" s="394"/>
      <c r="D240" s="394"/>
      <c r="E240" s="394"/>
      <c r="F240" s="394"/>
      <c r="G240" s="394"/>
      <c r="H240" s="394"/>
      <c r="I240" s="394"/>
      <c r="J240" s="395"/>
      <c r="K240" s="395"/>
      <c r="L240" s="395"/>
      <c r="M240" s="394"/>
      <c r="N240" s="394"/>
      <c r="O240" s="394"/>
    </row>
    <row r="241" spans="1:15" ht="12.75" customHeight="1">
      <c r="A241" s="394"/>
      <c r="B241" s="394"/>
      <c r="C241" s="394"/>
      <c r="D241" s="394"/>
      <c r="E241" s="394"/>
      <c r="F241" s="394"/>
      <c r="G241" s="394"/>
      <c r="H241" s="394"/>
      <c r="I241" s="394"/>
      <c r="J241" s="395"/>
      <c r="K241" s="395"/>
      <c r="L241" s="395"/>
      <c r="M241" s="394"/>
      <c r="N241" s="394"/>
      <c r="O241" s="394"/>
    </row>
    <row r="242" spans="1:15" ht="12.75" customHeight="1">
      <c r="A242" s="394"/>
      <c r="B242" s="394"/>
      <c r="C242" s="394"/>
      <c r="D242" s="394"/>
      <c r="E242" s="394"/>
      <c r="F242" s="394"/>
      <c r="G242" s="394"/>
      <c r="H242" s="394"/>
      <c r="I242" s="394"/>
      <c r="J242" s="395"/>
      <c r="K242" s="395"/>
      <c r="L242" s="395"/>
      <c r="M242" s="394"/>
      <c r="N242" s="394"/>
      <c r="O242" s="394"/>
    </row>
    <row r="243" spans="1:15" ht="12.75" customHeight="1">
      <c r="A243" s="394"/>
      <c r="B243" s="394"/>
      <c r="C243" s="394"/>
      <c r="D243" s="394"/>
      <c r="E243" s="394"/>
      <c r="F243" s="394"/>
      <c r="G243" s="394"/>
      <c r="H243" s="394"/>
      <c r="I243" s="394"/>
      <c r="J243" s="395"/>
      <c r="K243" s="395"/>
      <c r="L243" s="395"/>
      <c r="M243" s="394"/>
      <c r="N243" s="394"/>
      <c r="O243" s="394"/>
    </row>
    <row r="244" spans="1:15" ht="12.75" customHeight="1">
      <c r="A244" s="394"/>
      <c r="B244" s="394"/>
      <c r="C244" s="394"/>
      <c r="D244" s="394"/>
      <c r="E244" s="394"/>
      <c r="F244" s="394"/>
      <c r="G244" s="394"/>
      <c r="H244" s="394"/>
      <c r="I244" s="394"/>
      <c r="J244" s="395"/>
      <c r="K244" s="395"/>
      <c r="L244" s="395"/>
      <c r="M244" s="394"/>
      <c r="N244" s="394"/>
      <c r="O244" s="394"/>
    </row>
    <row r="245" spans="1:15" ht="12.75" customHeight="1">
      <c r="A245" s="394"/>
      <c r="B245" s="394"/>
      <c r="C245" s="394"/>
      <c r="D245" s="394"/>
      <c r="E245" s="394"/>
      <c r="F245" s="394"/>
      <c r="G245" s="394"/>
      <c r="H245" s="394"/>
      <c r="I245" s="394"/>
      <c r="J245" s="395"/>
      <c r="K245" s="395"/>
      <c r="L245" s="395"/>
      <c r="M245" s="394"/>
      <c r="N245" s="394"/>
      <c r="O245" s="394"/>
    </row>
    <row r="246" spans="1:15" ht="12.75" customHeight="1">
      <c r="A246" s="394"/>
      <c r="B246" s="394"/>
      <c r="C246" s="394"/>
      <c r="D246" s="394"/>
      <c r="E246" s="394"/>
      <c r="F246" s="394"/>
      <c r="G246" s="394"/>
      <c r="H246" s="394"/>
      <c r="I246" s="394"/>
      <c r="J246" s="395"/>
      <c r="K246" s="395"/>
      <c r="L246" s="395"/>
      <c r="M246" s="394"/>
      <c r="N246" s="394"/>
      <c r="O246" s="394"/>
    </row>
    <row r="247" spans="1:15" ht="12.75" customHeight="1">
      <c r="A247" s="394"/>
      <c r="B247" s="394"/>
      <c r="C247" s="394"/>
      <c r="D247" s="394"/>
      <c r="E247" s="394"/>
      <c r="F247" s="394"/>
      <c r="G247" s="394"/>
      <c r="H247" s="394"/>
      <c r="I247" s="394"/>
      <c r="J247" s="395"/>
      <c r="K247" s="395"/>
      <c r="L247" s="395"/>
      <c r="M247" s="394"/>
      <c r="N247" s="394"/>
      <c r="O247" s="394"/>
    </row>
    <row r="248" spans="1:15" ht="12.75" customHeight="1">
      <c r="A248" s="394"/>
      <c r="B248" s="394"/>
      <c r="C248" s="394"/>
      <c r="D248" s="394"/>
      <c r="E248" s="394"/>
      <c r="F248" s="394"/>
      <c r="G248" s="394"/>
      <c r="H248" s="394"/>
      <c r="I248" s="394"/>
      <c r="J248" s="395"/>
      <c r="K248" s="395"/>
      <c r="L248" s="395"/>
      <c r="M248" s="394"/>
      <c r="N248" s="394"/>
      <c r="O248" s="394"/>
    </row>
    <row r="249" spans="1:15" ht="12.75" customHeight="1">
      <c r="A249" s="394"/>
      <c r="B249" s="394"/>
      <c r="C249" s="394"/>
      <c r="D249" s="394"/>
      <c r="E249" s="394"/>
      <c r="F249" s="394"/>
      <c r="G249" s="394"/>
      <c r="H249" s="394"/>
      <c r="I249" s="394"/>
      <c r="J249" s="395"/>
      <c r="K249" s="395"/>
      <c r="L249" s="395"/>
      <c r="M249" s="394"/>
      <c r="N249" s="394"/>
      <c r="O249" s="394"/>
    </row>
    <row r="250" spans="1:15" ht="12.75" customHeight="1">
      <c r="A250" s="394"/>
      <c r="B250" s="394"/>
      <c r="C250" s="394"/>
      <c r="D250" s="394"/>
      <c r="E250" s="394"/>
      <c r="F250" s="394"/>
      <c r="G250" s="394"/>
      <c r="H250" s="394"/>
      <c r="I250" s="394"/>
      <c r="J250" s="395"/>
      <c r="K250" s="395"/>
      <c r="L250" s="395"/>
      <c r="M250" s="394"/>
      <c r="N250" s="394"/>
      <c r="O250" s="394"/>
    </row>
    <row r="251" spans="1:15" ht="12.75" customHeight="1">
      <c r="A251" s="394"/>
      <c r="B251" s="394"/>
      <c r="C251" s="394"/>
      <c r="D251" s="394"/>
      <c r="E251" s="394"/>
      <c r="F251" s="394"/>
      <c r="G251" s="394"/>
      <c r="H251" s="394"/>
      <c r="I251" s="394"/>
      <c r="J251" s="395"/>
      <c r="K251" s="395"/>
      <c r="L251" s="395"/>
      <c r="M251" s="394"/>
      <c r="N251" s="394"/>
      <c r="O251" s="394"/>
    </row>
    <row r="252" spans="1:15" ht="12.75" customHeight="1">
      <c r="A252" s="394"/>
      <c r="B252" s="394"/>
      <c r="C252" s="394"/>
      <c r="D252" s="394"/>
      <c r="E252" s="394"/>
      <c r="F252" s="394"/>
      <c r="G252" s="394"/>
      <c r="H252" s="394"/>
      <c r="I252" s="394"/>
      <c r="J252" s="395"/>
      <c r="K252" s="395"/>
      <c r="L252" s="395"/>
      <c r="M252" s="394"/>
      <c r="N252" s="394"/>
      <c r="O252" s="394"/>
    </row>
    <row r="253" spans="1:15" ht="12.75" customHeight="1">
      <c r="A253" s="394"/>
      <c r="B253" s="394"/>
      <c r="C253" s="394"/>
      <c r="D253" s="394"/>
      <c r="E253" s="394"/>
      <c r="F253" s="394"/>
      <c r="G253" s="394"/>
      <c r="H253" s="394"/>
      <c r="I253" s="394"/>
      <c r="J253" s="395"/>
      <c r="K253" s="395"/>
      <c r="L253" s="395"/>
      <c r="M253" s="394"/>
      <c r="N253" s="394"/>
      <c r="O253" s="394"/>
    </row>
    <row r="254" spans="1:15" ht="12.75" customHeight="1">
      <c r="A254" s="394"/>
      <c r="B254" s="394"/>
      <c r="C254" s="394"/>
      <c r="D254" s="394"/>
      <c r="E254" s="394"/>
      <c r="F254" s="394"/>
      <c r="G254" s="394"/>
      <c r="H254" s="394"/>
      <c r="I254" s="394"/>
      <c r="J254" s="395"/>
      <c r="K254" s="395"/>
      <c r="L254" s="395"/>
      <c r="M254" s="394"/>
      <c r="N254" s="394"/>
      <c r="O254" s="394"/>
    </row>
    <row r="255" spans="1:15" ht="12.75" customHeight="1">
      <c r="A255" s="394"/>
      <c r="B255" s="394"/>
      <c r="C255" s="394"/>
      <c r="D255" s="394"/>
      <c r="E255" s="394"/>
      <c r="F255" s="394"/>
      <c r="G255" s="394"/>
      <c r="H255" s="394"/>
      <c r="I255" s="394"/>
      <c r="J255" s="395"/>
      <c r="K255" s="395"/>
      <c r="L255" s="395"/>
      <c r="M255" s="394"/>
      <c r="N255" s="394"/>
      <c r="O255" s="394"/>
    </row>
    <row r="256" spans="1:15" ht="12.75" customHeight="1">
      <c r="A256" s="394"/>
      <c r="B256" s="394"/>
      <c r="C256" s="394"/>
      <c r="D256" s="394"/>
      <c r="E256" s="394"/>
      <c r="F256" s="394"/>
      <c r="G256" s="394"/>
      <c r="H256" s="394"/>
      <c r="I256" s="394"/>
      <c r="J256" s="395"/>
      <c r="K256" s="395"/>
      <c r="L256" s="395"/>
      <c r="M256" s="394"/>
      <c r="N256" s="394"/>
      <c r="O256" s="394"/>
    </row>
    <row r="257" spans="1:15" ht="12.75" customHeight="1">
      <c r="A257" s="394"/>
      <c r="B257" s="394"/>
      <c r="C257" s="394"/>
      <c r="D257" s="394"/>
      <c r="E257" s="394"/>
      <c r="F257" s="394"/>
      <c r="G257" s="394"/>
      <c r="H257" s="394"/>
      <c r="I257" s="394"/>
      <c r="J257" s="395"/>
      <c r="K257" s="395"/>
      <c r="L257" s="395"/>
      <c r="M257" s="394"/>
      <c r="N257" s="394"/>
      <c r="O257" s="394"/>
    </row>
    <row r="258" spans="1:15" ht="12.75" customHeight="1">
      <c r="A258" s="394"/>
      <c r="B258" s="394"/>
      <c r="C258" s="394"/>
      <c r="D258" s="394"/>
      <c r="E258" s="394"/>
      <c r="F258" s="394"/>
      <c r="G258" s="394"/>
      <c r="H258" s="394"/>
      <c r="I258" s="394"/>
      <c r="J258" s="395"/>
      <c r="K258" s="395"/>
      <c r="L258" s="395"/>
      <c r="M258" s="394"/>
      <c r="N258" s="394"/>
      <c r="O258" s="394"/>
    </row>
    <row r="259" spans="1:15" ht="12.75" customHeight="1">
      <c r="A259" s="394"/>
      <c r="B259" s="394"/>
      <c r="C259" s="394"/>
      <c r="D259" s="394"/>
      <c r="E259" s="394"/>
      <c r="F259" s="394"/>
      <c r="G259" s="394"/>
      <c r="H259" s="394"/>
      <c r="I259" s="394"/>
      <c r="J259" s="395"/>
      <c r="K259" s="395"/>
      <c r="L259" s="395"/>
      <c r="M259" s="394"/>
      <c r="N259" s="394"/>
      <c r="O259" s="394"/>
    </row>
    <row r="260" spans="1:15" ht="12.75" customHeight="1">
      <c r="A260" s="394"/>
      <c r="B260" s="394"/>
      <c r="C260" s="394"/>
      <c r="D260" s="394"/>
      <c r="E260" s="394"/>
      <c r="F260" s="394"/>
      <c r="G260" s="394"/>
      <c r="H260" s="394"/>
      <c r="I260" s="394"/>
      <c r="J260" s="395"/>
      <c r="K260" s="395"/>
      <c r="L260" s="395"/>
      <c r="M260" s="394"/>
      <c r="N260" s="394"/>
      <c r="O260" s="394"/>
    </row>
    <row r="261" spans="1:15" ht="12.75" customHeight="1">
      <c r="A261" s="394"/>
      <c r="B261" s="394"/>
      <c r="C261" s="394"/>
      <c r="D261" s="394"/>
      <c r="E261" s="394"/>
      <c r="F261" s="394"/>
      <c r="G261" s="394"/>
      <c r="H261" s="394"/>
      <c r="I261" s="394"/>
      <c r="J261" s="395"/>
      <c r="K261" s="395"/>
      <c r="L261" s="395"/>
      <c r="M261" s="394"/>
      <c r="N261" s="394"/>
      <c r="O261" s="394"/>
    </row>
    <row r="262" spans="1:15" ht="12.75" customHeight="1">
      <c r="A262" s="394"/>
      <c r="B262" s="394"/>
      <c r="C262" s="394"/>
      <c r="D262" s="394"/>
      <c r="E262" s="394"/>
      <c r="F262" s="394"/>
      <c r="G262" s="394"/>
      <c r="H262" s="394"/>
      <c r="I262" s="394"/>
      <c r="J262" s="395"/>
      <c r="K262" s="395"/>
      <c r="L262" s="395"/>
      <c r="M262" s="394"/>
      <c r="N262" s="394"/>
      <c r="O262" s="394"/>
    </row>
    <row r="263" spans="1:15" ht="12.75" customHeight="1">
      <c r="A263" s="394"/>
      <c r="B263" s="394"/>
      <c r="C263" s="394"/>
      <c r="D263" s="394"/>
      <c r="E263" s="394"/>
      <c r="F263" s="394"/>
      <c r="G263" s="394"/>
      <c r="H263" s="394"/>
      <c r="I263" s="394"/>
      <c r="J263" s="395"/>
      <c r="K263" s="395"/>
      <c r="L263" s="395"/>
      <c r="M263" s="394"/>
      <c r="N263" s="394"/>
      <c r="O263" s="394"/>
    </row>
    <row r="264" spans="1:15" ht="12.75" customHeight="1">
      <c r="A264" s="394"/>
      <c r="B264" s="394"/>
      <c r="C264" s="394"/>
      <c r="D264" s="394"/>
      <c r="E264" s="394"/>
      <c r="F264" s="394"/>
      <c r="G264" s="394"/>
      <c r="H264" s="394"/>
      <c r="I264" s="394"/>
      <c r="J264" s="395"/>
      <c r="K264" s="395"/>
      <c r="L264" s="395"/>
      <c r="M264" s="394"/>
      <c r="N264" s="394"/>
      <c r="O264" s="394"/>
    </row>
    <row r="265" spans="1:15" ht="12.75" customHeight="1">
      <c r="A265" s="394"/>
      <c r="B265" s="394"/>
      <c r="C265" s="394"/>
      <c r="D265" s="394"/>
      <c r="E265" s="394"/>
      <c r="F265" s="394"/>
      <c r="G265" s="394"/>
      <c r="H265" s="394"/>
      <c r="I265" s="394"/>
      <c r="J265" s="395"/>
      <c r="K265" s="395"/>
      <c r="L265" s="395"/>
      <c r="M265" s="394"/>
      <c r="N265" s="394"/>
      <c r="O265" s="394"/>
    </row>
    <row r="266" spans="1:15" ht="12.75" customHeight="1">
      <c r="A266" s="394"/>
      <c r="B266" s="394"/>
      <c r="C266" s="394"/>
      <c r="D266" s="394"/>
      <c r="E266" s="394"/>
      <c r="F266" s="394"/>
      <c r="G266" s="394"/>
      <c r="H266" s="394"/>
      <c r="I266" s="394"/>
      <c r="J266" s="395"/>
      <c r="K266" s="395"/>
      <c r="L266" s="395"/>
      <c r="M266" s="394"/>
      <c r="N266" s="394"/>
      <c r="O266" s="394"/>
    </row>
    <row r="267" spans="1:15" ht="12.75" customHeight="1">
      <c r="A267" s="394"/>
      <c r="B267" s="394"/>
      <c r="C267" s="394"/>
      <c r="D267" s="394"/>
      <c r="E267" s="394"/>
      <c r="F267" s="394"/>
      <c r="G267" s="394"/>
      <c r="H267" s="394"/>
      <c r="I267" s="394"/>
      <c r="J267" s="395"/>
      <c r="K267" s="395"/>
      <c r="L267" s="395"/>
      <c r="M267" s="394"/>
      <c r="N267" s="394"/>
      <c r="O267" s="394"/>
    </row>
    <row r="268" spans="1:15" ht="12.75" customHeight="1">
      <c r="A268" s="394"/>
      <c r="B268" s="394"/>
      <c r="C268" s="394"/>
      <c r="D268" s="394"/>
      <c r="E268" s="394"/>
      <c r="F268" s="394"/>
      <c r="G268" s="394"/>
      <c r="H268" s="394"/>
      <c r="I268" s="394"/>
      <c r="J268" s="395"/>
      <c r="K268" s="395"/>
      <c r="L268" s="395"/>
      <c r="M268" s="394"/>
      <c r="N268" s="394"/>
      <c r="O268" s="394"/>
    </row>
    <row r="269" spans="1:15" ht="12.75" customHeight="1">
      <c r="A269" s="394"/>
      <c r="B269" s="394"/>
      <c r="C269" s="394"/>
      <c r="D269" s="394"/>
      <c r="E269" s="394"/>
      <c r="F269" s="394"/>
      <c r="G269" s="394"/>
      <c r="H269" s="394"/>
      <c r="I269" s="394"/>
      <c r="J269" s="395"/>
      <c r="K269" s="395"/>
      <c r="L269" s="395"/>
      <c r="M269" s="394"/>
      <c r="N269" s="394"/>
      <c r="O269" s="394"/>
    </row>
    <row r="270" spans="1:15" ht="12.75" customHeight="1">
      <c r="A270" s="394"/>
      <c r="B270" s="394"/>
      <c r="C270" s="394"/>
      <c r="D270" s="394"/>
      <c r="E270" s="394"/>
      <c r="F270" s="394"/>
      <c r="G270" s="394"/>
      <c r="H270" s="394"/>
      <c r="I270" s="394"/>
      <c r="J270" s="395"/>
      <c r="K270" s="395"/>
      <c r="L270" s="395"/>
      <c r="M270" s="394"/>
      <c r="N270" s="394"/>
      <c r="O270" s="394"/>
    </row>
    <row r="271" spans="1:15" ht="12.75" customHeight="1">
      <c r="A271" s="394"/>
      <c r="B271" s="394"/>
      <c r="C271" s="394"/>
      <c r="D271" s="394"/>
      <c r="E271" s="394"/>
      <c r="F271" s="394"/>
      <c r="G271" s="394"/>
      <c r="H271" s="394"/>
      <c r="I271" s="394"/>
      <c r="J271" s="395"/>
      <c r="K271" s="395"/>
      <c r="L271" s="395"/>
      <c r="M271" s="394"/>
      <c r="N271" s="394"/>
      <c r="O271" s="394"/>
    </row>
    <row r="272" spans="1:15" ht="12.75" customHeight="1">
      <c r="A272" s="394"/>
      <c r="B272" s="394"/>
      <c r="C272" s="394"/>
      <c r="D272" s="394"/>
      <c r="E272" s="394"/>
      <c r="F272" s="394"/>
      <c r="G272" s="394"/>
      <c r="H272" s="394"/>
      <c r="I272" s="394"/>
      <c r="J272" s="395"/>
      <c r="K272" s="395"/>
      <c r="L272" s="395"/>
      <c r="M272" s="394"/>
      <c r="N272" s="394"/>
      <c r="O272" s="394"/>
    </row>
    <row r="273" spans="1:15" ht="12.75" customHeight="1">
      <c r="A273" s="394"/>
      <c r="B273" s="394"/>
      <c r="C273" s="394"/>
      <c r="D273" s="394"/>
      <c r="E273" s="394"/>
      <c r="F273" s="394"/>
      <c r="G273" s="394"/>
      <c r="H273" s="394"/>
      <c r="I273" s="394"/>
      <c r="J273" s="395"/>
      <c r="K273" s="395"/>
      <c r="L273" s="395"/>
      <c r="M273" s="394"/>
      <c r="N273" s="394"/>
      <c r="O273" s="394"/>
    </row>
    <row r="274" spans="1:15" ht="12.75" customHeight="1">
      <c r="A274" s="394"/>
      <c r="B274" s="394"/>
      <c r="C274" s="394"/>
      <c r="D274" s="394"/>
      <c r="E274" s="394"/>
      <c r="F274" s="394"/>
      <c r="G274" s="394"/>
      <c r="H274" s="394"/>
      <c r="I274" s="394"/>
      <c r="J274" s="395"/>
      <c r="K274" s="395"/>
      <c r="L274" s="395"/>
      <c r="M274" s="394"/>
      <c r="N274" s="394"/>
      <c r="O274" s="394"/>
    </row>
    <row r="275" spans="1:15" ht="12.75" customHeight="1">
      <c r="A275" s="394"/>
      <c r="B275" s="394"/>
      <c r="C275" s="394"/>
      <c r="D275" s="394"/>
      <c r="E275" s="394"/>
      <c r="F275" s="394"/>
      <c r="G275" s="394"/>
      <c r="H275" s="394"/>
      <c r="I275" s="394"/>
      <c r="J275" s="395"/>
      <c r="K275" s="395"/>
      <c r="L275" s="395"/>
      <c r="M275" s="394"/>
      <c r="N275" s="394"/>
      <c r="O275" s="394"/>
    </row>
    <row r="276" spans="1:15" ht="12.75" customHeight="1">
      <c r="A276" s="394"/>
      <c r="B276" s="394"/>
      <c r="C276" s="394"/>
      <c r="D276" s="394"/>
      <c r="E276" s="394"/>
      <c r="F276" s="394"/>
      <c r="G276" s="394"/>
      <c r="H276" s="394"/>
      <c r="I276" s="394"/>
      <c r="J276" s="395"/>
      <c r="K276" s="395"/>
      <c r="L276" s="395"/>
      <c r="M276" s="394"/>
      <c r="N276" s="394"/>
      <c r="O276" s="394"/>
    </row>
    <row r="277" spans="1:15" ht="12.75" customHeight="1">
      <c r="A277" s="394"/>
      <c r="B277" s="394"/>
      <c r="C277" s="394"/>
      <c r="D277" s="394"/>
      <c r="E277" s="394"/>
      <c r="F277" s="394"/>
      <c r="G277" s="394"/>
      <c r="H277" s="394"/>
      <c r="I277" s="394"/>
      <c r="J277" s="395"/>
      <c r="K277" s="395"/>
      <c r="L277" s="395"/>
      <c r="M277" s="394"/>
      <c r="N277" s="394"/>
      <c r="O277" s="394"/>
    </row>
    <row r="278" spans="1:15" ht="12.75" customHeight="1">
      <c r="A278" s="394"/>
      <c r="B278" s="394"/>
      <c r="C278" s="394"/>
      <c r="D278" s="394"/>
      <c r="E278" s="394"/>
      <c r="F278" s="394"/>
      <c r="G278" s="394"/>
      <c r="H278" s="394"/>
      <c r="I278" s="394"/>
      <c r="J278" s="395"/>
      <c r="K278" s="395"/>
      <c r="L278" s="395"/>
      <c r="M278" s="394"/>
      <c r="N278" s="394"/>
      <c r="O278" s="394"/>
    </row>
    <row r="279" spans="1:15" ht="12.75" customHeight="1">
      <c r="A279" s="394"/>
      <c r="B279" s="394"/>
      <c r="C279" s="394"/>
      <c r="D279" s="394"/>
      <c r="E279" s="394"/>
      <c r="F279" s="394"/>
      <c r="G279" s="394"/>
      <c r="H279" s="394"/>
      <c r="I279" s="394"/>
      <c r="J279" s="395"/>
      <c r="K279" s="395"/>
      <c r="L279" s="395"/>
      <c r="M279" s="394"/>
      <c r="N279" s="394"/>
      <c r="O279" s="394"/>
    </row>
    <row r="280" spans="1:15" ht="12.75" customHeight="1">
      <c r="A280" s="394"/>
      <c r="B280" s="394"/>
      <c r="C280" s="394"/>
      <c r="D280" s="394"/>
      <c r="E280" s="394"/>
      <c r="F280" s="394"/>
      <c r="G280" s="394"/>
      <c r="H280" s="394"/>
      <c r="I280" s="394"/>
      <c r="J280" s="395"/>
      <c r="K280" s="395"/>
      <c r="L280" s="395"/>
      <c r="M280" s="394"/>
      <c r="N280" s="394"/>
      <c r="O280" s="394"/>
    </row>
    <row r="281" spans="1:15" ht="12.75" customHeight="1">
      <c r="A281" s="394"/>
      <c r="B281" s="394"/>
      <c r="C281" s="394"/>
      <c r="D281" s="394"/>
      <c r="E281" s="394"/>
      <c r="F281" s="394"/>
      <c r="G281" s="394"/>
      <c r="H281" s="394"/>
      <c r="I281" s="394"/>
      <c r="J281" s="395"/>
      <c r="K281" s="395"/>
      <c r="L281" s="395"/>
      <c r="M281" s="394"/>
      <c r="N281" s="394"/>
      <c r="O281" s="394"/>
    </row>
    <row r="282" spans="1:15" ht="12.75" customHeight="1">
      <c r="A282" s="394"/>
      <c r="B282" s="394"/>
      <c r="C282" s="394"/>
      <c r="D282" s="394"/>
      <c r="E282" s="394"/>
      <c r="F282" s="394"/>
      <c r="G282" s="394"/>
      <c r="H282" s="394"/>
      <c r="I282" s="394"/>
      <c r="J282" s="395"/>
      <c r="K282" s="395"/>
      <c r="L282" s="395"/>
      <c r="M282" s="394"/>
      <c r="N282" s="394"/>
      <c r="O282" s="394"/>
    </row>
    <row r="283" spans="1:15" ht="12.75" customHeight="1">
      <c r="A283" s="394"/>
      <c r="B283" s="394"/>
      <c r="C283" s="394"/>
      <c r="D283" s="394"/>
      <c r="E283" s="394"/>
      <c r="F283" s="394"/>
      <c r="G283" s="394"/>
      <c r="H283" s="394"/>
      <c r="I283" s="394"/>
      <c r="J283" s="395"/>
      <c r="K283" s="395"/>
      <c r="L283" s="395"/>
      <c r="M283" s="394"/>
      <c r="N283" s="394"/>
      <c r="O283" s="394"/>
    </row>
    <row r="284" spans="1:15" ht="12.75" customHeight="1">
      <c r="A284" s="394"/>
      <c r="B284" s="394"/>
      <c r="C284" s="394"/>
      <c r="D284" s="394"/>
      <c r="E284" s="394"/>
      <c r="F284" s="394"/>
      <c r="G284" s="394"/>
      <c r="H284" s="394"/>
      <c r="I284" s="394"/>
      <c r="J284" s="395"/>
      <c r="K284" s="395"/>
      <c r="L284" s="395"/>
      <c r="M284" s="394"/>
      <c r="N284" s="394"/>
      <c r="O284" s="394"/>
    </row>
    <row r="285" spans="1:15" ht="12.75" customHeight="1">
      <c r="A285" s="394"/>
      <c r="B285" s="394"/>
      <c r="C285" s="394"/>
      <c r="D285" s="394"/>
      <c r="E285" s="394"/>
      <c r="F285" s="394"/>
      <c r="G285" s="394"/>
      <c r="H285" s="394"/>
      <c r="I285" s="394"/>
      <c r="J285" s="395"/>
      <c r="K285" s="395"/>
      <c r="L285" s="395"/>
      <c r="M285" s="394"/>
      <c r="N285" s="394"/>
      <c r="O285" s="394"/>
    </row>
    <row r="286" spans="1:15" ht="12.75" customHeight="1">
      <c r="A286" s="394"/>
      <c r="B286" s="394"/>
      <c r="C286" s="394"/>
      <c r="D286" s="394"/>
      <c r="E286" s="394"/>
      <c r="F286" s="394"/>
      <c r="G286" s="394"/>
      <c r="H286" s="394"/>
      <c r="I286" s="394"/>
      <c r="J286" s="395"/>
      <c r="K286" s="395"/>
      <c r="L286" s="395"/>
      <c r="M286" s="394"/>
      <c r="N286" s="394"/>
      <c r="O286" s="394"/>
    </row>
    <row r="287" spans="1:15" ht="12.75" customHeight="1">
      <c r="A287" s="394"/>
      <c r="B287" s="394"/>
      <c r="C287" s="394"/>
      <c r="D287" s="394"/>
      <c r="E287" s="394"/>
      <c r="F287" s="394"/>
      <c r="G287" s="394"/>
      <c r="H287" s="394"/>
      <c r="I287" s="394"/>
      <c r="J287" s="395"/>
      <c r="K287" s="395"/>
      <c r="L287" s="395"/>
      <c r="M287" s="394"/>
      <c r="N287" s="394"/>
      <c r="O287" s="394"/>
    </row>
    <row r="288" spans="1:15" ht="12.75" customHeight="1">
      <c r="A288" s="394"/>
      <c r="B288" s="394"/>
      <c r="C288" s="394"/>
      <c r="D288" s="394"/>
      <c r="E288" s="394"/>
      <c r="F288" s="394"/>
      <c r="G288" s="394"/>
      <c r="H288" s="394"/>
      <c r="I288" s="394"/>
      <c r="J288" s="395"/>
      <c r="K288" s="395"/>
      <c r="L288" s="395"/>
      <c r="M288" s="394"/>
      <c r="N288" s="394"/>
      <c r="O288" s="394"/>
    </row>
    <row r="289" spans="1:15" ht="12.75" customHeight="1">
      <c r="A289" s="394"/>
      <c r="B289" s="394"/>
      <c r="C289" s="394"/>
      <c r="D289" s="394"/>
      <c r="E289" s="394"/>
      <c r="F289" s="394"/>
      <c r="G289" s="394"/>
      <c r="H289" s="394"/>
      <c r="I289" s="394"/>
      <c r="J289" s="395"/>
      <c r="K289" s="395"/>
      <c r="L289" s="395"/>
      <c r="M289" s="394"/>
      <c r="N289" s="394"/>
      <c r="O289" s="394"/>
    </row>
    <row r="290" spans="1:15" ht="12.75" customHeight="1">
      <c r="A290" s="394"/>
      <c r="B290" s="394"/>
      <c r="C290" s="394"/>
      <c r="D290" s="394"/>
      <c r="E290" s="394"/>
      <c r="F290" s="394"/>
      <c r="G290" s="394"/>
      <c r="H290" s="394"/>
      <c r="I290" s="394"/>
      <c r="J290" s="395"/>
      <c r="K290" s="395"/>
      <c r="L290" s="395"/>
      <c r="M290" s="394"/>
      <c r="N290" s="394"/>
      <c r="O290" s="394"/>
    </row>
    <row r="291" spans="1:15" ht="12.75" customHeight="1">
      <c r="A291" s="394"/>
      <c r="B291" s="394"/>
      <c r="C291" s="394"/>
      <c r="D291" s="394"/>
      <c r="E291" s="394"/>
      <c r="F291" s="394"/>
      <c r="G291" s="394"/>
      <c r="H291" s="394"/>
      <c r="I291" s="394"/>
      <c r="J291" s="395"/>
      <c r="K291" s="395"/>
      <c r="L291" s="395"/>
      <c r="M291" s="394"/>
      <c r="N291" s="394"/>
      <c r="O291" s="394"/>
    </row>
    <row r="292" spans="1:15" ht="12.75" customHeight="1">
      <c r="A292" s="394"/>
      <c r="B292" s="394"/>
      <c r="C292" s="394"/>
      <c r="D292" s="394"/>
      <c r="E292" s="394"/>
      <c r="F292" s="394"/>
      <c r="G292" s="394"/>
      <c r="H292" s="394"/>
      <c r="I292" s="394"/>
      <c r="J292" s="395"/>
      <c r="K292" s="395"/>
      <c r="L292" s="395"/>
      <c r="M292" s="394"/>
      <c r="N292" s="394"/>
      <c r="O292" s="394"/>
    </row>
    <row r="293" spans="1:15" ht="12.75" customHeight="1">
      <c r="A293" s="394"/>
      <c r="B293" s="394"/>
      <c r="C293" s="394"/>
      <c r="D293" s="394"/>
      <c r="E293" s="394"/>
      <c r="F293" s="394"/>
      <c r="G293" s="394"/>
      <c r="H293" s="394"/>
      <c r="I293" s="394"/>
      <c r="J293" s="395"/>
      <c r="K293" s="395"/>
      <c r="L293" s="395"/>
      <c r="M293" s="394"/>
      <c r="N293" s="394"/>
      <c r="O293" s="394"/>
    </row>
    <row r="294" spans="1:15" ht="12.75" customHeight="1">
      <c r="A294" s="394"/>
      <c r="B294" s="394"/>
      <c r="C294" s="394"/>
      <c r="D294" s="394"/>
      <c r="E294" s="394"/>
      <c r="F294" s="394"/>
      <c r="G294" s="394"/>
      <c r="H294" s="394"/>
      <c r="I294" s="394"/>
      <c r="J294" s="395"/>
      <c r="K294" s="395"/>
      <c r="L294" s="395"/>
      <c r="M294" s="394"/>
      <c r="N294" s="394"/>
      <c r="O294" s="394"/>
    </row>
    <row r="295" spans="1:15" ht="12.75" customHeight="1">
      <c r="A295" s="394"/>
      <c r="B295" s="394"/>
      <c r="C295" s="394"/>
      <c r="D295" s="394"/>
      <c r="E295" s="394"/>
      <c r="F295" s="394"/>
      <c r="G295" s="394"/>
      <c r="H295" s="394"/>
      <c r="I295" s="394"/>
      <c r="J295" s="395"/>
      <c r="K295" s="395"/>
      <c r="L295" s="395"/>
      <c r="M295" s="394"/>
      <c r="N295" s="394"/>
      <c r="O295" s="394"/>
    </row>
    <row r="296" spans="1:15" ht="12.75" customHeight="1">
      <c r="A296" s="394"/>
      <c r="B296" s="394"/>
      <c r="C296" s="394"/>
      <c r="D296" s="394"/>
      <c r="E296" s="394"/>
      <c r="F296" s="394"/>
      <c r="G296" s="394"/>
      <c r="H296" s="394"/>
      <c r="I296" s="394"/>
      <c r="J296" s="395"/>
      <c r="K296" s="395"/>
      <c r="L296" s="395"/>
      <c r="M296" s="394"/>
      <c r="N296" s="394"/>
      <c r="O296" s="394"/>
    </row>
    <row r="297" spans="1:15" ht="12.75" customHeight="1">
      <c r="A297" s="394"/>
      <c r="B297" s="394"/>
      <c r="C297" s="394"/>
      <c r="D297" s="394"/>
      <c r="E297" s="394"/>
      <c r="F297" s="394"/>
      <c r="G297" s="394"/>
      <c r="H297" s="394"/>
      <c r="I297" s="394"/>
      <c r="J297" s="395"/>
      <c r="K297" s="395"/>
      <c r="L297" s="395"/>
      <c r="M297" s="394"/>
      <c r="N297" s="394"/>
      <c r="O297" s="394"/>
    </row>
    <row r="298" spans="1:15" ht="12.75" customHeight="1">
      <c r="A298" s="394"/>
      <c r="B298" s="394"/>
      <c r="C298" s="394"/>
      <c r="D298" s="394"/>
      <c r="E298" s="394"/>
      <c r="F298" s="394"/>
      <c r="G298" s="394"/>
      <c r="H298" s="394"/>
      <c r="I298" s="394"/>
      <c r="J298" s="395"/>
      <c r="K298" s="395"/>
      <c r="L298" s="395"/>
      <c r="M298" s="394"/>
      <c r="N298" s="394"/>
      <c r="O298" s="394"/>
    </row>
    <row r="299" spans="1:15" ht="12.75" customHeight="1">
      <c r="A299" s="394"/>
      <c r="B299" s="394"/>
      <c r="C299" s="394"/>
      <c r="D299" s="394"/>
      <c r="E299" s="394"/>
      <c r="F299" s="394"/>
      <c r="G299" s="394"/>
      <c r="H299" s="394"/>
      <c r="I299" s="394"/>
      <c r="J299" s="395"/>
      <c r="K299" s="395"/>
      <c r="L299" s="395"/>
      <c r="M299" s="394"/>
      <c r="N299" s="394"/>
      <c r="O299" s="394"/>
    </row>
    <row r="300" spans="1:15" ht="12.75" customHeight="1">
      <c r="A300" s="394"/>
      <c r="B300" s="394"/>
      <c r="C300" s="394"/>
      <c r="D300" s="394"/>
      <c r="E300" s="394"/>
      <c r="F300" s="394"/>
      <c r="G300" s="394"/>
      <c r="H300" s="394"/>
      <c r="I300" s="394"/>
      <c r="J300" s="395"/>
      <c r="K300" s="395"/>
      <c r="L300" s="395"/>
      <c r="M300" s="394"/>
      <c r="N300" s="394"/>
      <c r="O300" s="394"/>
    </row>
    <row r="301" spans="1:15" ht="12.75" customHeight="1">
      <c r="A301" s="394"/>
      <c r="B301" s="394"/>
      <c r="C301" s="394"/>
      <c r="D301" s="394"/>
      <c r="E301" s="394"/>
      <c r="F301" s="394"/>
      <c r="G301" s="394"/>
      <c r="H301" s="394"/>
      <c r="I301" s="394"/>
      <c r="J301" s="395"/>
      <c r="K301" s="395"/>
      <c r="L301" s="395"/>
      <c r="M301" s="394"/>
      <c r="N301" s="394"/>
      <c r="O301" s="394"/>
    </row>
    <row r="302" spans="1:15" ht="12.75" customHeight="1">
      <c r="A302" s="394"/>
      <c r="B302" s="394"/>
      <c r="C302" s="394"/>
      <c r="D302" s="394"/>
      <c r="E302" s="394"/>
      <c r="F302" s="394"/>
      <c r="G302" s="394"/>
      <c r="H302" s="394"/>
      <c r="I302" s="394"/>
      <c r="J302" s="395"/>
      <c r="K302" s="395"/>
      <c r="L302" s="395"/>
      <c r="M302" s="394"/>
      <c r="N302" s="394"/>
      <c r="O302" s="394"/>
    </row>
    <row r="303" spans="1:15" ht="12.75" customHeight="1">
      <c r="A303" s="394"/>
      <c r="B303" s="394"/>
      <c r="C303" s="394"/>
      <c r="D303" s="394"/>
      <c r="E303" s="394"/>
      <c r="F303" s="394"/>
      <c r="G303" s="394"/>
      <c r="H303" s="394"/>
      <c r="I303" s="394"/>
      <c r="J303" s="395"/>
      <c r="K303" s="395"/>
      <c r="L303" s="395"/>
      <c r="M303" s="394"/>
      <c r="N303" s="394"/>
      <c r="O303" s="394"/>
    </row>
    <row r="304" spans="1:15" ht="12.75" customHeight="1">
      <c r="A304" s="394"/>
      <c r="B304" s="394"/>
      <c r="C304" s="394"/>
      <c r="D304" s="394"/>
      <c r="E304" s="394"/>
      <c r="F304" s="394"/>
      <c r="G304" s="394"/>
      <c r="H304" s="394"/>
      <c r="I304" s="394"/>
      <c r="J304" s="395"/>
      <c r="K304" s="395"/>
      <c r="L304" s="395"/>
      <c r="M304" s="394"/>
      <c r="N304" s="394"/>
      <c r="O304" s="394"/>
    </row>
    <row r="305" spans="1:15" ht="12.75" customHeight="1">
      <c r="A305" s="394"/>
      <c r="B305" s="394"/>
      <c r="C305" s="394"/>
      <c r="D305" s="394"/>
      <c r="E305" s="394"/>
      <c r="F305" s="394"/>
      <c r="G305" s="394"/>
      <c r="H305" s="394"/>
      <c r="I305" s="394"/>
      <c r="J305" s="395"/>
      <c r="K305" s="395"/>
      <c r="L305" s="395"/>
      <c r="M305" s="394"/>
      <c r="N305" s="394"/>
      <c r="O305" s="394"/>
    </row>
    <row r="306" spans="1:15" ht="12.75" customHeight="1">
      <c r="A306" s="394"/>
      <c r="B306" s="394"/>
      <c r="C306" s="394"/>
      <c r="D306" s="394"/>
      <c r="E306" s="394"/>
      <c r="F306" s="394"/>
      <c r="G306" s="394"/>
      <c r="H306" s="394"/>
      <c r="I306" s="394"/>
      <c r="J306" s="395"/>
      <c r="K306" s="395"/>
      <c r="L306" s="395"/>
      <c r="M306" s="394"/>
      <c r="N306" s="394"/>
      <c r="O306" s="394"/>
    </row>
    <row r="307" spans="1:15" ht="12.75" customHeight="1">
      <c r="A307" s="394"/>
      <c r="B307" s="394"/>
      <c r="C307" s="394"/>
      <c r="D307" s="394"/>
      <c r="E307" s="394"/>
      <c r="F307" s="394"/>
      <c r="G307" s="394"/>
      <c r="H307" s="394"/>
      <c r="I307" s="394"/>
      <c r="J307" s="395"/>
      <c r="K307" s="395"/>
      <c r="L307" s="395"/>
      <c r="M307" s="394"/>
      <c r="N307" s="394"/>
      <c r="O307" s="394"/>
    </row>
    <row r="308" spans="1:15" ht="12.75" customHeight="1">
      <c r="A308" s="394"/>
      <c r="B308" s="394"/>
      <c r="C308" s="394"/>
      <c r="D308" s="394"/>
      <c r="E308" s="394"/>
      <c r="F308" s="394"/>
      <c r="G308" s="394"/>
      <c r="H308" s="394"/>
      <c r="I308" s="394"/>
      <c r="J308" s="395"/>
      <c r="K308" s="395"/>
      <c r="L308" s="395"/>
      <c r="M308" s="394"/>
      <c r="N308" s="394"/>
      <c r="O308" s="394"/>
    </row>
    <row r="309" spans="1:15" ht="12.75" customHeight="1">
      <c r="A309" s="394"/>
      <c r="B309" s="394"/>
      <c r="C309" s="394"/>
      <c r="D309" s="394"/>
      <c r="E309" s="394"/>
      <c r="F309" s="394"/>
      <c r="G309" s="394"/>
      <c r="H309" s="394"/>
      <c r="I309" s="394"/>
      <c r="J309" s="395"/>
      <c r="K309" s="395"/>
      <c r="L309" s="395"/>
      <c r="M309" s="394"/>
      <c r="N309" s="394"/>
      <c r="O309" s="394"/>
    </row>
    <row r="310" spans="1:15" ht="12.75" customHeight="1">
      <c r="A310" s="394"/>
      <c r="B310" s="394"/>
      <c r="C310" s="394"/>
      <c r="D310" s="394"/>
      <c r="E310" s="394"/>
      <c r="F310" s="394"/>
      <c r="G310" s="394"/>
      <c r="H310" s="394"/>
      <c r="I310" s="394"/>
      <c r="J310" s="395"/>
      <c r="K310" s="395"/>
      <c r="L310" s="395"/>
      <c r="M310" s="394"/>
      <c r="N310" s="394"/>
      <c r="O310" s="394"/>
    </row>
    <row r="311" spans="1:15" ht="12.75" customHeight="1">
      <c r="A311" s="394"/>
      <c r="B311" s="394"/>
      <c r="C311" s="394"/>
      <c r="D311" s="394"/>
      <c r="E311" s="394"/>
      <c r="F311" s="394"/>
      <c r="G311" s="394"/>
      <c r="H311" s="394"/>
      <c r="I311" s="394"/>
      <c r="J311" s="395"/>
      <c r="K311" s="395"/>
      <c r="L311" s="395"/>
      <c r="M311" s="394"/>
      <c r="N311" s="394"/>
      <c r="O311" s="394"/>
    </row>
    <row r="312" spans="1:15" ht="12.75" customHeight="1">
      <c r="A312" s="394"/>
      <c r="B312" s="394"/>
      <c r="C312" s="394"/>
      <c r="D312" s="394"/>
      <c r="E312" s="394"/>
      <c r="F312" s="394"/>
      <c r="G312" s="394"/>
      <c r="H312" s="394"/>
      <c r="I312" s="394"/>
      <c r="J312" s="395"/>
      <c r="K312" s="395"/>
      <c r="L312" s="395"/>
      <c r="M312" s="394"/>
      <c r="N312" s="394"/>
      <c r="O312" s="394"/>
    </row>
    <row r="313" spans="1:15" ht="12.75" customHeight="1">
      <c r="A313" s="394"/>
      <c r="B313" s="394"/>
      <c r="C313" s="394"/>
      <c r="D313" s="394"/>
      <c r="E313" s="394"/>
      <c r="F313" s="394"/>
      <c r="G313" s="394"/>
      <c r="H313" s="394"/>
      <c r="I313" s="394"/>
      <c r="J313" s="395"/>
      <c r="K313" s="395"/>
      <c r="L313" s="395"/>
      <c r="M313" s="394"/>
      <c r="N313" s="394"/>
      <c r="O313" s="394"/>
    </row>
    <row r="314" spans="1:15" ht="12.75" customHeight="1">
      <c r="A314" s="394"/>
      <c r="B314" s="394"/>
      <c r="C314" s="394"/>
      <c r="D314" s="394"/>
      <c r="E314" s="394"/>
      <c r="F314" s="394"/>
      <c r="G314" s="394"/>
      <c r="H314" s="394"/>
      <c r="I314" s="394"/>
      <c r="J314" s="395"/>
      <c r="K314" s="395"/>
      <c r="L314" s="395"/>
      <c r="M314" s="394"/>
      <c r="N314" s="394"/>
      <c r="O314" s="394"/>
    </row>
    <row r="315" spans="1:15" ht="12.75" customHeight="1">
      <c r="A315" s="394"/>
      <c r="B315" s="394"/>
      <c r="C315" s="394"/>
      <c r="D315" s="394"/>
      <c r="E315" s="394"/>
      <c r="F315" s="394"/>
      <c r="G315" s="394"/>
      <c r="H315" s="394"/>
      <c r="I315" s="394"/>
      <c r="J315" s="395"/>
      <c r="K315" s="395"/>
      <c r="L315" s="395"/>
      <c r="M315" s="394"/>
      <c r="N315" s="394"/>
      <c r="O315" s="394"/>
    </row>
    <row r="316" spans="1:15" ht="12.75" customHeight="1">
      <c r="A316" s="394"/>
      <c r="B316" s="394"/>
      <c r="C316" s="394"/>
      <c r="D316" s="394"/>
      <c r="E316" s="394"/>
      <c r="F316" s="394"/>
      <c r="G316" s="394"/>
      <c r="H316" s="394"/>
      <c r="I316" s="394"/>
      <c r="J316" s="395"/>
      <c r="K316" s="395"/>
      <c r="L316" s="395"/>
      <c r="M316" s="394"/>
      <c r="N316" s="394"/>
      <c r="O316" s="394"/>
    </row>
    <row r="317" spans="1:15" ht="12.75" customHeight="1">
      <c r="A317" s="394"/>
      <c r="B317" s="394"/>
      <c r="C317" s="394"/>
      <c r="D317" s="394"/>
      <c r="E317" s="394"/>
      <c r="F317" s="394"/>
      <c r="G317" s="394"/>
      <c r="H317" s="394"/>
      <c r="I317" s="394"/>
      <c r="J317" s="395"/>
      <c r="K317" s="395"/>
      <c r="L317" s="395"/>
      <c r="M317" s="394"/>
      <c r="N317" s="394"/>
      <c r="O317" s="394"/>
    </row>
    <row r="318" spans="1:15" ht="12.75" customHeight="1">
      <c r="A318" s="394"/>
      <c r="B318" s="394"/>
      <c r="C318" s="394"/>
      <c r="D318" s="394"/>
      <c r="E318" s="394"/>
      <c r="F318" s="394"/>
      <c r="G318" s="394"/>
      <c r="H318" s="394"/>
      <c r="I318" s="394"/>
      <c r="J318" s="395"/>
      <c r="K318" s="395"/>
      <c r="L318" s="395"/>
      <c r="M318" s="394"/>
      <c r="N318" s="394"/>
      <c r="O318" s="394"/>
    </row>
    <row r="319" spans="1:15" ht="12.75" customHeight="1">
      <c r="A319" s="394"/>
      <c r="B319" s="394"/>
      <c r="C319" s="394"/>
      <c r="D319" s="394"/>
      <c r="E319" s="394"/>
      <c r="F319" s="394"/>
      <c r="G319" s="394"/>
      <c r="H319" s="394"/>
      <c r="I319" s="394"/>
      <c r="J319" s="395"/>
      <c r="K319" s="395"/>
      <c r="L319" s="395"/>
      <c r="M319" s="394"/>
      <c r="N319" s="394"/>
      <c r="O319" s="394"/>
    </row>
    <row r="320" spans="1:15" ht="12.75" customHeight="1">
      <c r="A320" s="394"/>
      <c r="B320" s="394"/>
      <c r="C320" s="394"/>
      <c r="D320" s="394"/>
      <c r="E320" s="394"/>
      <c r="F320" s="394"/>
      <c r="G320" s="394"/>
      <c r="H320" s="394"/>
      <c r="I320" s="394"/>
      <c r="J320" s="395"/>
      <c r="K320" s="395"/>
      <c r="L320" s="395"/>
      <c r="M320" s="394"/>
      <c r="N320" s="394"/>
      <c r="O320" s="394"/>
    </row>
    <row r="321" spans="1:15" ht="12.75" customHeight="1">
      <c r="A321" s="394"/>
      <c r="B321" s="394"/>
      <c r="C321" s="394"/>
      <c r="D321" s="394"/>
      <c r="E321" s="394"/>
      <c r="F321" s="394"/>
      <c r="G321" s="394"/>
      <c r="H321" s="394"/>
      <c r="I321" s="394"/>
      <c r="J321" s="395"/>
      <c r="K321" s="395"/>
      <c r="L321" s="395"/>
      <c r="M321" s="394"/>
      <c r="N321" s="394"/>
      <c r="O321" s="394"/>
    </row>
    <row r="322" spans="1:15" ht="12.75" customHeight="1">
      <c r="A322" s="394"/>
      <c r="B322" s="394"/>
      <c r="C322" s="394"/>
      <c r="D322" s="394"/>
      <c r="E322" s="394"/>
      <c r="F322" s="394"/>
      <c r="G322" s="394"/>
      <c r="H322" s="394"/>
      <c r="I322" s="394"/>
      <c r="J322" s="395"/>
      <c r="K322" s="395"/>
      <c r="L322" s="395"/>
      <c r="M322" s="394"/>
      <c r="N322" s="394"/>
      <c r="O322" s="394"/>
    </row>
    <row r="323" spans="1:15" ht="12.75" customHeight="1">
      <c r="A323" s="394"/>
      <c r="B323" s="394"/>
      <c r="C323" s="394"/>
      <c r="D323" s="394"/>
      <c r="E323" s="394"/>
      <c r="F323" s="394"/>
      <c r="G323" s="394"/>
      <c r="H323" s="394"/>
      <c r="I323" s="394"/>
      <c r="J323" s="395"/>
      <c r="K323" s="395"/>
      <c r="L323" s="395"/>
      <c r="M323" s="394"/>
      <c r="N323" s="394"/>
      <c r="O323" s="394"/>
    </row>
    <row r="324" spans="1:15" ht="12.75" customHeight="1">
      <c r="A324" s="394"/>
      <c r="B324" s="394"/>
      <c r="C324" s="394"/>
      <c r="D324" s="394"/>
      <c r="E324" s="394"/>
      <c r="F324" s="394"/>
      <c r="G324" s="394"/>
      <c r="H324" s="394"/>
      <c r="I324" s="394"/>
      <c r="J324" s="395"/>
      <c r="K324" s="395"/>
      <c r="L324" s="395"/>
      <c r="M324" s="394"/>
      <c r="N324" s="394"/>
      <c r="O324" s="394"/>
    </row>
    <row r="325" spans="1:15" ht="12.75" customHeight="1">
      <c r="A325" s="394"/>
      <c r="B325" s="394"/>
      <c r="C325" s="394"/>
      <c r="D325" s="394"/>
      <c r="E325" s="394"/>
      <c r="F325" s="394"/>
      <c r="G325" s="394"/>
      <c r="H325" s="394"/>
      <c r="I325" s="394"/>
      <c r="J325" s="395"/>
      <c r="K325" s="395"/>
      <c r="L325" s="395"/>
      <c r="M325" s="394"/>
      <c r="N325" s="394"/>
      <c r="O325" s="394"/>
    </row>
    <row r="326" spans="1:15" ht="12.75" customHeight="1">
      <c r="A326" s="394"/>
      <c r="B326" s="394"/>
      <c r="C326" s="394"/>
      <c r="D326" s="394"/>
      <c r="E326" s="394"/>
      <c r="F326" s="394"/>
      <c r="G326" s="394"/>
      <c r="H326" s="394"/>
      <c r="I326" s="394"/>
      <c r="J326" s="395"/>
      <c r="K326" s="395"/>
      <c r="L326" s="395"/>
      <c r="M326" s="394"/>
      <c r="N326" s="394"/>
      <c r="O326" s="394"/>
    </row>
    <row r="327" spans="1:15" ht="12.75" customHeight="1">
      <c r="A327" s="394"/>
      <c r="B327" s="394"/>
      <c r="C327" s="394"/>
      <c r="D327" s="394"/>
      <c r="E327" s="394"/>
      <c r="F327" s="394"/>
      <c r="G327" s="394"/>
      <c r="H327" s="394"/>
      <c r="I327" s="394"/>
      <c r="J327" s="395"/>
      <c r="K327" s="395"/>
      <c r="L327" s="395"/>
      <c r="M327" s="394"/>
      <c r="N327" s="394"/>
      <c r="O327" s="394"/>
    </row>
    <row r="328" spans="1:15" ht="12.75" customHeight="1">
      <c r="A328" s="394"/>
      <c r="B328" s="394"/>
      <c r="C328" s="394"/>
      <c r="D328" s="394"/>
      <c r="E328" s="394"/>
      <c r="F328" s="394"/>
      <c r="G328" s="394"/>
      <c r="H328" s="394"/>
      <c r="I328" s="394"/>
      <c r="J328" s="395"/>
      <c r="K328" s="395"/>
      <c r="L328" s="395"/>
      <c r="M328" s="394"/>
      <c r="N328" s="394"/>
      <c r="O328" s="394"/>
    </row>
    <row r="329" spans="1:15" ht="12.75" customHeight="1">
      <c r="A329" s="394"/>
      <c r="B329" s="394"/>
      <c r="C329" s="394"/>
      <c r="D329" s="394"/>
      <c r="E329" s="394"/>
      <c r="F329" s="394"/>
      <c r="G329" s="394"/>
      <c r="H329" s="394"/>
      <c r="I329" s="394"/>
      <c r="J329" s="395"/>
      <c r="K329" s="395"/>
      <c r="L329" s="395"/>
      <c r="M329" s="394"/>
      <c r="N329" s="394"/>
      <c r="O329" s="394"/>
    </row>
    <row r="330" spans="1:15" ht="12.75" customHeight="1">
      <c r="A330" s="394"/>
      <c r="B330" s="394"/>
      <c r="C330" s="394"/>
      <c r="D330" s="394"/>
      <c r="E330" s="394"/>
      <c r="F330" s="394"/>
      <c r="G330" s="394"/>
      <c r="H330" s="394"/>
      <c r="I330" s="394"/>
      <c r="J330" s="395"/>
      <c r="K330" s="395"/>
      <c r="L330" s="395"/>
      <c r="M330" s="394"/>
      <c r="N330" s="394"/>
      <c r="O330" s="394"/>
    </row>
    <row r="331" spans="1:15" ht="12.75" customHeight="1">
      <c r="A331" s="394"/>
      <c r="B331" s="394"/>
      <c r="C331" s="394"/>
      <c r="D331" s="394"/>
      <c r="E331" s="394"/>
      <c r="F331" s="394"/>
      <c r="G331" s="394"/>
      <c r="H331" s="394"/>
      <c r="I331" s="394"/>
      <c r="J331" s="395"/>
      <c r="K331" s="395"/>
      <c r="L331" s="395"/>
      <c r="M331" s="394"/>
      <c r="N331" s="394"/>
      <c r="O331" s="394"/>
    </row>
    <row r="332" spans="1:15" ht="12.75" customHeight="1">
      <c r="A332" s="394"/>
      <c r="B332" s="394"/>
      <c r="C332" s="394"/>
      <c r="D332" s="394"/>
      <c r="E332" s="394"/>
      <c r="F332" s="394"/>
      <c r="G332" s="394"/>
      <c r="H332" s="394"/>
      <c r="I332" s="394"/>
      <c r="J332" s="395"/>
      <c r="K332" s="395"/>
      <c r="L332" s="395"/>
      <c r="M332" s="394"/>
      <c r="N332" s="394"/>
      <c r="O332" s="394"/>
    </row>
    <row r="333" spans="1:15" ht="12.75" customHeight="1">
      <c r="A333" s="394"/>
      <c r="B333" s="394"/>
      <c r="C333" s="394"/>
      <c r="D333" s="394"/>
      <c r="E333" s="394"/>
      <c r="F333" s="394"/>
      <c r="G333" s="394"/>
      <c r="H333" s="394"/>
      <c r="I333" s="394"/>
      <c r="J333" s="395"/>
      <c r="K333" s="395"/>
      <c r="L333" s="395"/>
      <c r="M333" s="394"/>
      <c r="N333" s="394"/>
      <c r="O333" s="394"/>
    </row>
    <row r="334" spans="1:15" ht="12.75" customHeight="1">
      <c r="A334" s="394"/>
      <c r="B334" s="394"/>
      <c r="C334" s="394"/>
      <c r="D334" s="394"/>
      <c r="E334" s="394"/>
      <c r="F334" s="394"/>
      <c r="G334" s="394"/>
      <c r="H334" s="394"/>
      <c r="I334" s="394"/>
      <c r="J334" s="395"/>
      <c r="K334" s="395"/>
      <c r="L334" s="395"/>
      <c r="M334" s="394"/>
      <c r="N334" s="394"/>
      <c r="O334" s="394"/>
    </row>
    <row r="335" spans="1:15" ht="12.75" customHeight="1">
      <c r="A335" s="394"/>
      <c r="B335" s="394"/>
      <c r="C335" s="394"/>
      <c r="D335" s="394"/>
      <c r="E335" s="394"/>
      <c r="F335" s="394"/>
      <c r="G335" s="394"/>
      <c r="H335" s="394"/>
      <c r="I335" s="394"/>
      <c r="J335" s="395"/>
      <c r="K335" s="395"/>
      <c r="L335" s="395"/>
      <c r="M335" s="394"/>
      <c r="N335" s="394"/>
      <c r="O335" s="394"/>
    </row>
    <row r="336" spans="1:15" ht="12.75" customHeight="1">
      <c r="A336" s="394"/>
      <c r="B336" s="394"/>
      <c r="C336" s="394"/>
      <c r="D336" s="394"/>
      <c r="E336" s="394"/>
      <c r="F336" s="394"/>
      <c r="G336" s="394"/>
      <c r="H336" s="394"/>
      <c r="I336" s="394"/>
      <c r="J336" s="395"/>
      <c r="K336" s="395"/>
      <c r="L336" s="395"/>
      <c r="M336" s="394"/>
      <c r="N336" s="394"/>
      <c r="O336" s="394"/>
    </row>
    <row r="337" spans="1:15" ht="12.75" customHeight="1">
      <c r="A337" s="394"/>
      <c r="B337" s="394"/>
      <c r="C337" s="394"/>
      <c r="D337" s="394"/>
      <c r="E337" s="394"/>
      <c r="F337" s="394"/>
      <c r="G337" s="394"/>
      <c r="H337" s="394"/>
      <c r="I337" s="394"/>
      <c r="J337" s="395"/>
      <c r="K337" s="395"/>
      <c r="L337" s="395"/>
      <c r="M337" s="394"/>
      <c r="N337" s="394"/>
      <c r="O337" s="394"/>
    </row>
    <row r="338" spans="1:15" ht="12.75" customHeight="1">
      <c r="A338" s="394"/>
      <c r="B338" s="394"/>
      <c r="C338" s="394"/>
      <c r="D338" s="394"/>
      <c r="E338" s="394"/>
      <c r="F338" s="394"/>
      <c r="G338" s="394"/>
      <c r="H338" s="394"/>
      <c r="I338" s="394"/>
      <c r="J338" s="395"/>
      <c r="K338" s="395"/>
      <c r="L338" s="395"/>
      <c r="M338" s="394"/>
      <c r="N338" s="394"/>
      <c r="O338" s="394"/>
    </row>
    <row r="339" spans="1:15" ht="12.75" customHeight="1">
      <c r="A339" s="394"/>
      <c r="B339" s="394"/>
      <c r="C339" s="394"/>
      <c r="D339" s="394"/>
      <c r="E339" s="394"/>
      <c r="F339" s="394"/>
      <c r="G339" s="394"/>
      <c r="H339" s="394"/>
      <c r="I339" s="394"/>
      <c r="J339" s="395"/>
      <c r="K339" s="395"/>
      <c r="L339" s="395"/>
      <c r="M339" s="394"/>
      <c r="N339" s="394"/>
      <c r="O339" s="394"/>
    </row>
    <row r="340" spans="1:15" ht="12.75" customHeight="1">
      <c r="A340" s="394"/>
      <c r="B340" s="394"/>
      <c r="C340" s="394"/>
      <c r="D340" s="394"/>
      <c r="E340" s="394"/>
      <c r="F340" s="394"/>
      <c r="G340" s="394"/>
      <c r="H340" s="394"/>
      <c r="I340" s="394"/>
      <c r="J340" s="395"/>
      <c r="K340" s="395"/>
      <c r="L340" s="395"/>
      <c r="M340" s="394"/>
      <c r="N340" s="394"/>
      <c r="O340" s="394"/>
    </row>
    <row r="341" spans="1:15" ht="12.75" customHeight="1">
      <c r="A341" s="394"/>
      <c r="B341" s="394"/>
      <c r="C341" s="394"/>
      <c r="D341" s="394"/>
      <c r="E341" s="394"/>
      <c r="F341" s="394"/>
      <c r="G341" s="394"/>
      <c r="H341" s="394"/>
      <c r="I341" s="394"/>
      <c r="J341" s="395"/>
      <c r="K341" s="395"/>
      <c r="L341" s="395"/>
      <c r="M341" s="394"/>
      <c r="N341" s="394"/>
      <c r="O341" s="394"/>
    </row>
    <row r="342" spans="1:15" ht="12.75" customHeight="1">
      <c r="A342" s="394"/>
      <c r="B342" s="394"/>
      <c r="C342" s="394"/>
      <c r="D342" s="394"/>
      <c r="E342" s="394"/>
      <c r="F342" s="394"/>
      <c r="G342" s="394"/>
      <c r="H342" s="394"/>
      <c r="I342" s="394"/>
      <c r="J342" s="395"/>
      <c r="K342" s="395"/>
      <c r="L342" s="395"/>
      <c r="M342" s="394"/>
      <c r="N342" s="394"/>
      <c r="O342" s="394"/>
    </row>
    <row r="343" spans="1:15" ht="12.75" customHeight="1">
      <c r="A343" s="394"/>
      <c r="B343" s="394"/>
      <c r="C343" s="394"/>
      <c r="D343" s="394"/>
      <c r="E343" s="394"/>
      <c r="F343" s="394"/>
      <c r="G343" s="394"/>
      <c r="H343" s="394"/>
      <c r="I343" s="394"/>
      <c r="J343" s="395"/>
      <c r="K343" s="395"/>
      <c r="L343" s="395"/>
      <c r="M343" s="394"/>
      <c r="N343" s="394"/>
      <c r="O343" s="394"/>
    </row>
    <row r="344" spans="1:15" ht="12.75" customHeight="1">
      <c r="A344" s="394"/>
      <c r="B344" s="394"/>
      <c r="C344" s="394"/>
      <c r="D344" s="394"/>
      <c r="E344" s="394"/>
      <c r="F344" s="394"/>
      <c r="G344" s="394"/>
      <c r="H344" s="394"/>
      <c r="I344" s="394"/>
      <c r="J344" s="395"/>
      <c r="K344" s="395"/>
      <c r="L344" s="395"/>
      <c r="M344" s="394"/>
      <c r="N344" s="394"/>
      <c r="O344" s="394"/>
    </row>
    <row r="345" spans="1:15" ht="12.75" customHeight="1">
      <c r="A345" s="394"/>
      <c r="B345" s="394"/>
      <c r="C345" s="394"/>
      <c r="D345" s="394"/>
      <c r="E345" s="394"/>
      <c r="F345" s="394"/>
      <c r="G345" s="394"/>
      <c r="H345" s="394"/>
      <c r="I345" s="394"/>
      <c r="J345" s="395"/>
      <c r="K345" s="395"/>
      <c r="L345" s="395"/>
      <c r="M345" s="394"/>
      <c r="N345" s="394"/>
      <c r="O345" s="394"/>
    </row>
    <row r="346" spans="1:15" ht="12.75" customHeight="1">
      <c r="A346" s="394"/>
      <c r="B346" s="394"/>
      <c r="C346" s="394"/>
      <c r="D346" s="394"/>
      <c r="E346" s="394"/>
      <c r="F346" s="394"/>
      <c r="G346" s="394"/>
      <c r="H346" s="394"/>
      <c r="I346" s="394"/>
      <c r="J346" s="395"/>
      <c r="K346" s="395"/>
      <c r="L346" s="395"/>
      <c r="M346" s="394"/>
      <c r="N346" s="394"/>
      <c r="O346" s="394"/>
    </row>
    <row r="347" spans="1:15" ht="12.75" customHeight="1">
      <c r="A347" s="394"/>
      <c r="B347" s="394"/>
      <c r="C347" s="394"/>
      <c r="D347" s="394"/>
      <c r="E347" s="394"/>
      <c r="F347" s="394"/>
      <c r="G347" s="394"/>
      <c r="H347" s="394"/>
      <c r="I347" s="394"/>
      <c r="J347" s="395"/>
      <c r="K347" s="395"/>
      <c r="L347" s="395"/>
      <c r="M347" s="394"/>
      <c r="N347" s="394"/>
      <c r="O347" s="394"/>
    </row>
    <row r="348" spans="1:15" ht="12.75" customHeight="1">
      <c r="A348" s="394"/>
      <c r="B348" s="394"/>
      <c r="C348" s="394"/>
      <c r="D348" s="394"/>
      <c r="E348" s="394"/>
      <c r="F348" s="394"/>
      <c r="G348" s="394"/>
      <c r="H348" s="394"/>
      <c r="I348" s="394"/>
      <c r="J348" s="395"/>
      <c r="K348" s="395"/>
      <c r="L348" s="395"/>
      <c r="M348" s="394"/>
      <c r="N348" s="394"/>
      <c r="O348" s="394"/>
    </row>
    <row r="349" spans="1:15" ht="12.75" customHeight="1">
      <c r="A349" s="394"/>
      <c r="B349" s="394"/>
      <c r="C349" s="394"/>
      <c r="D349" s="394"/>
      <c r="E349" s="394"/>
      <c r="F349" s="394"/>
      <c r="G349" s="394"/>
      <c r="H349" s="394"/>
      <c r="I349" s="394"/>
      <c r="J349" s="395"/>
      <c r="K349" s="395"/>
      <c r="L349" s="395"/>
      <c r="M349" s="394"/>
      <c r="N349" s="394"/>
      <c r="O349" s="394"/>
    </row>
    <row r="350" spans="1:15" ht="12.75" customHeight="1">
      <c r="A350" s="394"/>
      <c r="B350" s="394"/>
      <c r="C350" s="394"/>
      <c r="D350" s="394"/>
      <c r="E350" s="394"/>
      <c r="F350" s="394"/>
      <c r="G350" s="394"/>
      <c r="H350" s="394"/>
      <c r="I350" s="394"/>
      <c r="J350" s="395"/>
      <c r="K350" s="395"/>
      <c r="L350" s="395"/>
      <c r="M350" s="394"/>
      <c r="N350" s="394"/>
      <c r="O350" s="394"/>
    </row>
    <row r="351" spans="1:15" ht="12.75" customHeight="1">
      <c r="A351" s="394"/>
      <c r="B351" s="394"/>
      <c r="C351" s="394"/>
      <c r="D351" s="394"/>
      <c r="E351" s="394"/>
      <c r="F351" s="394"/>
      <c r="G351" s="394"/>
      <c r="H351" s="394"/>
      <c r="I351" s="394"/>
      <c r="J351" s="395"/>
      <c r="K351" s="395"/>
      <c r="L351" s="395"/>
      <c r="M351" s="394"/>
      <c r="N351" s="394"/>
      <c r="O351" s="394"/>
    </row>
    <row r="352" spans="1:15" ht="12.75" customHeight="1">
      <c r="A352" s="394"/>
      <c r="B352" s="394"/>
      <c r="C352" s="394"/>
      <c r="D352" s="394"/>
      <c r="E352" s="394"/>
      <c r="F352" s="394"/>
      <c r="G352" s="394"/>
      <c r="H352" s="394"/>
      <c r="I352" s="394"/>
      <c r="J352" s="395"/>
      <c r="K352" s="395"/>
      <c r="L352" s="395"/>
      <c r="M352" s="394"/>
      <c r="N352" s="394"/>
      <c r="O352" s="394"/>
    </row>
    <row r="353" spans="1:15" ht="12.75" customHeight="1">
      <c r="A353" s="394"/>
      <c r="B353" s="394"/>
      <c r="C353" s="394"/>
      <c r="D353" s="394"/>
      <c r="E353" s="394"/>
      <c r="F353" s="394"/>
      <c r="G353" s="394"/>
      <c r="H353" s="394"/>
      <c r="I353" s="394"/>
      <c r="J353" s="395"/>
      <c r="K353" s="395"/>
      <c r="L353" s="395"/>
      <c r="M353" s="394"/>
      <c r="N353" s="394"/>
      <c r="O353" s="394"/>
    </row>
    <row r="354" spans="1:15" ht="12.75" customHeight="1">
      <c r="A354" s="394"/>
      <c r="B354" s="394"/>
      <c r="C354" s="394"/>
      <c r="D354" s="394"/>
      <c r="E354" s="394"/>
      <c r="F354" s="394"/>
      <c r="G354" s="394"/>
      <c r="H354" s="394"/>
      <c r="I354" s="394"/>
      <c r="J354" s="395"/>
      <c r="K354" s="395"/>
      <c r="L354" s="395"/>
      <c r="M354" s="394"/>
      <c r="N354" s="394"/>
      <c r="O354" s="394"/>
    </row>
    <row r="355" spans="1:15" ht="12.75" customHeight="1">
      <c r="A355" s="394"/>
      <c r="B355" s="394"/>
      <c r="C355" s="394"/>
      <c r="D355" s="394"/>
      <c r="E355" s="394"/>
      <c r="F355" s="394"/>
      <c r="G355" s="394"/>
      <c r="H355" s="394"/>
      <c r="I355" s="394"/>
      <c r="J355" s="395"/>
      <c r="K355" s="395"/>
      <c r="L355" s="395"/>
      <c r="M355" s="394"/>
      <c r="N355" s="394"/>
      <c r="O355" s="394"/>
    </row>
    <row r="356" spans="1:15" ht="12.75" customHeight="1">
      <c r="A356" s="394"/>
      <c r="B356" s="394"/>
      <c r="C356" s="394"/>
      <c r="D356" s="394"/>
      <c r="E356" s="394"/>
      <c r="F356" s="394"/>
      <c r="G356" s="394"/>
      <c r="H356" s="394"/>
      <c r="I356" s="394"/>
      <c r="J356" s="395"/>
      <c r="K356" s="395"/>
      <c r="L356" s="395"/>
      <c r="M356" s="394"/>
      <c r="N356" s="394"/>
      <c r="O356" s="394"/>
    </row>
    <row r="357" spans="1:15" ht="12.75" customHeight="1">
      <c r="A357" s="394"/>
      <c r="B357" s="394"/>
      <c r="C357" s="394"/>
      <c r="D357" s="394"/>
      <c r="E357" s="394"/>
      <c r="F357" s="394"/>
      <c r="G357" s="394"/>
      <c r="H357" s="394"/>
      <c r="I357" s="394"/>
      <c r="J357" s="395"/>
      <c r="K357" s="395"/>
      <c r="L357" s="395"/>
      <c r="M357" s="394"/>
      <c r="N357" s="394"/>
      <c r="O357" s="394"/>
    </row>
    <row r="358" spans="1:15" ht="12.75" customHeight="1">
      <c r="A358" s="394"/>
      <c r="B358" s="394"/>
      <c r="C358" s="394"/>
      <c r="D358" s="394"/>
      <c r="E358" s="394"/>
      <c r="F358" s="394"/>
      <c r="G358" s="394"/>
      <c r="H358" s="394"/>
      <c r="I358" s="394"/>
      <c r="J358" s="395"/>
      <c r="K358" s="395"/>
      <c r="L358" s="395"/>
      <c r="M358" s="394"/>
      <c r="N358" s="394"/>
      <c r="O358" s="394"/>
    </row>
    <row r="359" spans="1:15" ht="12.75" customHeight="1">
      <c r="A359" s="394"/>
      <c r="B359" s="394"/>
      <c r="C359" s="394"/>
      <c r="D359" s="394"/>
      <c r="E359" s="394"/>
      <c r="F359" s="394"/>
      <c r="G359" s="394"/>
      <c r="H359" s="394"/>
      <c r="I359" s="394"/>
      <c r="J359" s="395"/>
      <c r="K359" s="395"/>
      <c r="L359" s="395"/>
      <c r="M359" s="394"/>
      <c r="N359" s="394"/>
      <c r="O359" s="394"/>
    </row>
    <row r="360" spans="1:15" ht="12.75" customHeight="1">
      <c r="A360" s="394"/>
      <c r="B360" s="394"/>
      <c r="C360" s="394"/>
      <c r="D360" s="394"/>
      <c r="E360" s="394"/>
      <c r="F360" s="394"/>
      <c r="G360" s="394"/>
      <c r="H360" s="394"/>
      <c r="I360" s="394"/>
      <c r="J360" s="395"/>
      <c r="K360" s="395"/>
      <c r="L360" s="395"/>
      <c r="M360" s="394"/>
      <c r="N360" s="394"/>
      <c r="O360" s="394"/>
    </row>
    <row r="361" spans="1:15" ht="12.75" customHeight="1">
      <c r="A361" s="394"/>
      <c r="B361" s="394"/>
      <c r="C361" s="394"/>
      <c r="D361" s="394"/>
      <c r="E361" s="394"/>
      <c r="F361" s="394"/>
      <c r="G361" s="394"/>
      <c r="H361" s="394"/>
      <c r="I361" s="394"/>
      <c r="J361" s="395"/>
      <c r="K361" s="395"/>
      <c r="L361" s="395"/>
      <c r="M361" s="394"/>
      <c r="N361" s="394"/>
      <c r="O361" s="394"/>
    </row>
    <row r="362" spans="1:15" ht="12.75" customHeight="1">
      <c r="A362" s="394"/>
      <c r="B362" s="394"/>
      <c r="C362" s="394"/>
      <c r="D362" s="394"/>
      <c r="E362" s="394"/>
      <c r="F362" s="394"/>
      <c r="G362" s="394"/>
      <c r="H362" s="394"/>
      <c r="I362" s="394"/>
      <c r="J362" s="395"/>
      <c r="K362" s="395"/>
      <c r="L362" s="395"/>
      <c r="M362" s="394"/>
      <c r="N362" s="394"/>
      <c r="O362" s="394"/>
    </row>
    <row r="363" spans="1:15" ht="12.75" customHeight="1">
      <c r="A363" s="394"/>
      <c r="B363" s="394"/>
      <c r="C363" s="394"/>
      <c r="D363" s="394"/>
      <c r="E363" s="394"/>
      <c r="F363" s="394"/>
      <c r="G363" s="394"/>
      <c r="H363" s="394"/>
      <c r="I363" s="394"/>
      <c r="J363" s="395"/>
      <c r="K363" s="395"/>
      <c r="L363" s="395"/>
      <c r="M363" s="394"/>
      <c r="N363" s="394"/>
      <c r="O363" s="394"/>
    </row>
    <row r="364" spans="1:15" ht="12.75" customHeight="1">
      <c r="A364" s="394"/>
      <c r="B364" s="394"/>
      <c r="C364" s="394"/>
      <c r="D364" s="394"/>
      <c r="E364" s="394"/>
      <c r="F364" s="394"/>
      <c r="G364" s="394"/>
      <c r="H364" s="394"/>
      <c r="I364" s="394"/>
      <c r="J364" s="395"/>
      <c r="K364" s="395"/>
      <c r="L364" s="395"/>
      <c r="M364" s="394"/>
      <c r="N364" s="394"/>
      <c r="O364" s="394"/>
    </row>
    <row r="365" spans="1:15" ht="12.75" customHeight="1">
      <c r="A365" s="394"/>
      <c r="B365" s="394"/>
      <c r="C365" s="394"/>
      <c r="D365" s="394"/>
      <c r="E365" s="394"/>
      <c r="F365" s="394"/>
      <c r="G365" s="394"/>
      <c r="H365" s="394"/>
      <c r="I365" s="394"/>
      <c r="J365" s="395"/>
      <c r="K365" s="395"/>
      <c r="L365" s="395"/>
      <c r="M365" s="394"/>
      <c r="N365" s="394"/>
      <c r="O365" s="394"/>
    </row>
    <row r="366" spans="1:15" ht="12.75" customHeight="1">
      <c r="A366" s="394"/>
      <c r="B366" s="394"/>
      <c r="C366" s="394"/>
      <c r="D366" s="394"/>
      <c r="E366" s="394"/>
      <c r="F366" s="394"/>
      <c r="G366" s="394"/>
      <c r="H366" s="394"/>
      <c r="I366" s="394"/>
      <c r="J366" s="395"/>
      <c r="K366" s="395"/>
      <c r="L366" s="395"/>
      <c r="M366" s="394"/>
      <c r="N366" s="394"/>
      <c r="O366" s="394"/>
    </row>
    <row r="367" spans="1:15" ht="12.75" customHeight="1">
      <c r="A367" s="394"/>
      <c r="B367" s="394"/>
      <c r="C367" s="394"/>
      <c r="D367" s="394"/>
      <c r="E367" s="394"/>
      <c r="F367" s="394"/>
      <c r="G367" s="394"/>
      <c r="H367" s="394"/>
      <c r="I367" s="394"/>
      <c r="J367" s="395"/>
      <c r="K367" s="395"/>
      <c r="L367" s="395"/>
      <c r="M367" s="394"/>
      <c r="N367" s="394"/>
      <c r="O367" s="394"/>
    </row>
    <row r="368" spans="1:15" ht="12.75" customHeight="1">
      <c r="A368" s="394"/>
      <c r="B368" s="394"/>
      <c r="C368" s="394"/>
      <c r="D368" s="394"/>
      <c r="E368" s="394"/>
      <c r="F368" s="394"/>
      <c r="G368" s="394"/>
      <c r="H368" s="394"/>
      <c r="I368" s="394"/>
      <c r="J368" s="395"/>
      <c r="K368" s="395"/>
      <c r="L368" s="395"/>
      <c r="M368" s="394"/>
      <c r="N368" s="394"/>
      <c r="O368" s="394"/>
    </row>
    <row r="369" spans="1:15" ht="12.75" customHeight="1">
      <c r="A369" s="394"/>
      <c r="B369" s="394"/>
      <c r="C369" s="394"/>
      <c r="D369" s="394"/>
      <c r="E369" s="394"/>
      <c r="F369" s="394"/>
      <c r="G369" s="394"/>
      <c r="H369" s="394"/>
      <c r="I369" s="394"/>
      <c r="J369" s="395"/>
      <c r="K369" s="395"/>
      <c r="L369" s="395"/>
      <c r="M369" s="394"/>
      <c r="N369" s="394"/>
      <c r="O369" s="394"/>
    </row>
    <row r="370" spans="1:15" ht="12.75" customHeight="1">
      <c r="A370" s="394"/>
      <c r="B370" s="394"/>
      <c r="C370" s="394"/>
      <c r="D370" s="394"/>
      <c r="E370" s="394"/>
      <c r="F370" s="394"/>
      <c r="G370" s="394"/>
      <c r="H370" s="394"/>
      <c r="I370" s="394"/>
      <c r="J370" s="395"/>
      <c r="K370" s="395"/>
      <c r="L370" s="395"/>
      <c r="M370" s="394"/>
      <c r="N370" s="394"/>
      <c r="O370" s="394"/>
    </row>
    <row r="371" spans="1:15" ht="12.75" customHeight="1">
      <c r="A371" s="394"/>
      <c r="B371" s="394"/>
      <c r="C371" s="394"/>
      <c r="D371" s="394"/>
      <c r="E371" s="394"/>
      <c r="F371" s="394"/>
      <c r="G371" s="394"/>
      <c r="H371" s="394"/>
      <c r="I371" s="394"/>
      <c r="J371" s="395"/>
      <c r="K371" s="395"/>
      <c r="L371" s="395"/>
      <c r="M371" s="394"/>
      <c r="N371" s="394"/>
      <c r="O371" s="394"/>
    </row>
    <row r="372" spans="1:15" ht="12.75" customHeight="1">
      <c r="A372" s="394"/>
      <c r="B372" s="394"/>
      <c r="C372" s="394"/>
      <c r="D372" s="394"/>
      <c r="E372" s="394"/>
      <c r="F372" s="394"/>
      <c r="G372" s="394"/>
      <c r="H372" s="394"/>
      <c r="I372" s="394"/>
      <c r="J372" s="395"/>
      <c r="K372" s="395"/>
      <c r="L372" s="395"/>
      <c r="M372" s="394"/>
      <c r="N372" s="394"/>
      <c r="O372" s="394"/>
    </row>
    <row r="373" spans="1:15" ht="12.75" customHeight="1">
      <c r="A373" s="394"/>
      <c r="B373" s="394"/>
      <c r="C373" s="394"/>
      <c r="D373" s="394"/>
      <c r="E373" s="394"/>
      <c r="F373" s="394"/>
      <c r="G373" s="394"/>
      <c r="H373" s="394"/>
      <c r="I373" s="394"/>
      <c r="J373" s="395"/>
      <c r="K373" s="395"/>
      <c r="L373" s="395"/>
      <c r="M373" s="394"/>
      <c r="N373" s="394"/>
      <c r="O373" s="394"/>
    </row>
    <row r="374" spans="1:15" ht="12.75" customHeight="1">
      <c r="A374" s="394"/>
      <c r="B374" s="394"/>
      <c r="C374" s="394"/>
      <c r="D374" s="394"/>
      <c r="E374" s="394"/>
      <c r="F374" s="394"/>
      <c r="G374" s="394"/>
      <c r="H374" s="394"/>
      <c r="I374" s="394"/>
      <c r="J374" s="395"/>
      <c r="K374" s="395"/>
      <c r="L374" s="395"/>
      <c r="M374" s="394"/>
      <c r="N374" s="394"/>
      <c r="O374" s="394"/>
    </row>
    <row r="375" spans="1:15" ht="12.75" customHeight="1">
      <c r="A375" s="394"/>
      <c r="B375" s="394"/>
      <c r="C375" s="394"/>
      <c r="D375" s="394"/>
      <c r="E375" s="394"/>
      <c r="F375" s="394"/>
      <c r="G375" s="394"/>
      <c r="H375" s="394"/>
      <c r="I375" s="394"/>
      <c r="J375" s="395"/>
      <c r="K375" s="395"/>
      <c r="L375" s="395"/>
      <c r="M375" s="394"/>
      <c r="N375" s="394"/>
      <c r="O375" s="394"/>
    </row>
    <row r="376" spans="1:15" ht="12.75" customHeight="1">
      <c r="A376" s="394"/>
      <c r="B376" s="394"/>
      <c r="C376" s="394"/>
      <c r="D376" s="394"/>
      <c r="E376" s="394"/>
      <c r="F376" s="394"/>
      <c r="G376" s="394"/>
      <c r="H376" s="394"/>
      <c r="I376" s="394"/>
      <c r="J376" s="395"/>
      <c r="K376" s="395"/>
      <c r="L376" s="395"/>
      <c r="M376" s="394"/>
      <c r="N376" s="394"/>
      <c r="O376" s="394"/>
    </row>
    <row r="377" spans="1:15" ht="12.75" customHeight="1">
      <c r="A377" s="394"/>
      <c r="B377" s="394"/>
      <c r="C377" s="394"/>
      <c r="D377" s="394"/>
      <c r="E377" s="394"/>
      <c r="F377" s="394"/>
      <c r="G377" s="394"/>
      <c r="H377" s="394"/>
      <c r="I377" s="394"/>
      <c r="J377" s="395"/>
      <c r="K377" s="395"/>
      <c r="L377" s="395"/>
      <c r="M377" s="394"/>
      <c r="N377" s="394"/>
      <c r="O377" s="394"/>
    </row>
    <row r="378" spans="1:15" ht="12.75" customHeight="1">
      <c r="A378" s="394"/>
      <c r="B378" s="394"/>
      <c r="C378" s="394"/>
      <c r="D378" s="394"/>
      <c r="E378" s="394"/>
      <c r="F378" s="394"/>
      <c r="G378" s="394"/>
      <c r="H378" s="394"/>
      <c r="I378" s="394"/>
      <c r="J378" s="395"/>
      <c r="K378" s="395"/>
      <c r="L378" s="395"/>
      <c r="M378" s="394"/>
      <c r="N378" s="394"/>
      <c r="O378" s="394"/>
    </row>
    <row r="379" spans="1:15" ht="12.75" customHeight="1">
      <c r="A379" s="394"/>
      <c r="B379" s="394"/>
      <c r="C379" s="394"/>
      <c r="D379" s="394"/>
      <c r="E379" s="394"/>
      <c r="F379" s="394"/>
      <c r="G379" s="394"/>
      <c r="H379" s="394"/>
      <c r="I379" s="394"/>
      <c r="J379" s="395"/>
      <c r="K379" s="395"/>
      <c r="L379" s="395"/>
      <c r="M379" s="394"/>
      <c r="N379" s="394"/>
      <c r="O379" s="394"/>
    </row>
    <row r="380" spans="1:15" ht="12.75" customHeight="1">
      <c r="A380" s="394"/>
      <c r="B380" s="394"/>
      <c r="C380" s="394"/>
      <c r="D380" s="394"/>
      <c r="E380" s="394"/>
      <c r="F380" s="394"/>
      <c r="G380" s="394"/>
      <c r="H380" s="394"/>
      <c r="I380" s="394"/>
      <c r="J380" s="395"/>
      <c r="K380" s="395"/>
      <c r="L380" s="395"/>
      <c r="M380" s="394"/>
      <c r="N380" s="394"/>
      <c r="O380" s="394"/>
    </row>
    <row r="381" spans="1:15" ht="12.75" customHeight="1">
      <c r="A381" s="394"/>
      <c r="B381" s="394"/>
      <c r="C381" s="394"/>
      <c r="D381" s="394"/>
      <c r="E381" s="394"/>
      <c r="F381" s="394"/>
      <c r="G381" s="394"/>
      <c r="H381" s="394"/>
      <c r="I381" s="394"/>
      <c r="J381" s="395"/>
      <c r="K381" s="395"/>
      <c r="L381" s="395"/>
      <c r="M381" s="394"/>
      <c r="N381" s="394"/>
      <c r="O381" s="394"/>
    </row>
    <row r="382" spans="1:15" ht="12.75" customHeight="1">
      <c r="A382" s="394"/>
      <c r="B382" s="394"/>
      <c r="C382" s="394"/>
      <c r="D382" s="394"/>
      <c r="E382" s="394"/>
      <c r="F382" s="394"/>
      <c r="G382" s="394"/>
      <c r="H382" s="394"/>
      <c r="I382" s="394"/>
      <c r="J382" s="395"/>
      <c r="K382" s="395"/>
      <c r="L382" s="395"/>
      <c r="M382" s="394"/>
      <c r="N382" s="394"/>
      <c r="O382" s="394"/>
    </row>
    <row r="383" spans="1:15" ht="12.75" customHeight="1">
      <c r="A383" s="394"/>
      <c r="B383" s="394"/>
      <c r="C383" s="394"/>
      <c r="D383" s="394"/>
      <c r="E383" s="394"/>
      <c r="F383" s="394"/>
      <c r="G383" s="394"/>
      <c r="H383" s="394"/>
      <c r="I383" s="394"/>
      <c r="J383" s="395"/>
      <c r="K383" s="395"/>
      <c r="L383" s="395"/>
      <c r="M383" s="394"/>
      <c r="N383" s="394"/>
      <c r="O383" s="394"/>
    </row>
    <row r="384" spans="1:15" ht="12.75" customHeight="1">
      <c r="A384" s="394"/>
      <c r="B384" s="394"/>
      <c r="C384" s="394"/>
      <c r="D384" s="394"/>
      <c r="E384" s="394"/>
      <c r="F384" s="394"/>
      <c r="G384" s="394"/>
      <c r="H384" s="394"/>
      <c r="I384" s="394"/>
      <c r="J384" s="395"/>
      <c r="K384" s="395"/>
      <c r="L384" s="395"/>
      <c r="M384" s="394"/>
      <c r="N384" s="394"/>
      <c r="O384" s="394"/>
    </row>
    <row r="385" spans="1:15" ht="12.75" customHeight="1">
      <c r="A385" s="394"/>
      <c r="B385" s="394"/>
      <c r="C385" s="394"/>
      <c r="D385" s="394"/>
      <c r="E385" s="394"/>
      <c r="F385" s="394"/>
      <c r="G385" s="394"/>
      <c r="H385" s="394"/>
      <c r="I385" s="394"/>
      <c r="J385" s="395"/>
      <c r="K385" s="395"/>
      <c r="L385" s="395"/>
      <c r="M385" s="394"/>
      <c r="N385" s="394"/>
      <c r="O385" s="394"/>
    </row>
    <row r="386" spans="1:15" ht="12.75" customHeight="1">
      <c r="A386" s="394"/>
      <c r="B386" s="394"/>
      <c r="C386" s="394"/>
      <c r="D386" s="394"/>
      <c r="E386" s="394"/>
      <c r="F386" s="394"/>
      <c r="G386" s="394"/>
      <c r="H386" s="394"/>
      <c r="I386" s="394"/>
      <c r="J386" s="395"/>
      <c r="K386" s="395"/>
      <c r="L386" s="395"/>
      <c r="M386" s="394"/>
      <c r="N386" s="394"/>
      <c r="O386" s="394"/>
    </row>
    <row r="387" spans="1:15" ht="12.75" customHeight="1">
      <c r="A387" s="394"/>
      <c r="B387" s="394"/>
      <c r="C387" s="394"/>
      <c r="D387" s="394"/>
      <c r="E387" s="394"/>
      <c r="F387" s="394"/>
      <c r="G387" s="394"/>
      <c r="H387" s="394"/>
      <c r="I387" s="394"/>
      <c r="J387" s="395"/>
      <c r="K387" s="395"/>
      <c r="L387" s="395"/>
      <c r="M387" s="394"/>
      <c r="N387" s="394"/>
      <c r="O387" s="394"/>
    </row>
    <row r="388" spans="1:15" ht="12.75" customHeight="1">
      <c r="A388" s="394"/>
      <c r="B388" s="394"/>
      <c r="C388" s="394"/>
      <c r="D388" s="394"/>
      <c r="E388" s="394"/>
      <c r="F388" s="394"/>
      <c r="G388" s="394"/>
      <c r="H388" s="394"/>
      <c r="I388" s="394"/>
      <c r="J388" s="395"/>
      <c r="K388" s="395"/>
      <c r="L388" s="395"/>
      <c r="M388" s="394"/>
      <c r="N388" s="394"/>
      <c r="O388" s="394"/>
    </row>
    <row r="389" spans="1:15" ht="12.75" customHeight="1">
      <c r="A389" s="394"/>
      <c r="B389" s="394"/>
      <c r="C389" s="394"/>
      <c r="D389" s="394"/>
      <c r="E389" s="394"/>
      <c r="F389" s="394"/>
      <c r="G389" s="394"/>
      <c r="H389" s="394"/>
      <c r="I389" s="394"/>
      <c r="J389" s="395"/>
      <c r="K389" s="395"/>
      <c r="L389" s="395"/>
      <c r="M389" s="394"/>
      <c r="N389" s="394"/>
      <c r="O389" s="394"/>
    </row>
    <row r="390" spans="1:15" ht="12.75" customHeight="1">
      <c r="A390" s="394"/>
      <c r="B390" s="394"/>
      <c r="C390" s="394"/>
      <c r="D390" s="394"/>
      <c r="E390" s="394"/>
      <c r="F390" s="394"/>
      <c r="G390" s="394"/>
      <c r="H390" s="394"/>
      <c r="I390" s="394"/>
      <c r="J390" s="395"/>
      <c r="K390" s="395"/>
      <c r="L390" s="395"/>
      <c r="M390" s="394"/>
      <c r="N390" s="394"/>
      <c r="O390" s="394"/>
    </row>
    <row r="391" spans="1:15" ht="12.75" customHeight="1">
      <c r="A391" s="394"/>
      <c r="B391" s="394"/>
      <c r="C391" s="394"/>
      <c r="D391" s="394"/>
      <c r="E391" s="394"/>
      <c r="F391" s="394"/>
      <c r="G391" s="394"/>
      <c r="H391" s="394"/>
      <c r="I391" s="394"/>
      <c r="J391" s="395"/>
      <c r="K391" s="395"/>
      <c r="L391" s="395"/>
      <c r="M391" s="394"/>
      <c r="N391" s="394"/>
      <c r="O391" s="394"/>
    </row>
    <row r="392" spans="1:15" ht="12.75" customHeight="1">
      <c r="A392" s="394"/>
      <c r="B392" s="394"/>
      <c r="C392" s="394"/>
      <c r="D392" s="394"/>
      <c r="E392" s="394"/>
      <c r="F392" s="394"/>
      <c r="G392" s="394"/>
      <c r="H392" s="394"/>
      <c r="I392" s="394"/>
      <c r="J392" s="395"/>
      <c r="K392" s="395"/>
      <c r="L392" s="395"/>
      <c r="M392" s="394"/>
      <c r="N392" s="394"/>
      <c r="O392" s="394"/>
    </row>
    <row r="393" spans="1:15" ht="12.75" customHeight="1">
      <c r="A393" s="394"/>
      <c r="B393" s="394"/>
      <c r="C393" s="394"/>
      <c r="D393" s="394"/>
      <c r="E393" s="394"/>
      <c r="F393" s="394"/>
      <c r="G393" s="394"/>
      <c r="H393" s="394"/>
      <c r="I393" s="394"/>
      <c r="J393" s="395"/>
      <c r="K393" s="395"/>
      <c r="L393" s="395"/>
      <c r="M393" s="394"/>
      <c r="N393" s="394"/>
      <c r="O393" s="394"/>
    </row>
    <row r="394" spans="1:15" ht="12.75" customHeight="1">
      <c r="A394" s="394"/>
      <c r="B394" s="394"/>
      <c r="C394" s="394"/>
      <c r="D394" s="394"/>
      <c r="E394" s="394"/>
      <c r="F394" s="394"/>
      <c r="G394" s="394"/>
      <c r="H394" s="394"/>
      <c r="I394" s="394"/>
      <c r="J394" s="395"/>
      <c r="K394" s="395"/>
      <c r="L394" s="395"/>
      <c r="M394" s="394"/>
      <c r="N394" s="394"/>
      <c r="O394" s="394"/>
    </row>
    <row r="395" spans="1:15" ht="12.75" customHeight="1">
      <c r="A395" s="394"/>
      <c r="B395" s="394"/>
      <c r="C395" s="394"/>
      <c r="D395" s="394"/>
      <c r="E395" s="394"/>
      <c r="F395" s="394"/>
      <c r="G395" s="394"/>
      <c r="H395" s="394"/>
      <c r="I395" s="394"/>
      <c r="J395" s="395"/>
      <c r="K395" s="395"/>
      <c r="L395" s="395"/>
      <c r="M395" s="394"/>
      <c r="N395" s="394"/>
      <c r="O395" s="394"/>
    </row>
    <row r="396" spans="1:15" ht="12.75" customHeight="1">
      <c r="A396" s="394"/>
      <c r="B396" s="394"/>
      <c r="C396" s="394"/>
      <c r="D396" s="394"/>
      <c r="E396" s="394"/>
      <c r="F396" s="394"/>
      <c r="G396" s="394"/>
      <c r="H396" s="394"/>
      <c r="I396" s="394"/>
      <c r="J396" s="395"/>
      <c r="K396" s="395"/>
      <c r="L396" s="395"/>
      <c r="M396" s="394"/>
      <c r="N396" s="394"/>
      <c r="O396" s="394"/>
    </row>
    <row r="397" spans="1:15" ht="12.75" customHeight="1">
      <c r="A397" s="394"/>
      <c r="B397" s="394"/>
      <c r="C397" s="394"/>
      <c r="D397" s="394"/>
      <c r="E397" s="394"/>
      <c r="F397" s="394"/>
      <c r="G397" s="394"/>
      <c r="H397" s="394"/>
      <c r="I397" s="394"/>
      <c r="J397" s="395"/>
      <c r="K397" s="395"/>
      <c r="L397" s="395"/>
      <c r="M397" s="394"/>
      <c r="N397" s="394"/>
      <c r="O397" s="394"/>
    </row>
    <row r="398" spans="1:15" ht="12.75" customHeight="1">
      <c r="A398" s="394"/>
      <c r="B398" s="394"/>
      <c r="C398" s="394"/>
      <c r="D398" s="394"/>
      <c r="E398" s="394"/>
      <c r="F398" s="394"/>
      <c r="G398" s="394"/>
      <c r="H398" s="394"/>
      <c r="I398" s="394"/>
      <c r="J398" s="395"/>
      <c r="K398" s="395"/>
      <c r="L398" s="395"/>
      <c r="M398" s="394"/>
      <c r="N398" s="394"/>
      <c r="O398" s="394"/>
    </row>
    <row r="399" spans="1:15" ht="12.75" customHeight="1">
      <c r="A399" s="394"/>
      <c r="B399" s="394"/>
      <c r="C399" s="394"/>
      <c r="D399" s="394"/>
      <c r="E399" s="394"/>
      <c r="F399" s="394"/>
      <c r="G399" s="394"/>
      <c r="H399" s="394"/>
      <c r="I399" s="394"/>
      <c r="J399" s="395"/>
      <c r="K399" s="395"/>
      <c r="L399" s="395"/>
      <c r="M399" s="394"/>
      <c r="N399" s="394"/>
      <c r="O399" s="394"/>
    </row>
    <row r="400" spans="1:15" ht="12.75" customHeight="1">
      <c r="A400" s="394"/>
      <c r="B400" s="394"/>
      <c r="C400" s="394"/>
      <c r="D400" s="394"/>
      <c r="E400" s="394"/>
      <c r="F400" s="394"/>
      <c r="G400" s="394"/>
      <c r="H400" s="394"/>
      <c r="I400" s="394"/>
      <c r="J400" s="395"/>
      <c r="K400" s="395"/>
      <c r="L400" s="395"/>
      <c r="M400" s="394"/>
      <c r="N400" s="394"/>
      <c r="O400" s="394"/>
    </row>
    <row r="401" spans="1:15" ht="12.75" customHeight="1">
      <c r="A401" s="394"/>
      <c r="B401" s="394"/>
      <c r="C401" s="394"/>
      <c r="D401" s="394"/>
      <c r="E401" s="394"/>
      <c r="F401" s="394"/>
      <c r="G401" s="394"/>
      <c r="H401" s="394"/>
      <c r="I401" s="394"/>
      <c r="J401" s="395"/>
      <c r="K401" s="395"/>
      <c r="L401" s="395"/>
      <c r="M401" s="394"/>
      <c r="N401" s="394"/>
      <c r="O401" s="394"/>
    </row>
    <row r="402" spans="1:15" ht="12.75" customHeight="1">
      <c r="A402" s="394"/>
      <c r="B402" s="394"/>
      <c r="C402" s="394"/>
      <c r="D402" s="394"/>
      <c r="E402" s="394"/>
      <c r="F402" s="394"/>
      <c r="G402" s="394"/>
      <c r="H402" s="394"/>
      <c r="I402" s="394"/>
      <c r="J402" s="395"/>
      <c r="K402" s="395"/>
      <c r="L402" s="395"/>
      <c r="M402" s="394"/>
      <c r="N402" s="394"/>
      <c r="O402" s="394"/>
    </row>
    <row r="403" spans="1:15" ht="12.75" customHeight="1">
      <c r="A403" s="394"/>
      <c r="B403" s="394"/>
      <c r="C403" s="394"/>
      <c r="D403" s="394"/>
      <c r="E403" s="394"/>
      <c r="F403" s="394"/>
      <c r="G403" s="394"/>
      <c r="H403" s="394"/>
      <c r="I403" s="394"/>
      <c r="J403" s="395"/>
      <c r="K403" s="395"/>
      <c r="L403" s="395"/>
      <c r="M403" s="394"/>
      <c r="N403" s="394"/>
      <c r="O403" s="394"/>
    </row>
    <row r="404" spans="1:15" ht="12.75" customHeight="1">
      <c r="A404" s="394"/>
      <c r="B404" s="394"/>
      <c r="C404" s="394"/>
      <c r="D404" s="394"/>
      <c r="E404" s="394"/>
      <c r="F404" s="394"/>
      <c r="G404" s="394"/>
      <c r="H404" s="394"/>
      <c r="I404" s="394"/>
      <c r="J404" s="395"/>
      <c r="K404" s="395"/>
      <c r="L404" s="395"/>
      <c r="M404" s="394"/>
      <c r="N404" s="394"/>
      <c r="O404" s="394"/>
    </row>
    <row r="405" spans="1:15" ht="12.75" customHeight="1">
      <c r="A405" s="394"/>
      <c r="B405" s="394"/>
      <c r="C405" s="394"/>
      <c r="D405" s="394"/>
      <c r="E405" s="394"/>
      <c r="F405" s="394"/>
      <c r="G405" s="394"/>
      <c r="H405" s="394"/>
      <c r="I405" s="394"/>
      <c r="J405" s="395"/>
      <c r="K405" s="395"/>
      <c r="L405" s="395"/>
      <c r="M405" s="394"/>
      <c r="N405" s="394"/>
      <c r="O405" s="394"/>
    </row>
    <row r="406" spans="1:15" ht="12.75" customHeight="1">
      <c r="A406" s="394"/>
      <c r="B406" s="394"/>
      <c r="C406" s="394"/>
      <c r="D406" s="394"/>
      <c r="E406" s="394"/>
      <c r="F406" s="394"/>
      <c r="G406" s="394"/>
      <c r="H406" s="394"/>
      <c r="I406" s="394"/>
      <c r="J406" s="395"/>
      <c r="K406" s="395"/>
      <c r="L406" s="395"/>
      <c r="M406" s="394"/>
      <c r="N406" s="394"/>
      <c r="O406" s="394"/>
    </row>
    <row r="407" spans="1:15" ht="12.75" customHeight="1">
      <c r="A407" s="394"/>
      <c r="B407" s="394"/>
      <c r="C407" s="394"/>
      <c r="D407" s="394"/>
      <c r="E407" s="394"/>
      <c r="F407" s="394"/>
      <c r="G407" s="394"/>
      <c r="H407" s="394"/>
      <c r="I407" s="394"/>
      <c r="J407" s="395"/>
      <c r="K407" s="395"/>
      <c r="L407" s="395"/>
      <c r="M407" s="394"/>
      <c r="N407" s="394"/>
      <c r="O407" s="394"/>
    </row>
    <row r="408" spans="1:15" ht="12.75" customHeight="1">
      <c r="A408" s="394"/>
      <c r="B408" s="394"/>
      <c r="C408" s="394"/>
      <c r="D408" s="394"/>
      <c r="E408" s="394"/>
      <c r="F408" s="394"/>
      <c r="G408" s="394"/>
      <c r="H408" s="394"/>
      <c r="I408" s="394"/>
      <c r="J408" s="395"/>
      <c r="K408" s="395"/>
      <c r="L408" s="395"/>
      <c r="M408" s="394"/>
      <c r="N408" s="394"/>
      <c r="O408" s="394"/>
    </row>
    <row r="409" spans="1:15" ht="12.75" customHeight="1">
      <c r="A409" s="394"/>
      <c r="B409" s="394"/>
      <c r="C409" s="394"/>
      <c r="D409" s="394"/>
      <c r="E409" s="394"/>
      <c r="F409" s="394"/>
      <c r="G409" s="394"/>
      <c r="H409" s="394"/>
      <c r="I409" s="394"/>
      <c r="J409" s="395"/>
      <c r="K409" s="395"/>
      <c r="L409" s="395"/>
      <c r="M409" s="394"/>
      <c r="N409" s="394"/>
      <c r="O409" s="394"/>
    </row>
    <row r="410" spans="1:15" ht="12.75" customHeight="1">
      <c r="A410" s="394"/>
      <c r="B410" s="394"/>
      <c r="C410" s="394"/>
      <c r="D410" s="394"/>
      <c r="E410" s="394"/>
      <c r="F410" s="394"/>
      <c r="G410" s="394"/>
      <c r="H410" s="394"/>
      <c r="I410" s="394"/>
      <c r="J410" s="395"/>
      <c r="K410" s="395"/>
      <c r="L410" s="395"/>
      <c r="M410" s="394"/>
      <c r="N410" s="394"/>
      <c r="O410" s="394"/>
    </row>
    <row r="411" spans="1:15" ht="12.75" customHeight="1">
      <c r="A411" s="394"/>
      <c r="B411" s="394"/>
      <c r="C411" s="394"/>
      <c r="D411" s="394"/>
      <c r="E411" s="394"/>
      <c r="F411" s="394"/>
      <c r="G411" s="394"/>
      <c r="H411" s="394"/>
      <c r="I411" s="394"/>
      <c r="J411" s="395"/>
      <c r="K411" s="395"/>
      <c r="L411" s="395"/>
      <c r="M411" s="394"/>
      <c r="N411" s="394"/>
      <c r="O411" s="394"/>
    </row>
    <row r="412" spans="1:15" ht="12.75" customHeight="1">
      <c r="A412" s="394"/>
      <c r="B412" s="394"/>
      <c r="C412" s="394"/>
      <c r="D412" s="394"/>
      <c r="E412" s="394"/>
      <c r="F412" s="394"/>
      <c r="G412" s="394"/>
      <c r="H412" s="394"/>
      <c r="I412" s="394"/>
      <c r="J412" s="395"/>
      <c r="K412" s="395"/>
      <c r="L412" s="395"/>
      <c r="M412" s="394"/>
      <c r="N412" s="394"/>
      <c r="O412" s="394"/>
    </row>
    <row r="413" spans="1:15" ht="12.75" customHeight="1">
      <c r="A413" s="394"/>
      <c r="B413" s="394"/>
      <c r="C413" s="394"/>
      <c r="D413" s="394"/>
      <c r="E413" s="394"/>
      <c r="F413" s="394"/>
      <c r="G413" s="394"/>
      <c r="H413" s="394"/>
      <c r="I413" s="394"/>
      <c r="J413" s="395"/>
      <c r="K413" s="395"/>
      <c r="L413" s="395"/>
      <c r="M413" s="394"/>
      <c r="N413" s="394"/>
      <c r="O413" s="394"/>
    </row>
    <row r="414" spans="1:15" ht="12.75" customHeight="1">
      <c r="A414" s="394"/>
      <c r="B414" s="394"/>
      <c r="C414" s="394"/>
      <c r="D414" s="394"/>
      <c r="E414" s="394"/>
      <c r="F414" s="394"/>
      <c r="G414" s="394"/>
      <c r="H414" s="394"/>
      <c r="I414" s="394"/>
      <c r="J414" s="395"/>
      <c r="K414" s="395"/>
      <c r="L414" s="395"/>
      <c r="M414" s="394"/>
      <c r="N414" s="394"/>
      <c r="O414" s="394"/>
    </row>
    <row r="415" spans="1:15" ht="12.75" customHeight="1">
      <c r="A415" s="394"/>
      <c r="B415" s="394"/>
      <c r="C415" s="394"/>
      <c r="D415" s="394"/>
      <c r="E415" s="394"/>
      <c r="F415" s="394"/>
      <c r="G415" s="394"/>
      <c r="H415" s="394"/>
      <c r="I415" s="394"/>
      <c r="J415" s="395"/>
      <c r="K415" s="395"/>
      <c r="L415" s="395"/>
      <c r="M415" s="394"/>
      <c r="N415" s="394"/>
      <c r="O415" s="394"/>
    </row>
    <row r="416" spans="1:15" ht="12.75" customHeight="1">
      <c r="A416" s="394"/>
      <c r="B416" s="394"/>
      <c r="C416" s="394"/>
      <c r="D416" s="394"/>
      <c r="E416" s="394"/>
      <c r="F416" s="394"/>
      <c r="G416" s="394"/>
      <c r="H416" s="394"/>
      <c r="I416" s="394"/>
      <c r="J416" s="395"/>
      <c r="K416" s="395"/>
      <c r="L416" s="395"/>
      <c r="M416" s="394"/>
      <c r="N416" s="394"/>
      <c r="O416" s="394"/>
    </row>
    <row r="417" spans="1:15" ht="12.75" customHeight="1">
      <c r="A417" s="394"/>
      <c r="B417" s="394"/>
      <c r="C417" s="394"/>
      <c r="D417" s="394"/>
      <c r="E417" s="394"/>
      <c r="F417" s="394"/>
      <c r="G417" s="394"/>
      <c r="H417" s="394"/>
      <c r="I417" s="394"/>
      <c r="J417" s="395"/>
      <c r="K417" s="395"/>
      <c r="L417" s="395"/>
      <c r="M417" s="394"/>
      <c r="N417" s="394"/>
      <c r="O417" s="394"/>
    </row>
    <row r="418" spans="1:15" ht="12.75" customHeight="1">
      <c r="A418" s="394"/>
      <c r="B418" s="394"/>
      <c r="C418" s="394"/>
      <c r="D418" s="394"/>
      <c r="E418" s="394"/>
      <c r="F418" s="394"/>
      <c r="G418" s="394"/>
      <c r="H418" s="394"/>
      <c r="I418" s="394"/>
      <c r="J418" s="395"/>
      <c r="K418" s="395"/>
      <c r="L418" s="395"/>
      <c r="M418" s="394"/>
      <c r="N418" s="394"/>
      <c r="O418" s="394"/>
    </row>
    <row r="419" spans="1:15" ht="12.75" customHeight="1">
      <c r="A419" s="394"/>
      <c r="B419" s="394"/>
      <c r="C419" s="394"/>
      <c r="D419" s="394"/>
      <c r="E419" s="394"/>
      <c r="F419" s="394"/>
      <c r="G419" s="394"/>
      <c r="H419" s="394"/>
      <c r="I419" s="394"/>
      <c r="J419" s="395"/>
      <c r="K419" s="395"/>
      <c r="L419" s="395"/>
      <c r="M419" s="394"/>
      <c r="N419" s="394"/>
      <c r="O419" s="394"/>
    </row>
    <row r="420" spans="1:15" ht="12.75" customHeight="1">
      <c r="A420" s="394"/>
      <c r="B420" s="394"/>
      <c r="C420" s="394"/>
      <c r="D420" s="394"/>
      <c r="E420" s="394"/>
      <c r="F420" s="394"/>
      <c r="G420" s="394"/>
      <c r="H420" s="394"/>
      <c r="I420" s="394"/>
      <c r="J420" s="395"/>
      <c r="K420" s="395"/>
      <c r="L420" s="395"/>
      <c r="M420" s="394"/>
      <c r="N420" s="394"/>
      <c r="O420" s="394"/>
    </row>
    <row r="421" spans="1:15" ht="12.75" customHeight="1">
      <c r="A421" s="394"/>
      <c r="B421" s="394"/>
      <c r="C421" s="394"/>
      <c r="D421" s="394"/>
      <c r="E421" s="394"/>
      <c r="F421" s="394"/>
      <c r="G421" s="394"/>
      <c r="H421" s="394"/>
      <c r="I421" s="394"/>
      <c r="J421" s="395"/>
      <c r="K421" s="395"/>
      <c r="L421" s="395"/>
      <c r="M421" s="394"/>
      <c r="N421" s="394"/>
      <c r="O421" s="394"/>
    </row>
    <row r="422" spans="1:15" ht="12.75" customHeight="1">
      <c r="A422" s="394"/>
      <c r="B422" s="394"/>
      <c r="C422" s="394"/>
      <c r="D422" s="394"/>
      <c r="E422" s="394"/>
      <c r="F422" s="394"/>
      <c r="G422" s="394"/>
      <c r="H422" s="394"/>
      <c r="I422" s="394"/>
      <c r="J422" s="395"/>
      <c r="K422" s="395"/>
      <c r="L422" s="395"/>
      <c r="M422" s="394"/>
      <c r="N422" s="394"/>
      <c r="O422" s="394"/>
    </row>
    <row r="423" spans="1:15" ht="12.75" customHeight="1">
      <c r="A423" s="394"/>
      <c r="B423" s="394"/>
      <c r="C423" s="394"/>
      <c r="D423" s="394"/>
      <c r="E423" s="394"/>
      <c r="F423" s="394"/>
      <c r="G423" s="394"/>
      <c r="H423" s="394"/>
      <c r="I423" s="394"/>
      <c r="J423" s="395"/>
      <c r="K423" s="395"/>
      <c r="L423" s="395"/>
      <c r="M423" s="394"/>
      <c r="N423" s="394"/>
      <c r="O423" s="394"/>
    </row>
    <row r="424" spans="1:15" ht="12.75" customHeight="1">
      <c r="A424" s="394"/>
      <c r="B424" s="394"/>
      <c r="C424" s="394"/>
      <c r="D424" s="394"/>
      <c r="E424" s="394"/>
      <c r="F424" s="394"/>
      <c r="G424" s="394"/>
      <c r="H424" s="394"/>
      <c r="I424" s="394"/>
      <c r="J424" s="395"/>
      <c r="K424" s="395"/>
      <c r="L424" s="395"/>
      <c r="M424" s="394"/>
      <c r="N424" s="394"/>
      <c r="O424" s="394"/>
    </row>
    <row r="425" spans="1:15" ht="12.75" customHeight="1">
      <c r="A425" s="394"/>
      <c r="B425" s="394"/>
      <c r="C425" s="394"/>
      <c r="D425" s="394"/>
      <c r="E425" s="394"/>
      <c r="F425" s="394"/>
      <c r="G425" s="394"/>
      <c r="H425" s="394"/>
      <c r="I425" s="394"/>
      <c r="J425" s="395"/>
      <c r="K425" s="395"/>
      <c r="L425" s="395"/>
      <c r="M425" s="394"/>
      <c r="N425" s="394"/>
      <c r="O425" s="394"/>
    </row>
    <row r="426" spans="1:15" ht="12.75" customHeight="1">
      <c r="A426" s="394"/>
      <c r="B426" s="394"/>
      <c r="C426" s="394"/>
      <c r="D426" s="394"/>
      <c r="E426" s="394"/>
      <c r="F426" s="394"/>
      <c r="G426" s="394"/>
      <c r="H426" s="394"/>
      <c r="I426" s="394"/>
      <c r="J426" s="395"/>
      <c r="K426" s="395"/>
      <c r="L426" s="395"/>
      <c r="M426" s="394"/>
      <c r="N426" s="394"/>
      <c r="O426" s="394"/>
    </row>
    <row r="427" spans="1:15" ht="12.75" customHeight="1">
      <c r="A427" s="394"/>
      <c r="B427" s="394"/>
      <c r="C427" s="394"/>
      <c r="D427" s="394"/>
      <c r="E427" s="394"/>
      <c r="F427" s="394"/>
      <c r="G427" s="394"/>
      <c r="H427" s="394"/>
      <c r="I427" s="394"/>
      <c r="J427" s="395"/>
      <c r="K427" s="395"/>
      <c r="L427" s="395"/>
      <c r="M427" s="394"/>
      <c r="N427" s="394"/>
      <c r="O427" s="394"/>
    </row>
    <row r="428" spans="1:15" ht="12.75" customHeight="1">
      <c r="A428" s="394"/>
      <c r="B428" s="394"/>
      <c r="C428" s="394"/>
      <c r="D428" s="394"/>
      <c r="E428" s="394"/>
      <c r="F428" s="394"/>
      <c r="G428" s="394"/>
      <c r="H428" s="394"/>
      <c r="I428" s="394"/>
      <c r="J428" s="395"/>
      <c r="K428" s="395"/>
      <c r="L428" s="395"/>
      <c r="M428" s="394"/>
      <c r="N428" s="394"/>
      <c r="O428" s="394"/>
    </row>
    <row r="429" spans="1:15" ht="12.75" customHeight="1">
      <c r="A429" s="394"/>
      <c r="B429" s="394"/>
      <c r="C429" s="394"/>
      <c r="D429" s="394"/>
      <c r="E429" s="394"/>
      <c r="F429" s="394"/>
      <c r="G429" s="394"/>
      <c r="H429" s="394"/>
      <c r="I429" s="394"/>
      <c r="J429" s="395"/>
      <c r="K429" s="395"/>
      <c r="L429" s="395"/>
      <c r="M429" s="394"/>
      <c r="N429" s="394"/>
      <c r="O429" s="394"/>
    </row>
    <row r="430" spans="1:15" ht="12.75" customHeight="1">
      <c r="A430" s="394"/>
      <c r="B430" s="394"/>
      <c r="C430" s="394"/>
      <c r="D430" s="394"/>
      <c r="E430" s="394"/>
      <c r="F430" s="394"/>
      <c r="G430" s="394"/>
      <c r="H430" s="394"/>
      <c r="I430" s="394"/>
      <c r="J430" s="395"/>
      <c r="K430" s="395"/>
      <c r="L430" s="395"/>
      <c r="M430" s="394"/>
      <c r="N430" s="394"/>
      <c r="O430" s="394"/>
    </row>
    <row r="431" spans="1:15" ht="12.75" customHeight="1">
      <c r="A431" s="394"/>
      <c r="B431" s="394"/>
      <c r="C431" s="394"/>
      <c r="D431" s="394"/>
      <c r="E431" s="394"/>
      <c r="F431" s="394"/>
      <c r="G431" s="394"/>
      <c r="H431" s="394"/>
      <c r="I431" s="394"/>
      <c r="J431" s="395"/>
      <c r="K431" s="395"/>
      <c r="L431" s="395"/>
      <c r="M431" s="394"/>
      <c r="N431" s="394"/>
      <c r="O431" s="394"/>
    </row>
    <row r="432" spans="1:15" ht="12.75" customHeight="1">
      <c r="A432" s="394"/>
      <c r="B432" s="394"/>
      <c r="C432" s="394"/>
      <c r="D432" s="394"/>
      <c r="E432" s="394"/>
      <c r="F432" s="394"/>
      <c r="G432" s="394"/>
      <c r="H432" s="394"/>
      <c r="I432" s="394"/>
      <c r="J432" s="395"/>
      <c r="K432" s="395"/>
      <c r="L432" s="395"/>
      <c r="M432" s="394"/>
      <c r="N432" s="394"/>
      <c r="O432" s="394"/>
    </row>
    <row r="433" spans="1:15" ht="12.75" customHeight="1">
      <c r="A433" s="394"/>
      <c r="B433" s="394"/>
      <c r="C433" s="394"/>
      <c r="D433" s="394"/>
      <c r="E433" s="394"/>
      <c r="F433" s="394"/>
      <c r="G433" s="394"/>
      <c r="H433" s="394"/>
      <c r="I433" s="394"/>
      <c r="J433" s="395"/>
      <c r="K433" s="395"/>
      <c r="L433" s="395"/>
      <c r="M433" s="394"/>
      <c r="N433" s="394"/>
      <c r="O433" s="394"/>
    </row>
    <row r="434" spans="1:15" ht="12.75" customHeight="1">
      <c r="A434" s="394"/>
      <c r="B434" s="394"/>
      <c r="C434" s="394"/>
      <c r="D434" s="394"/>
      <c r="E434" s="394"/>
      <c r="F434" s="394"/>
      <c r="G434" s="394"/>
      <c r="H434" s="394"/>
      <c r="I434" s="394"/>
      <c r="J434" s="395"/>
      <c r="K434" s="395"/>
      <c r="L434" s="395"/>
      <c r="M434" s="394"/>
      <c r="N434" s="394"/>
      <c r="O434" s="394"/>
    </row>
    <row r="435" spans="1:15" ht="12.75" customHeight="1">
      <c r="A435" s="394"/>
      <c r="B435" s="394"/>
      <c r="C435" s="394"/>
      <c r="D435" s="394"/>
      <c r="E435" s="394"/>
      <c r="F435" s="394"/>
      <c r="G435" s="394"/>
      <c r="H435" s="394"/>
      <c r="I435" s="394"/>
      <c r="J435" s="395"/>
      <c r="K435" s="395"/>
      <c r="L435" s="395"/>
      <c r="M435" s="394"/>
      <c r="N435" s="394"/>
      <c r="O435" s="394"/>
    </row>
    <row r="436" spans="1:15" ht="12.75" customHeight="1">
      <c r="A436" s="394"/>
      <c r="B436" s="394"/>
      <c r="C436" s="394"/>
      <c r="D436" s="394"/>
      <c r="E436" s="394"/>
      <c r="F436" s="394"/>
      <c r="G436" s="394"/>
      <c r="H436" s="394"/>
      <c r="I436" s="394"/>
      <c r="J436" s="395"/>
      <c r="K436" s="395"/>
      <c r="L436" s="395"/>
      <c r="M436" s="394"/>
      <c r="N436" s="394"/>
      <c r="O436" s="394"/>
    </row>
    <row r="437" spans="1:15" ht="12.75" customHeight="1">
      <c r="A437" s="394"/>
      <c r="B437" s="394"/>
      <c r="C437" s="394"/>
      <c r="D437" s="394"/>
      <c r="E437" s="394"/>
      <c r="F437" s="394"/>
      <c r="G437" s="394"/>
      <c r="H437" s="394"/>
      <c r="I437" s="394"/>
      <c r="J437" s="395"/>
      <c r="K437" s="395"/>
      <c r="L437" s="395"/>
      <c r="M437" s="394"/>
      <c r="N437" s="394"/>
      <c r="O437" s="394"/>
    </row>
    <row r="438" spans="1:15" ht="12.75" customHeight="1">
      <c r="A438" s="394"/>
      <c r="B438" s="394"/>
      <c r="C438" s="394"/>
      <c r="D438" s="394"/>
      <c r="E438" s="394"/>
      <c r="F438" s="394"/>
      <c r="G438" s="394"/>
      <c r="H438" s="394"/>
      <c r="I438" s="394"/>
      <c r="J438" s="395"/>
      <c r="K438" s="395"/>
      <c r="L438" s="395"/>
      <c r="M438" s="394"/>
      <c r="N438" s="394"/>
      <c r="O438" s="394"/>
    </row>
    <row r="439" spans="1:15" ht="12.75" customHeight="1">
      <c r="A439" s="394"/>
      <c r="B439" s="394"/>
      <c r="C439" s="394"/>
      <c r="D439" s="394"/>
      <c r="E439" s="394"/>
      <c r="F439" s="394"/>
      <c r="G439" s="394"/>
      <c r="H439" s="394"/>
      <c r="I439" s="394"/>
      <c r="J439" s="395"/>
      <c r="K439" s="395"/>
      <c r="L439" s="395"/>
      <c r="M439" s="394"/>
      <c r="N439" s="394"/>
      <c r="O439" s="394"/>
    </row>
    <row r="440" spans="1:15" ht="12.75" customHeight="1">
      <c r="A440" s="394"/>
      <c r="B440" s="394"/>
      <c r="C440" s="394"/>
      <c r="D440" s="394"/>
      <c r="E440" s="394"/>
      <c r="F440" s="394"/>
      <c r="G440" s="394"/>
      <c r="H440" s="394"/>
      <c r="I440" s="394"/>
      <c r="J440" s="395"/>
      <c r="K440" s="395"/>
      <c r="L440" s="395"/>
      <c r="M440" s="394"/>
      <c r="N440" s="394"/>
      <c r="O440" s="394"/>
    </row>
    <row r="441" spans="1:15" ht="12.75" customHeight="1">
      <c r="A441" s="394"/>
      <c r="B441" s="394"/>
      <c r="C441" s="394"/>
      <c r="D441" s="394"/>
      <c r="E441" s="394"/>
      <c r="F441" s="394"/>
      <c r="G441" s="394"/>
      <c r="H441" s="394"/>
      <c r="I441" s="394"/>
      <c r="J441" s="395"/>
      <c r="K441" s="395"/>
      <c r="L441" s="395"/>
      <c r="M441" s="394"/>
      <c r="N441" s="394"/>
      <c r="O441" s="394"/>
    </row>
    <row r="442" spans="1:15" ht="12.75" customHeight="1">
      <c r="A442" s="394"/>
      <c r="B442" s="394"/>
      <c r="C442" s="394"/>
      <c r="D442" s="394"/>
      <c r="E442" s="394"/>
      <c r="F442" s="394"/>
      <c r="G442" s="394"/>
      <c r="H442" s="394"/>
      <c r="I442" s="394"/>
      <c r="J442" s="395"/>
      <c r="K442" s="395"/>
      <c r="L442" s="395"/>
      <c r="M442" s="394"/>
      <c r="N442" s="394"/>
      <c r="O442" s="394"/>
    </row>
    <row r="443" spans="1:15" ht="12.75" customHeight="1">
      <c r="A443" s="394"/>
      <c r="B443" s="394"/>
      <c r="C443" s="394"/>
      <c r="D443" s="394"/>
      <c r="E443" s="394"/>
      <c r="F443" s="394"/>
      <c r="G443" s="394"/>
      <c r="H443" s="394"/>
      <c r="I443" s="394"/>
      <c r="J443" s="395"/>
      <c r="K443" s="395"/>
      <c r="L443" s="395"/>
      <c r="M443" s="394"/>
      <c r="N443" s="394"/>
      <c r="O443" s="394"/>
    </row>
    <row r="444" spans="1:15" ht="12.75" customHeight="1">
      <c r="A444" s="394"/>
      <c r="B444" s="394"/>
      <c r="C444" s="394"/>
      <c r="D444" s="394"/>
      <c r="E444" s="394"/>
      <c r="F444" s="394"/>
      <c r="G444" s="394"/>
      <c r="H444" s="394"/>
      <c r="I444" s="394"/>
      <c r="J444" s="395"/>
      <c r="K444" s="395"/>
      <c r="L444" s="395"/>
      <c r="M444" s="394"/>
      <c r="N444" s="394"/>
      <c r="O444" s="394"/>
    </row>
    <row r="445" spans="1:15" ht="12.75" customHeight="1">
      <c r="A445" s="394"/>
      <c r="B445" s="394"/>
      <c r="C445" s="394"/>
      <c r="D445" s="394"/>
      <c r="E445" s="394"/>
      <c r="F445" s="394"/>
      <c r="G445" s="394"/>
      <c r="H445" s="394"/>
      <c r="I445" s="394"/>
      <c r="J445" s="395"/>
      <c r="K445" s="395"/>
      <c r="L445" s="395"/>
      <c r="M445" s="394"/>
      <c r="N445" s="394"/>
      <c r="O445" s="394"/>
    </row>
    <row r="446" spans="1:15" ht="12.75" customHeight="1">
      <c r="A446" s="394"/>
      <c r="B446" s="394"/>
      <c r="C446" s="394"/>
      <c r="D446" s="394"/>
      <c r="E446" s="394"/>
      <c r="F446" s="394"/>
      <c r="G446" s="394"/>
      <c r="H446" s="394"/>
      <c r="I446" s="394"/>
      <c r="J446" s="395"/>
      <c r="K446" s="395"/>
      <c r="L446" s="395"/>
      <c r="M446" s="394"/>
      <c r="N446" s="394"/>
      <c r="O446" s="394"/>
    </row>
    <row r="447" spans="1:15" ht="12.75" customHeight="1">
      <c r="A447" s="394"/>
      <c r="B447" s="394"/>
      <c r="C447" s="394"/>
      <c r="D447" s="394"/>
      <c r="E447" s="394"/>
      <c r="F447" s="394"/>
      <c r="G447" s="394"/>
      <c r="H447" s="394"/>
      <c r="I447" s="394"/>
      <c r="J447" s="395"/>
      <c r="K447" s="395"/>
      <c r="L447" s="395"/>
      <c r="M447" s="394"/>
      <c r="N447" s="394"/>
      <c r="O447" s="394"/>
    </row>
    <row r="448" spans="1:15" ht="12.75" customHeight="1">
      <c r="A448" s="394"/>
      <c r="B448" s="394"/>
      <c r="C448" s="394"/>
      <c r="D448" s="394"/>
      <c r="E448" s="394"/>
      <c r="F448" s="394"/>
      <c r="G448" s="394"/>
      <c r="H448" s="394"/>
      <c r="I448" s="394"/>
      <c r="J448" s="395"/>
      <c r="K448" s="395"/>
      <c r="L448" s="395"/>
      <c r="M448" s="394"/>
      <c r="N448" s="394"/>
      <c r="O448" s="394"/>
    </row>
    <row r="449" spans="1:15" ht="12.75" customHeight="1">
      <c r="A449" s="394"/>
      <c r="B449" s="394"/>
      <c r="C449" s="394"/>
      <c r="D449" s="394"/>
      <c r="E449" s="394"/>
      <c r="F449" s="394"/>
      <c r="G449" s="394"/>
      <c r="H449" s="394"/>
      <c r="I449" s="394"/>
      <c r="J449" s="395"/>
      <c r="K449" s="395"/>
      <c r="L449" s="395"/>
      <c r="M449" s="394"/>
      <c r="N449" s="394"/>
      <c r="O449" s="394"/>
    </row>
    <row r="450" spans="1:15" ht="12.75" customHeight="1">
      <c r="A450" s="394"/>
      <c r="B450" s="394"/>
      <c r="C450" s="394"/>
      <c r="D450" s="394"/>
      <c r="E450" s="394"/>
      <c r="F450" s="394"/>
      <c r="G450" s="394"/>
      <c r="H450" s="394"/>
      <c r="I450" s="394"/>
      <c r="J450" s="395"/>
      <c r="K450" s="395"/>
      <c r="L450" s="395"/>
      <c r="M450" s="394"/>
      <c r="N450" s="394"/>
      <c r="O450" s="394"/>
    </row>
    <row r="451" spans="1:15" ht="12.75" customHeight="1">
      <c r="A451" s="394"/>
      <c r="B451" s="394"/>
      <c r="C451" s="394"/>
      <c r="D451" s="394"/>
      <c r="E451" s="394"/>
      <c r="F451" s="394"/>
      <c r="G451" s="394"/>
      <c r="H451" s="394"/>
      <c r="I451" s="394"/>
      <c r="J451" s="395"/>
      <c r="K451" s="395"/>
      <c r="L451" s="395"/>
      <c r="M451" s="394"/>
      <c r="N451" s="394"/>
      <c r="O451" s="394"/>
    </row>
    <row r="452" spans="1:15" ht="12.75" customHeight="1">
      <c r="A452" s="394"/>
      <c r="B452" s="394"/>
      <c r="C452" s="394"/>
      <c r="D452" s="394"/>
      <c r="E452" s="394"/>
      <c r="F452" s="394"/>
      <c r="G452" s="394"/>
      <c r="H452" s="394"/>
      <c r="I452" s="394"/>
      <c r="J452" s="395"/>
      <c r="K452" s="395"/>
      <c r="L452" s="395"/>
      <c r="M452" s="394"/>
      <c r="N452" s="394"/>
      <c r="O452" s="394"/>
    </row>
    <row r="453" spans="1:15" ht="12.75" customHeight="1">
      <c r="A453" s="394"/>
      <c r="B453" s="394"/>
      <c r="C453" s="394"/>
      <c r="D453" s="394"/>
      <c r="E453" s="394"/>
      <c r="F453" s="394"/>
      <c r="G453" s="394"/>
      <c r="H453" s="394"/>
      <c r="I453" s="394"/>
      <c r="J453" s="395"/>
      <c r="K453" s="395"/>
      <c r="L453" s="395"/>
      <c r="M453" s="394"/>
      <c r="N453" s="394"/>
      <c r="O453" s="394"/>
    </row>
    <row r="454" spans="1:15" ht="12.75" customHeight="1">
      <c r="A454" s="394"/>
      <c r="B454" s="394"/>
      <c r="C454" s="394"/>
      <c r="D454" s="394"/>
      <c r="E454" s="394"/>
      <c r="F454" s="394"/>
      <c r="G454" s="394"/>
      <c r="H454" s="394"/>
      <c r="I454" s="394"/>
      <c r="J454" s="395"/>
      <c r="K454" s="395"/>
      <c r="L454" s="395"/>
      <c r="M454" s="394"/>
      <c r="N454" s="394"/>
      <c r="O454" s="394"/>
    </row>
    <row r="455" spans="1:15" ht="12.75" customHeight="1">
      <c r="A455" s="394"/>
      <c r="B455" s="394"/>
      <c r="C455" s="394"/>
      <c r="D455" s="394"/>
      <c r="E455" s="394"/>
      <c r="F455" s="394"/>
      <c r="G455" s="394"/>
      <c r="H455" s="394"/>
      <c r="I455" s="394"/>
      <c r="J455" s="395"/>
      <c r="K455" s="395"/>
      <c r="L455" s="395"/>
      <c r="M455" s="394"/>
      <c r="N455" s="394"/>
      <c r="O455" s="394"/>
    </row>
    <row r="456" spans="1:15" ht="12.75" customHeight="1">
      <c r="A456" s="394"/>
      <c r="B456" s="394"/>
      <c r="C456" s="394"/>
      <c r="D456" s="394"/>
      <c r="E456" s="394"/>
      <c r="F456" s="394"/>
      <c r="G456" s="394"/>
      <c r="H456" s="394"/>
      <c r="I456" s="394"/>
      <c r="J456" s="395"/>
      <c r="K456" s="395"/>
      <c r="L456" s="395"/>
      <c r="M456" s="394"/>
      <c r="N456" s="394"/>
      <c r="O456" s="394"/>
    </row>
    <row r="457" spans="1:15" ht="12.75" customHeight="1">
      <c r="A457" s="394"/>
      <c r="B457" s="394"/>
      <c r="C457" s="394"/>
      <c r="D457" s="394"/>
      <c r="E457" s="394"/>
      <c r="F457" s="394"/>
      <c r="G457" s="394"/>
      <c r="H457" s="394"/>
      <c r="I457" s="394"/>
      <c r="J457" s="395"/>
      <c r="K457" s="395"/>
      <c r="L457" s="395"/>
      <c r="M457" s="394"/>
      <c r="N457" s="394"/>
      <c r="O457" s="394"/>
    </row>
    <row r="458" spans="1:15" ht="12.75" customHeight="1">
      <c r="A458" s="394"/>
      <c r="B458" s="394"/>
      <c r="C458" s="394"/>
      <c r="D458" s="394"/>
      <c r="E458" s="394"/>
      <c r="F458" s="394"/>
      <c r="G458" s="394"/>
      <c r="H458" s="394"/>
      <c r="I458" s="394"/>
      <c r="J458" s="395"/>
      <c r="K458" s="395"/>
      <c r="L458" s="395"/>
      <c r="M458" s="394"/>
      <c r="N458" s="394"/>
      <c r="O458" s="394"/>
    </row>
    <row r="459" spans="1:15" ht="12.75" customHeight="1">
      <c r="A459" s="394"/>
      <c r="B459" s="394"/>
      <c r="C459" s="394"/>
      <c r="D459" s="394"/>
      <c r="E459" s="394"/>
      <c r="F459" s="394"/>
      <c r="G459" s="394"/>
      <c r="H459" s="394"/>
      <c r="I459" s="394"/>
      <c r="J459" s="395"/>
      <c r="K459" s="395"/>
      <c r="L459" s="395"/>
      <c r="M459" s="394"/>
      <c r="N459" s="394"/>
      <c r="O459" s="394"/>
    </row>
    <row r="460" spans="1:15" ht="12.75" customHeight="1">
      <c r="A460" s="394"/>
      <c r="B460" s="394"/>
      <c r="C460" s="394"/>
      <c r="D460" s="394"/>
      <c r="E460" s="394"/>
      <c r="F460" s="394"/>
      <c r="G460" s="394"/>
      <c r="H460" s="394"/>
      <c r="I460" s="394"/>
      <c r="J460" s="395"/>
      <c r="K460" s="395"/>
      <c r="L460" s="395"/>
      <c r="M460" s="394"/>
      <c r="N460" s="394"/>
      <c r="O460" s="394"/>
    </row>
    <row r="461" spans="1:15" ht="12.75" customHeight="1">
      <c r="A461" s="394"/>
      <c r="B461" s="394"/>
      <c r="C461" s="394"/>
      <c r="D461" s="394"/>
      <c r="E461" s="394"/>
      <c r="F461" s="394"/>
      <c r="G461" s="394"/>
      <c r="H461" s="394"/>
      <c r="I461" s="394"/>
      <c r="J461" s="395"/>
      <c r="K461" s="395"/>
      <c r="L461" s="395"/>
      <c r="M461" s="394"/>
      <c r="N461" s="394"/>
      <c r="O461" s="394"/>
    </row>
    <row r="462" spans="1:15" ht="12.75" customHeight="1">
      <c r="A462" s="394"/>
      <c r="B462" s="394"/>
      <c r="C462" s="394"/>
      <c r="D462" s="394"/>
      <c r="E462" s="394"/>
      <c r="F462" s="394"/>
      <c r="G462" s="394"/>
      <c r="H462" s="394"/>
      <c r="I462" s="394"/>
      <c r="J462" s="395"/>
      <c r="K462" s="395"/>
      <c r="L462" s="395"/>
      <c r="M462" s="394"/>
      <c r="N462" s="394"/>
      <c r="O462" s="394"/>
    </row>
    <row r="463" spans="1:15" ht="12.75" customHeight="1">
      <c r="A463" s="394"/>
      <c r="B463" s="394"/>
      <c r="C463" s="394"/>
      <c r="D463" s="394"/>
      <c r="E463" s="394"/>
      <c r="F463" s="394"/>
      <c r="G463" s="394"/>
      <c r="H463" s="394"/>
      <c r="I463" s="394"/>
      <c r="J463" s="395"/>
      <c r="K463" s="395"/>
      <c r="L463" s="395"/>
      <c r="M463" s="394"/>
      <c r="N463" s="394"/>
      <c r="O463" s="394"/>
    </row>
    <row r="464" spans="1:15" ht="12.75" customHeight="1">
      <c r="A464" s="394"/>
      <c r="B464" s="394"/>
      <c r="C464" s="394"/>
      <c r="D464" s="394"/>
      <c r="E464" s="394"/>
      <c r="F464" s="394"/>
      <c r="G464" s="394"/>
      <c r="H464" s="394"/>
      <c r="I464" s="394"/>
      <c r="J464" s="395"/>
      <c r="K464" s="395"/>
      <c r="L464" s="395"/>
      <c r="M464" s="394"/>
      <c r="N464" s="394"/>
      <c r="O464" s="394"/>
    </row>
    <row r="465" spans="1:15" ht="12.75" customHeight="1">
      <c r="A465" s="394"/>
      <c r="B465" s="394"/>
      <c r="C465" s="394"/>
      <c r="D465" s="394"/>
      <c r="E465" s="394"/>
      <c r="F465" s="394"/>
      <c r="G465" s="394"/>
      <c r="H465" s="394"/>
      <c r="I465" s="394"/>
      <c r="J465" s="395"/>
      <c r="K465" s="395"/>
      <c r="L465" s="395"/>
      <c r="M465" s="394"/>
      <c r="N465" s="394"/>
      <c r="O465" s="394"/>
    </row>
    <row r="466" spans="1:15" ht="12.75" customHeight="1">
      <c r="A466" s="394"/>
      <c r="B466" s="394"/>
      <c r="C466" s="394"/>
      <c r="D466" s="394"/>
      <c r="E466" s="394"/>
      <c r="F466" s="394"/>
      <c r="G466" s="394"/>
      <c r="H466" s="394"/>
      <c r="I466" s="394"/>
      <c r="J466" s="395"/>
      <c r="K466" s="395"/>
      <c r="L466" s="395"/>
      <c r="M466" s="394"/>
      <c r="N466" s="394"/>
      <c r="O466" s="394"/>
    </row>
    <row r="467" spans="1:15" ht="12.75" customHeight="1">
      <c r="A467" s="394"/>
      <c r="B467" s="394"/>
      <c r="C467" s="394"/>
      <c r="D467" s="394"/>
      <c r="E467" s="394"/>
      <c r="F467" s="394"/>
      <c r="G467" s="394"/>
      <c r="H467" s="394"/>
      <c r="I467" s="394"/>
      <c r="J467" s="395"/>
      <c r="K467" s="395"/>
      <c r="L467" s="395"/>
      <c r="M467" s="394"/>
      <c r="N467" s="394"/>
      <c r="O467" s="394"/>
    </row>
    <row r="468" spans="1:15" ht="12.75" customHeight="1">
      <c r="A468" s="394"/>
      <c r="B468" s="394"/>
      <c r="C468" s="394"/>
      <c r="D468" s="394"/>
      <c r="E468" s="394"/>
      <c r="F468" s="394"/>
      <c r="G468" s="394"/>
      <c r="H468" s="394"/>
      <c r="I468" s="394"/>
      <c r="J468" s="395"/>
      <c r="K468" s="395"/>
      <c r="L468" s="395"/>
      <c r="M468" s="394"/>
      <c r="N468" s="394"/>
      <c r="O468" s="394"/>
    </row>
    <row r="469" spans="1:15" ht="12.75" customHeight="1">
      <c r="A469" s="394"/>
      <c r="B469" s="394"/>
      <c r="C469" s="394"/>
      <c r="D469" s="394"/>
      <c r="E469" s="394"/>
      <c r="F469" s="394"/>
      <c r="G469" s="394"/>
      <c r="H469" s="394"/>
      <c r="I469" s="394"/>
      <c r="J469" s="395"/>
      <c r="K469" s="395"/>
      <c r="L469" s="395"/>
      <c r="M469" s="394"/>
      <c r="N469" s="394"/>
      <c r="O469" s="394"/>
    </row>
    <row r="470" spans="1:15" ht="12.75" customHeight="1">
      <c r="A470" s="394"/>
      <c r="B470" s="394"/>
      <c r="C470" s="394"/>
      <c r="D470" s="394"/>
      <c r="E470" s="394"/>
      <c r="F470" s="394"/>
      <c r="G470" s="394"/>
      <c r="H470" s="394"/>
      <c r="I470" s="394"/>
      <c r="J470" s="395"/>
      <c r="K470" s="395"/>
      <c r="L470" s="395"/>
      <c r="M470" s="394"/>
      <c r="N470" s="394"/>
      <c r="O470" s="394"/>
    </row>
    <row r="471" spans="1:15" ht="12.75" customHeight="1">
      <c r="A471" s="394"/>
      <c r="B471" s="394"/>
      <c r="C471" s="394"/>
      <c r="D471" s="394"/>
      <c r="E471" s="394"/>
      <c r="F471" s="394"/>
      <c r="G471" s="394"/>
      <c r="H471" s="394"/>
      <c r="I471" s="394"/>
      <c r="J471" s="395"/>
      <c r="K471" s="395"/>
      <c r="L471" s="395"/>
      <c r="M471" s="394"/>
      <c r="N471" s="394"/>
      <c r="O471" s="394"/>
    </row>
    <row r="472" spans="1:15" ht="12.75" customHeight="1">
      <c r="A472" s="394"/>
      <c r="B472" s="394"/>
      <c r="C472" s="394"/>
      <c r="D472" s="394"/>
      <c r="E472" s="394"/>
      <c r="F472" s="394"/>
      <c r="G472" s="394"/>
      <c r="H472" s="394"/>
      <c r="I472" s="394"/>
      <c r="J472" s="395"/>
      <c r="K472" s="395"/>
      <c r="L472" s="395"/>
      <c r="M472" s="394"/>
      <c r="N472" s="394"/>
      <c r="O472" s="394"/>
    </row>
    <row r="473" spans="1:15" ht="12.75" customHeight="1">
      <c r="A473" s="394"/>
      <c r="B473" s="394"/>
      <c r="C473" s="394"/>
      <c r="D473" s="394"/>
      <c r="E473" s="394"/>
      <c r="F473" s="394"/>
      <c r="G473" s="394"/>
      <c r="H473" s="394"/>
      <c r="I473" s="394"/>
      <c r="J473" s="395"/>
      <c r="K473" s="395"/>
      <c r="L473" s="395"/>
      <c r="M473" s="394"/>
      <c r="N473" s="394"/>
      <c r="O473" s="394"/>
    </row>
    <row r="474" spans="1:15" ht="12.75" customHeight="1">
      <c r="A474" s="394"/>
      <c r="B474" s="394"/>
      <c r="C474" s="394"/>
      <c r="D474" s="394"/>
      <c r="E474" s="394"/>
      <c r="F474" s="394"/>
      <c r="G474" s="394"/>
      <c r="H474" s="394"/>
      <c r="I474" s="394"/>
      <c r="J474" s="395"/>
      <c r="K474" s="395"/>
      <c r="L474" s="395"/>
      <c r="M474" s="394"/>
      <c r="N474" s="394"/>
      <c r="O474" s="394"/>
    </row>
    <row r="475" spans="1:15" ht="12.75" customHeight="1">
      <c r="A475" s="394"/>
      <c r="B475" s="394"/>
      <c r="C475" s="394"/>
      <c r="D475" s="394"/>
      <c r="E475" s="394"/>
      <c r="F475" s="394"/>
      <c r="G475" s="394"/>
      <c r="H475" s="394"/>
      <c r="I475" s="394"/>
      <c r="J475" s="395"/>
      <c r="K475" s="395"/>
      <c r="L475" s="395"/>
      <c r="M475" s="394"/>
      <c r="N475" s="394"/>
      <c r="O475" s="394"/>
    </row>
    <row r="476" spans="1:15" ht="12.75" customHeight="1">
      <c r="A476" s="394"/>
      <c r="B476" s="394"/>
      <c r="C476" s="394"/>
      <c r="D476" s="394"/>
      <c r="E476" s="394"/>
      <c r="F476" s="394"/>
      <c r="G476" s="394"/>
      <c r="H476" s="394"/>
      <c r="I476" s="394"/>
      <c r="J476" s="395"/>
      <c r="K476" s="395"/>
      <c r="L476" s="395"/>
      <c r="M476" s="394"/>
      <c r="N476" s="394"/>
      <c r="O476" s="394"/>
    </row>
    <row r="477" spans="1:15" ht="12.75" customHeight="1">
      <c r="A477" s="394"/>
      <c r="B477" s="394"/>
      <c r="C477" s="394"/>
      <c r="D477" s="394"/>
      <c r="E477" s="394"/>
      <c r="F477" s="394"/>
      <c r="G477" s="394"/>
      <c r="H477" s="394"/>
      <c r="I477" s="394"/>
      <c r="J477" s="395"/>
      <c r="K477" s="395"/>
      <c r="L477" s="395"/>
      <c r="M477" s="394"/>
      <c r="N477" s="394"/>
      <c r="O477" s="394"/>
    </row>
    <row r="478" spans="1:15" ht="12.75" customHeight="1">
      <c r="A478" s="394"/>
      <c r="B478" s="394"/>
      <c r="C478" s="394"/>
      <c r="D478" s="394"/>
      <c r="E478" s="394"/>
      <c r="F478" s="394"/>
      <c r="G478" s="394"/>
      <c r="H478" s="394"/>
      <c r="I478" s="394"/>
      <c r="J478" s="395"/>
      <c r="K478" s="395"/>
      <c r="L478" s="395"/>
      <c r="M478" s="394"/>
      <c r="N478" s="394"/>
      <c r="O478" s="394"/>
    </row>
    <row r="479" spans="1:15" ht="12.75" customHeight="1">
      <c r="A479" s="394"/>
      <c r="B479" s="394"/>
      <c r="C479" s="394"/>
      <c r="D479" s="394"/>
      <c r="E479" s="394"/>
      <c r="F479" s="394"/>
      <c r="G479" s="394"/>
      <c r="H479" s="394"/>
      <c r="I479" s="394"/>
      <c r="J479" s="395"/>
      <c r="K479" s="395"/>
      <c r="L479" s="395"/>
      <c r="M479" s="394"/>
      <c r="N479" s="394"/>
      <c r="O479" s="394"/>
    </row>
    <row r="480" spans="1:15" ht="12.75" customHeight="1">
      <c r="A480" s="394"/>
      <c r="B480" s="394"/>
      <c r="C480" s="394"/>
      <c r="D480" s="394"/>
      <c r="E480" s="394"/>
      <c r="F480" s="394"/>
      <c r="G480" s="394"/>
      <c r="H480" s="394"/>
      <c r="I480" s="394"/>
      <c r="J480" s="395"/>
      <c r="K480" s="395"/>
      <c r="L480" s="395"/>
      <c r="M480" s="394"/>
      <c r="N480" s="394"/>
      <c r="O480" s="394"/>
    </row>
    <row r="481" spans="1:15" ht="12.75" customHeight="1">
      <c r="A481" s="394"/>
      <c r="B481" s="394"/>
      <c r="C481" s="394"/>
      <c r="D481" s="394"/>
      <c r="E481" s="394"/>
      <c r="F481" s="394"/>
      <c r="G481" s="394"/>
      <c r="H481" s="394"/>
      <c r="I481" s="394"/>
      <c r="J481" s="395"/>
      <c r="K481" s="395"/>
      <c r="L481" s="395"/>
      <c r="M481" s="394"/>
      <c r="N481" s="394"/>
      <c r="O481" s="394"/>
    </row>
    <row r="482" spans="1:15" ht="12.75" customHeight="1">
      <c r="A482" s="394"/>
      <c r="B482" s="394"/>
      <c r="C482" s="394"/>
      <c r="D482" s="394"/>
      <c r="E482" s="394"/>
      <c r="F482" s="394"/>
      <c r="G482" s="394"/>
      <c r="H482" s="394"/>
      <c r="I482" s="394"/>
      <c r="J482" s="395"/>
      <c r="K482" s="395"/>
      <c r="L482" s="395"/>
      <c r="M482" s="394"/>
      <c r="N482" s="394"/>
      <c r="O482" s="394"/>
    </row>
    <row r="483" spans="1:15" ht="12.75" customHeight="1">
      <c r="A483" s="394"/>
      <c r="B483" s="394"/>
      <c r="C483" s="394"/>
      <c r="D483" s="394"/>
      <c r="E483" s="394"/>
      <c r="F483" s="394"/>
      <c r="G483" s="394"/>
      <c r="H483" s="394"/>
      <c r="I483" s="394"/>
      <c r="J483" s="395"/>
      <c r="K483" s="395"/>
      <c r="L483" s="395"/>
      <c r="M483" s="394"/>
      <c r="N483" s="394"/>
      <c r="O483" s="394"/>
    </row>
    <row r="484" spans="1:15" ht="12.75" customHeight="1">
      <c r="A484" s="394"/>
      <c r="B484" s="394"/>
      <c r="C484" s="394"/>
      <c r="D484" s="394"/>
      <c r="E484" s="394"/>
      <c r="F484" s="394"/>
      <c r="G484" s="394"/>
      <c r="H484" s="394"/>
      <c r="I484" s="394"/>
      <c r="J484" s="395"/>
      <c r="K484" s="395"/>
      <c r="L484" s="395"/>
      <c r="M484" s="394"/>
      <c r="N484" s="394"/>
      <c r="O484" s="394"/>
    </row>
    <row r="485" spans="1:15" ht="12.75" customHeight="1">
      <c r="A485" s="394"/>
      <c r="B485" s="394"/>
      <c r="C485" s="394"/>
      <c r="D485" s="394"/>
      <c r="E485" s="394"/>
      <c r="F485" s="394"/>
      <c r="G485" s="394"/>
      <c r="H485" s="394"/>
      <c r="I485" s="394"/>
      <c r="J485" s="395"/>
      <c r="K485" s="395"/>
      <c r="L485" s="395"/>
      <c r="M485" s="394"/>
      <c r="N485" s="394"/>
      <c r="O485" s="394"/>
    </row>
    <row r="486" spans="1:15" ht="12.75" customHeight="1">
      <c r="A486" s="394"/>
      <c r="B486" s="394"/>
      <c r="C486" s="394"/>
      <c r="D486" s="394"/>
      <c r="E486" s="394"/>
      <c r="F486" s="394"/>
      <c r="G486" s="394"/>
      <c r="H486" s="394"/>
      <c r="I486" s="394"/>
      <c r="J486" s="395"/>
      <c r="K486" s="395"/>
      <c r="L486" s="395"/>
      <c r="M486" s="394"/>
      <c r="N486" s="394"/>
      <c r="O486" s="394"/>
    </row>
    <row r="487" spans="1:15" ht="12.75" customHeight="1">
      <c r="A487" s="394"/>
      <c r="B487" s="394"/>
      <c r="C487" s="394"/>
      <c r="D487" s="394"/>
      <c r="E487" s="394"/>
      <c r="F487" s="394"/>
      <c r="G487" s="394"/>
      <c r="H487" s="394"/>
      <c r="I487" s="394"/>
      <c r="J487" s="395"/>
      <c r="K487" s="395"/>
      <c r="L487" s="395"/>
      <c r="M487" s="394"/>
      <c r="N487" s="394"/>
      <c r="O487" s="394"/>
    </row>
    <row r="488" spans="1:15" ht="12.75" customHeight="1">
      <c r="A488" s="394"/>
      <c r="B488" s="394"/>
      <c r="C488" s="394"/>
      <c r="D488" s="394"/>
      <c r="E488" s="394"/>
      <c r="F488" s="394"/>
      <c r="G488" s="394"/>
      <c r="H488" s="394"/>
      <c r="I488" s="394"/>
      <c r="J488" s="395"/>
      <c r="K488" s="395"/>
      <c r="L488" s="395"/>
      <c r="M488" s="394"/>
      <c r="N488" s="394"/>
      <c r="O488" s="394"/>
    </row>
    <row r="489" spans="1:15" ht="12.75" customHeight="1">
      <c r="A489" s="394"/>
      <c r="B489" s="394"/>
      <c r="C489" s="394"/>
      <c r="D489" s="394"/>
      <c r="E489" s="394"/>
      <c r="F489" s="394"/>
      <c r="G489" s="394"/>
      <c r="H489" s="394"/>
      <c r="I489" s="394"/>
      <c r="J489" s="395"/>
      <c r="K489" s="395"/>
      <c r="L489" s="395"/>
      <c r="M489" s="394"/>
      <c r="N489" s="394"/>
      <c r="O489" s="394"/>
    </row>
    <row r="490" spans="1:15" ht="12.75" customHeight="1">
      <c r="A490" s="394"/>
      <c r="B490" s="394"/>
      <c r="C490" s="394"/>
      <c r="D490" s="394"/>
      <c r="E490" s="394"/>
      <c r="F490" s="394"/>
      <c r="G490" s="394"/>
      <c r="H490" s="394"/>
      <c r="I490" s="394"/>
      <c r="J490" s="395"/>
      <c r="K490" s="395"/>
      <c r="L490" s="395"/>
      <c r="M490" s="394"/>
      <c r="N490" s="394"/>
      <c r="O490" s="394"/>
    </row>
    <row r="491" spans="1:15" ht="12.75" customHeight="1">
      <c r="A491" s="394"/>
      <c r="B491" s="394"/>
      <c r="C491" s="394"/>
      <c r="D491" s="394"/>
      <c r="E491" s="394"/>
      <c r="F491" s="394"/>
      <c r="G491" s="394"/>
      <c r="H491" s="394"/>
      <c r="I491" s="394"/>
      <c r="J491" s="395"/>
      <c r="K491" s="395"/>
      <c r="L491" s="395"/>
      <c r="M491" s="394"/>
      <c r="N491" s="394"/>
      <c r="O491" s="394"/>
    </row>
    <row r="492" spans="1:15" ht="12.75" customHeight="1">
      <c r="A492" s="394"/>
      <c r="B492" s="394"/>
      <c r="C492" s="394"/>
      <c r="D492" s="394"/>
      <c r="E492" s="394"/>
      <c r="F492" s="394"/>
      <c r="G492" s="394"/>
      <c r="H492" s="394"/>
      <c r="I492" s="394"/>
      <c r="J492" s="395"/>
      <c r="K492" s="395"/>
      <c r="L492" s="395"/>
      <c r="M492" s="394"/>
      <c r="N492" s="394"/>
      <c r="O492" s="394"/>
    </row>
    <row r="493" spans="1:15" ht="12.75" customHeight="1">
      <c r="A493" s="394"/>
      <c r="B493" s="394"/>
      <c r="C493" s="394"/>
      <c r="D493" s="394"/>
      <c r="E493" s="394"/>
      <c r="F493" s="394"/>
      <c r="G493" s="394"/>
      <c r="H493" s="394"/>
      <c r="I493" s="394"/>
      <c r="J493" s="395"/>
      <c r="K493" s="395"/>
      <c r="L493" s="395"/>
      <c r="M493" s="394"/>
      <c r="N493" s="394"/>
      <c r="O493" s="394"/>
    </row>
    <row r="494" spans="1:15" ht="12.75" customHeight="1">
      <c r="A494" s="394"/>
      <c r="B494" s="394"/>
      <c r="C494" s="394"/>
      <c r="D494" s="394"/>
      <c r="E494" s="394"/>
      <c r="F494" s="394"/>
      <c r="G494" s="394"/>
      <c r="H494" s="394"/>
      <c r="I494" s="394"/>
      <c r="J494" s="395"/>
      <c r="K494" s="395"/>
      <c r="L494" s="395"/>
      <c r="M494" s="394"/>
      <c r="N494" s="394"/>
      <c r="O494" s="394"/>
    </row>
    <row r="495" spans="1:15" ht="12.75" customHeight="1">
      <c r="A495" s="394"/>
      <c r="B495" s="394"/>
      <c r="C495" s="394"/>
      <c r="D495" s="394"/>
      <c r="E495" s="394"/>
      <c r="F495" s="394"/>
      <c r="G495" s="394"/>
      <c r="H495" s="394"/>
      <c r="I495" s="394"/>
      <c r="J495" s="395"/>
      <c r="K495" s="395"/>
      <c r="L495" s="395"/>
      <c r="M495" s="394"/>
      <c r="N495" s="394"/>
      <c r="O495" s="394"/>
    </row>
    <row r="496" spans="1:15" ht="12.75" customHeight="1">
      <c r="A496" s="394"/>
      <c r="B496" s="394"/>
      <c r="C496" s="394"/>
      <c r="D496" s="394"/>
      <c r="E496" s="394"/>
      <c r="F496" s="394"/>
      <c r="G496" s="394"/>
      <c r="H496" s="394"/>
      <c r="I496" s="394"/>
      <c r="J496" s="395"/>
      <c r="K496" s="395"/>
      <c r="L496" s="395"/>
      <c r="M496" s="394"/>
      <c r="N496" s="394"/>
      <c r="O496" s="394"/>
    </row>
    <row r="497" spans="1:15" ht="12.75" customHeight="1">
      <c r="A497" s="394"/>
      <c r="B497" s="394"/>
      <c r="C497" s="394"/>
      <c r="D497" s="394"/>
      <c r="E497" s="394"/>
      <c r="F497" s="394"/>
      <c r="G497" s="394"/>
      <c r="H497" s="394"/>
      <c r="I497" s="394"/>
      <c r="J497" s="395"/>
      <c r="K497" s="395"/>
      <c r="L497" s="395"/>
      <c r="M497" s="394"/>
      <c r="N497" s="394"/>
      <c r="O497" s="394"/>
    </row>
    <row r="498" spans="1:15" ht="12.75" customHeight="1">
      <c r="A498" s="394"/>
      <c r="B498" s="394"/>
      <c r="C498" s="394"/>
      <c r="D498" s="394"/>
      <c r="E498" s="394"/>
      <c r="F498" s="394"/>
      <c r="G498" s="394"/>
      <c r="H498" s="394"/>
      <c r="I498" s="394"/>
      <c r="J498" s="395"/>
      <c r="K498" s="395"/>
      <c r="L498" s="395"/>
      <c r="M498" s="394"/>
      <c r="N498" s="394"/>
      <c r="O498" s="394"/>
    </row>
    <row r="499" spans="1:15" ht="12.75" customHeight="1">
      <c r="A499" s="394"/>
      <c r="B499" s="394"/>
      <c r="C499" s="394"/>
      <c r="D499" s="394"/>
      <c r="E499" s="394"/>
      <c r="F499" s="394"/>
      <c r="G499" s="394"/>
      <c r="H499" s="394"/>
      <c r="I499" s="394"/>
      <c r="J499" s="395"/>
      <c r="K499" s="395"/>
      <c r="L499" s="395"/>
      <c r="M499" s="394"/>
      <c r="N499" s="394"/>
      <c r="O499" s="394"/>
    </row>
    <row r="500" spans="1:15" ht="12.75" customHeight="1">
      <c r="A500" s="394"/>
      <c r="B500" s="394"/>
      <c r="C500" s="394"/>
      <c r="D500" s="394"/>
      <c r="E500" s="394"/>
      <c r="F500" s="394"/>
      <c r="G500" s="394"/>
      <c r="H500" s="394"/>
      <c r="I500" s="394"/>
      <c r="J500" s="395"/>
      <c r="K500" s="395"/>
      <c r="L500" s="395"/>
      <c r="M500" s="394"/>
      <c r="N500" s="394"/>
      <c r="O500" s="394"/>
    </row>
    <row r="501" spans="1:15" ht="12.75" customHeight="1">
      <c r="A501" s="394"/>
      <c r="B501" s="394"/>
      <c r="C501" s="394"/>
      <c r="D501" s="394"/>
      <c r="E501" s="394"/>
      <c r="F501" s="394"/>
      <c r="G501" s="394"/>
      <c r="H501" s="394"/>
      <c r="I501" s="394"/>
      <c r="J501" s="395"/>
      <c r="K501" s="395"/>
      <c r="L501" s="395"/>
      <c r="M501" s="394"/>
      <c r="N501" s="394"/>
      <c r="O501" s="394"/>
    </row>
    <row r="502" spans="1:15" ht="12.75" customHeight="1">
      <c r="A502" s="394"/>
      <c r="B502" s="394"/>
      <c r="C502" s="394"/>
      <c r="D502" s="394"/>
      <c r="E502" s="394"/>
      <c r="F502" s="394"/>
      <c r="G502" s="394"/>
      <c r="H502" s="394"/>
      <c r="I502" s="394"/>
      <c r="J502" s="395"/>
      <c r="K502" s="395"/>
      <c r="L502" s="395"/>
      <c r="M502" s="394"/>
      <c r="N502" s="394"/>
      <c r="O502" s="394"/>
    </row>
    <row r="503" spans="1:15" ht="12.75" customHeight="1">
      <c r="A503" s="394"/>
      <c r="B503" s="394"/>
      <c r="C503" s="394"/>
      <c r="D503" s="394"/>
      <c r="E503" s="394"/>
      <c r="F503" s="394"/>
      <c r="G503" s="394"/>
      <c r="H503" s="394"/>
      <c r="I503" s="394"/>
      <c r="J503" s="395"/>
      <c r="K503" s="395"/>
      <c r="L503" s="395"/>
      <c r="M503" s="394"/>
      <c r="N503" s="394"/>
      <c r="O503" s="394"/>
    </row>
    <row r="504" spans="1:15" ht="12.75" customHeight="1">
      <c r="A504" s="394"/>
      <c r="B504" s="394"/>
      <c r="C504" s="394"/>
      <c r="D504" s="394"/>
      <c r="E504" s="394"/>
      <c r="F504" s="394"/>
      <c r="G504" s="394"/>
      <c r="H504" s="394"/>
      <c r="I504" s="394"/>
      <c r="J504" s="395"/>
      <c r="K504" s="395"/>
      <c r="L504" s="395"/>
      <c r="M504" s="394"/>
      <c r="N504" s="394"/>
      <c r="O504" s="394"/>
    </row>
    <row r="505" spans="1:15" ht="12.75" customHeight="1">
      <c r="A505" s="394"/>
      <c r="B505" s="394"/>
      <c r="C505" s="394"/>
      <c r="D505" s="394"/>
      <c r="E505" s="394"/>
      <c r="F505" s="394"/>
      <c r="G505" s="394"/>
      <c r="H505" s="394"/>
      <c r="I505" s="394"/>
      <c r="J505" s="395"/>
      <c r="K505" s="395"/>
      <c r="L505" s="395"/>
      <c r="M505" s="394"/>
      <c r="N505" s="394"/>
      <c r="O505" s="394"/>
    </row>
    <row r="506" spans="1:15" ht="12.75" customHeight="1">
      <c r="A506" s="394"/>
      <c r="B506" s="394"/>
      <c r="C506" s="394"/>
      <c r="D506" s="394"/>
      <c r="E506" s="394"/>
      <c r="F506" s="394"/>
      <c r="G506" s="394"/>
      <c r="H506" s="394"/>
      <c r="I506" s="394"/>
      <c r="J506" s="395"/>
      <c r="K506" s="395"/>
      <c r="L506" s="395"/>
      <c r="M506" s="394"/>
      <c r="N506" s="394"/>
      <c r="O506" s="394"/>
    </row>
    <row r="507" spans="1:15" ht="12.75" customHeight="1">
      <c r="A507" s="394"/>
      <c r="B507" s="394"/>
      <c r="C507" s="394"/>
      <c r="D507" s="394"/>
      <c r="E507" s="394"/>
      <c r="F507" s="394"/>
      <c r="G507" s="394"/>
      <c r="H507" s="394"/>
      <c r="I507" s="394"/>
      <c r="J507" s="395"/>
      <c r="K507" s="395"/>
      <c r="L507" s="395"/>
      <c r="M507" s="394"/>
      <c r="N507" s="394"/>
      <c r="O507" s="394"/>
    </row>
    <row r="508" spans="1:15" ht="12.75" customHeight="1">
      <c r="A508" s="394"/>
      <c r="B508" s="394"/>
      <c r="C508" s="394"/>
      <c r="D508" s="394"/>
      <c r="E508" s="394"/>
      <c r="F508" s="394"/>
      <c r="G508" s="394"/>
      <c r="H508" s="394"/>
      <c r="I508" s="394"/>
      <c r="J508" s="395"/>
      <c r="K508" s="395"/>
      <c r="L508" s="395"/>
      <c r="M508" s="394"/>
      <c r="N508" s="394"/>
      <c r="O508" s="394"/>
    </row>
    <row r="509" spans="1:15" ht="12.75" customHeight="1">
      <c r="A509" s="394"/>
      <c r="B509" s="394"/>
      <c r="C509" s="394"/>
      <c r="D509" s="394"/>
      <c r="E509" s="394"/>
      <c r="F509" s="394"/>
      <c r="G509" s="394"/>
      <c r="H509" s="394"/>
      <c r="I509" s="394"/>
      <c r="J509" s="395"/>
      <c r="K509" s="395"/>
      <c r="L509" s="395"/>
      <c r="M509" s="394"/>
      <c r="N509" s="394"/>
      <c r="O509" s="394"/>
    </row>
    <row r="510" spans="1:15" ht="12.75" customHeight="1">
      <c r="A510" s="394"/>
      <c r="B510" s="394"/>
      <c r="C510" s="394"/>
      <c r="D510" s="394"/>
      <c r="E510" s="394"/>
      <c r="F510" s="394"/>
      <c r="G510" s="394"/>
      <c r="H510" s="394"/>
      <c r="I510" s="394"/>
      <c r="J510" s="395"/>
      <c r="K510" s="395"/>
      <c r="L510" s="395"/>
      <c r="M510" s="394"/>
      <c r="N510" s="394"/>
      <c r="O510" s="394"/>
    </row>
    <row r="511" spans="1:15" ht="12.75" customHeight="1">
      <c r="A511" s="394"/>
      <c r="B511" s="394"/>
      <c r="C511" s="394"/>
      <c r="D511" s="394"/>
      <c r="E511" s="394"/>
      <c r="F511" s="394"/>
      <c r="G511" s="394"/>
      <c r="H511" s="394"/>
      <c r="I511" s="394"/>
      <c r="J511" s="395"/>
      <c r="K511" s="395"/>
      <c r="L511" s="395"/>
      <c r="M511" s="394"/>
      <c r="N511" s="394"/>
      <c r="O511" s="394"/>
    </row>
    <row r="512" spans="1:15" ht="12.75" customHeight="1">
      <c r="A512" s="394"/>
      <c r="B512" s="394"/>
      <c r="C512" s="394"/>
      <c r="D512" s="394"/>
      <c r="E512" s="394"/>
      <c r="F512" s="394"/>
      <c r="G512" s="394"/>
      <c r="H512" s="394"/>
      <c r="I512" s="394"/>
      <c r="J512" s="395"/>
      <c r="K512" s="395"/>
      <c r="L512" s="395"/>
      <c r="M512" s="394"/>
      <c r="N512" s="394"/>
      <c r="O512" s="394"/>
    </row>
    <row r="513" spans="1:15" ht="12.75" customHeight="1">
      <c r="A513" s="394"/>
      <c r="B513" s="394"/>
      <c r="C513" s="394"/>
      <c r="D513" s="394"/>
      <c r="E513" s="394"/>
      <c r="F513" s="394"/>
      <c r="G513" s="394"/>
      <c r="H513" s="394"/>
      <c r="I513" s="394"/>
      <c r="J513" s="395"/>
      <c r="K513" s="395"/>
      <c r="L513" s="395"/>
      <c r="M513" s="394"/>
      <c r="N513" s="394"/>
      <c r="O513" s="394"/>
    </row>
    <row r="514" spans="1:15" ht="12.75" customHeight="1">
      <c r="A514" s="394"/>
      <c r="B514" s="394"/>
      <c r="C514" s="394"/>
      <c r="D514" s="394"/>
      <c r="E514" s="394"/>
      <c r="F514" s="394"/>
      <c r="G514" s="394"/>
      <c r="H514" s="394"/>
      <c r="I514" s="394"/>
      <c r="J514" s="395"/>
      <c r="K514" s="395"/>
      <c r="L514" s="395"/>
      <c r="M514" s="394"/>
      <c r="N514" s="394"/>
      <c r="O514" s="394"/>
    </row>
    <row r="515" spans="1:15" ht="12.75" customHeight="1">
      <c r="A515" s="394"/>
      <c r="B515" s="394"/>
      <c r="C515" s="394"/>
      <c r="D515" s="394"/>
      <c r="E515" s="394"/>
      <c r="F515" s="394"/>
      <c r="G515" s="394"/>
      <c r="H515" s="394"/>
      <c r="I515" s="394"/>
      <c r="J515" s="395"/>
      <c r="K515" s="395"/>
      <c r="L515" s="395"/>
      <c r="M515" s="394"/>
      <c r="N515" s="394"/>
      <c r="O515" s="394"/>
    </row>
    <row r="516" spans="1:15" ht="12.75" customHeight="1">
      <c r="A516" s="394"/>
      <c r="B516" s="394"/>
      <c r="C516" s="394"/>
      <c r="D516" s="394"/>
      <c r="E516" s="394"/>
      <c r="F516" s="394"/>
      <c r="G516" s="394"/>
      <c r="H516" s="394"/>
      <c r="I516" s="394"/>
      <c r="J516" s="395"/>
      <c r="K516" s="395"/>
      <c r="L516" s="395"/>
      <c r="M516" s="394"/>
      <c r="N516" s="394"/>
      <c r="O516" s="394"/>
    </row>
    <row r="517" spans="1:15" ht="12.75" customHeight="1">
      <c r="A517" s="394"/>
      <c r="B517" s="394"/>
      <c r="C517" s="394"/>
      <c r="D517" s="394"/>
      <c r="E517" s="394"/>
      <c r="F517" s="394"/>
      <c r="G517" s="394"/>
      <c r="H517" s="394"/>
      <c r="I517" s="394"/>
      <c r="J517" s="395"/>
      <c r="K517" s="395"/>
      <c r="L517" s="395"/>
      <c r="M517" s="394"/>
      <c r="N517" s="394"/>
      <c r="O517" s="394"/>
    </row>
    <row r="518" spans="1:15" ht="12.75" customHeight="1">
      <c r="A518" s="394"/>
      <c r="B518" s="394"/>
      <c r="C518" s="394"/>
      <c r="D518" s="394"/>
      <c r="E518" s="394"/>
      <c r="F518" s="394"/>
      <c r="G518" s="394"/>
      <c r="H518" s="394"/>
      <c r="I518" s="394"/>
      <c r="J518" s="395"/>
      <c r="K518" s="395"/>
      <c r="L518" s="395"/>
      <c r="M518" s="394"/>
      <c r="N518" s="394"/>
      <c r="O518" s="394"/>
    </row>
    <row r="519" spans="1:15" ht="12.75" customHeight="1">
      <c r="A519" s="394"/>
      <c r="B519" s="394"/>
      <c r="C519" s="394"/>
      <c r="D519" s="394"/>
      <c r="E519" s="394"/>
      <c r="F519" s="394"/>
      <c r="G519" s="394"/>
      <c r="H519" s="394"/>
      <c r="I519" s="394"/>
      <c r="J519" s="395"/>
      <c r="K519" s="395"/>
      <c r="L519" s="395"/>
      <c r="M519" s="394"/>
      <c r="N519" s="394"/>
      <c r="O519" s="394"/>
    </row>
    <row r="520" spans="1:15" ht="12.75" customHeight="1">
      <c r="A520" s="394"/>
      <c r="B520" s="394"/>
      <c r="C520" s="394"/>
      <c r="D520" s="394"/>
      <c r="E520" s="394"/>
      <c r="F520" s="394"/>
      <c r="G520" s="394"/>
      <c r="H520" s="394"/>
      <c r="I520" s="394"/>
      <c r="J520" s="395"/>
      <c r="K520" s="395"/>
      <c r="L520" s="395"/>
      <c r="M520" s="394"/>
      <c r="N520" s="394"/>
      <c r="O520" s="394"/>
    </row>
    <row r="521" spans="1:15" ht="12.75" customHeight="1">
      <c r="A521" s="394"/>
      <c r="B521" s="394"/>
      <c r="C521" s="394"/>
      <c r="D521" s="394"/>
      <c r="E521" s="394"/>
      <c r="F521" s="394"/>
      <c r="G521" s="394"/>
      <c r="H521" s="394"/>
      <c r="I521" s="394"/>
      <c r="J521" s="395"/>
      <c r="K521" s="395"/>
      <c r="L521" s="395"/>
      <c r="M521" s="394"/>
      <c r="N521" s="394"/>
      <c r="O521" s="394"/>
    </row>
    <row r="522" spans="1:15" ht="12.75" customHeight="1">
      <c r="A522" s="394"/>
      <c r="B522" s="394"/>
      <c r="C522" s="394"/>
      <c r="D522" s="394"/>
      <c r="E522" s="394"/>
      <c r="F522" s="394"/>
      <c r="G522" s="394"/>
      <c r="H522" s="394"/>
      <c r="I522" s="394"/>
      <c r="J522" s="395"/>
      <c r="K522" s="395"/>
      <c r="L522" s="395"/>
      <c r="M522" s="394"/>
      <c r="N522" s="394"/>
      <c r="O522" s="394"/>
    </row>
    <row r="523" spans="1:15" ht="12.75" customHeight="1">
      <c r="A523" s="394"/>
      <c r="B523" s="394"/>
      <c r="C523" s="394"/>
      <c r="D523" s="394"/>
      <c r="E523" s="394"/>
      <c r="F523" s="394"/>
      <c r="G523" s="394"/>
      <c r="H523" s="394"/>
      <c r="I523" s="394"/>
      <c r="J523" s="395"/>
      <c r="K523" s="395"/>
      <c r="L523" s="395"/>
      <c r="M523" s="394"/>
      <c r="N523" s="394"/>
      <c r="O523" s="394"/>
    </row>
    <row r="524" spans="1:15" ht="12.75" customHeight="1">
      <c r="A524" s="394"/>
      <c r="B524" s="394"/>
      <c r="C524" s="394"/>
      <c r="D524" s="394"/>
      <c r="E524" s="394"/>
      <c r="F524" s="394"/>
      <c r="G524" s="394"/>
      <c r="H524" s="394"/>
      <c r="I524" s="394"/>
      <c r="J524" s="395"/>
      <c r="K524" s="395"/>
      <c r="L524" s="395"/>
      <c r="M524" s="394"/>
      <c r="N524" s="394"/>
      <c r="O524" s="394"/>
    </row>
    <row r="525" spans="1:15" ht="12.75" customHeight="1">
      <c r="A525" s="394"/>
      <c r="B525" s="394"/>
      <c r="C525" s="394"/>
      <c r="D525" s="394"/>
      <c r="E525" s="394"/>
      <c r="F525" s="394"/>
      <c r="G525" s="394"/>
      <c r="H525" s="394"/>
      <c r="I525" s="394"/>
      <c r="J525" s="395"/>
      <c r="K525" s="395"/>
      <c r="L525" s="395"/>
      <c r="M525" s="394"/>
      <c r="N525" s="394"/>
      <c r="O525" s="394"/>
    </row>
    <row r="526" spans="1:15" ht="12.75" customHeight="1">
      <c r="A526" s="394"/>
      <c r="B526" s="394"/>
      <c r="C526" s="394"/>
      <c r="D526" s="394"/>
      <c r="E526" s="394"/>
      <c r="F526" s="394"/>
      <c r="G526" s="394"/>
      <c r="H526" s="394"/>
      <c r="I526" s="394"/>
      <c r="J526" s="395"/>
      <c r="K526" s="395"/>
      <c r="L526" s="395"/>
      <c r="M526" s="394"/>
      <c r="N526" s="394"/>
      <c r="O526" s="394"/>
    </row>
    <row r="527" spans="1:15" ht="12.75" customHeight="1">
      <c r="A527" s="394"/>
      <c r="B527" s="394"/>
      <c r="C527" s="394"/>
      <c r="D527" s="394"/>
      <c r="E527" s="394"/>
      <c r="F527" s="394"/>
      <c r="G527" s="394"/>
      <c r="H527" s="394"/>
      <c r="I527" s="394"/>
      <c r="J527" s="395"/>
      <c r="K527" s="395"/>
      <c r="L527" s="395"/>
      <c r="M527" s="394"/>
      <c r="N527" s="394"/>
      <c r="O527" s="394"/>
    </row>
    <row r="528" spans="1:15" ht="12.75" customHeight="1">
      <c r="A528" s="394"/>
      <c r="B528" s="394"/>
      <c r="C528" s="394"/>
      <c r="D528" s="394"/>
      <c r="E528" s="394"/>
      <c r="F528" s="394"/>
      <c r="G528" s="394"/>
      <c r="H528" s="394"/>
      <c r="I528" s="394"/>
      <c r="J528" s="395"/>
      <c r="K528" s="395"/>
      <c r="L528" s="395"/>
      <c r="M528" s="394"/>
      <c r="N528" s="394"/>
      <c r="O528" s="394"/>
    </row>
    <row r="529" spans="1:15" ht="12.75" customHeight="1">
      <c r="A529" s="394"/>
      <c r="B529" s="394"/>
      <c r="C529" s="394"/>
      <c r="D529" s="394"/>
      <c r="E529" s="394"/>
      <c r="F529" s="394"/>
      <c r="G529" s="394"/>
      <c r="H529" s="394"/>
      <c r="I529" s="394"/>
      <c r="J529" s="395"/>
      <c r="K529" s="395"/>
      <c r="L529" s="395"/>
      <c r="M529" s="394"/>
      <c r="N529" s="394"/>
      <c r="O529" s="394"/>
    </row>
    <row r="530" spans="1:15" ht="12.75" customHeight="1">
      <c r="A530" s="394"/>
      <c r="B530" s="394"/>
      <c r="C530" s="394"/>
      <c r="D530" s="394"/>
      <c r="E530" s="394"/>
      <c r="F530" s="394"/>
      <c r="G530" s="394"/>
      <c r="H530" s="394"/>
      <c r="I530" s="394"/>
      <c r="J530" s="395"/>
      <c r="K530" s="395"/>
      <c r="L530" s="395"/>
      <c r="M530" s="394"/>
      <c r="N530" s="394"/>
      <c r="O530" s="394"/>
    </row>
    <row r="531" spans="1:15" ht="12.75" customHeight="1">
      <c r="A531" s="394"/>
      <c r="B531" s="394"/>
      <c r="C531" s="394"/>
      <c r="D531" s="394"/>
      <c r="E531" s="394"/>
      <c r="F531" s="394"/>
      <c r="G531" s="394"/>
      <c r="H531" s="394"/>
      <c r="I531" s="394"/>
      <c r="J531" s="395"/>
      <c r="K531" s="395"/>
      <c r="L531" s="395"/>
      <c r="M531" s="394"/>
      <c r="N531" s="394"/>
      <c r="O531" s="394"/>
    </row>
    <row r="532" spans="1:15" ht="12.75" customHeight="1">
      <c r="A532" s="394"/>
      <c r="B532" s="394"/>
      <c r="C532" s="394"/>
      <c r="D532" s="394"/>
      <c r="E532" s="394"/>
      <c r="F532" s="394"/>
      <c r="G532" s="394"/>
      <c r="H532" s="394"/>
      <c r="I532" s="394"/>
      <c r="J532" s="395"/>
      <c r="K532" s="395"/>
      <c r="L532" s="395"/>
      <c r="M532" s="394"/>
      <c r="N532" s="394"/>
      <c r="O532" s="394"/>
    </row>
    <row r="533" spans="1:15" ht="12.75" customHeight="1">
      <c r="A533" s="394"/>
      <c r="B533" s="394"/>
      <c r="C533" s="394"/>
      <c r="D533" s="394"/>
      <c r="E533" s="394"/>
      <c r="F533" s="394"/>
      <c r="G533" s="394"/>
      <c r="H533" s="394"/>
      <c r="I533" s="394"/>
      <c r="J533" s="395"/>
      <c r="K533" s="395"/>
      <c r="L533" s="395"/>
      <c r="M533" s="394"/>
      <c r="N533" s="394"/>
      <c r="O533" s="394"/>
    </row>
    <row r="534" spans="1:15" ht="12.75" customHeight="1">
      <c r="A534" s="394"/>
      <c r="B534" s="394"/>
      <c r="C534" s="394"/>
      <c r="D534" s="394"/>
      <c r="E534" s="394"/>
      <c r="F534" s="394"/>
      <c r="G534" s="394"/>
      <c r="H534" s="394"/>
      <c r="I534" s="394"/>
      <c r="J534" s="395"/>
      <c r="K534" s="395"/>
      <c r="L534" s="395"/>
      <c r="M534" s="394"/>
      <c r="N534" s="394"/>
      <c r="O534" s="394"/>
    </row>
    <row r="535" spans="1:15" ht="12.75" customHeight="1">
      <c r="A535" s="394"/>
      <c r="B535" s="394"/>
      <c r="C535" s="394"/>
      <c r="D535" s="394"/>
      <c r="E535" s="394"/>
      <c r="F535" s="394"/>
      <c r="G535" s="394"/>
      <c r="H535" s="394"/>
      <c r="I535" s="394"/>
      <c r="J535" s="395"/>
      <c r="K535" s="395"/>
      <c r="L535" s="395"/>
      <c r="M535" s="394"/>
      <c r="N535" s="394"/>
      <c r="O535" s="394"/>
    </row>
    <row r="536" spans="1:15" ht="12.75" customHeight="1">
      <c r="A536" s="394"/>
      <c r="B536" s="394"/>
      <c r="C536" s="394"/>
      <c r="D536" s="394"/>
      <c r="E536" s="394"/>
      <c r="F536" s="394"/>
      <c r="G536" s="394"/>
      <c r="H536" s="394"/>
      <c r="I536" s="394"/>
      <c r="J536" s="395"/>
      <c r="K536" s="395"/>
      <c r="L536" s="395"/>
      <c r="M536" s="394"/>
      <c r="N536" s="394"/>
      <c r="O536" s="394"/>
    </row>
    <row r="537" spans="1:15" ht="12.75" customHeight="1">
      <c r="A537" s="394"/>
      <c r="B537" s="394"/>
      <c r="C537" s="394"/>
      <c r="D537" s="394"/>
      <c r="E537" s="394"/>
      <c r="F537" s="394"/>
      <c r="G537" s="394"/>
      <c r="H537" s="394"/>
      <c r="I537" s="394"/>
      <c r="J537" s="395"/>
      <c r="K537" s="395"/>
      <c r="L537" s="395"/>
      <c r="M537" s="394"/>
      <c r="N537" s="394"/>
      <c r="O537" s="394"/>
    </row>
    <row r="538" spans="1:15" ht="12.75" customHeight="1">
      <c r="A538" s="394"/>
      <c r="B538" s="394"/>
      <c r="C538" s="394"/>
      <c r="D538" s="394"/>
      <c r="E538" s="394"/>
      <c r="F538" s="394"/>
      <c r="G538" s="394"/>
      <c r="H538" s="394"/>
      <c r="I538" s="394"/>
      <c r="J538" s="395"/>
      <c r="K538" s="395"/>
      <c r="L538" s="395"/>
      <c r="M538" s="394"/>
      <c r="N538" s="394"/>
      <c r="O538" s="394"/>
    </row>
    <row r="539" spans="1:15" ht="12.75" customHeight="1">
      <c r="A539" s="394"/>
      <c r="B539" s="394"/>
      <c r="C539" s="394"/>
      <c r="D539" s="394"/>
      <c r="E539" s="394"/>
      <c r="F539" s="394"/>
      <c r="G539" s="394"/>
      <c r="H539" s="394"/>
      <c r="I539" s="394"/>
      <c r="J539" s="395"/>
      <c r="K539" s="395"/>
      <c r="L539" s="395"/>
      <c r="M539" s="394"/>
      <c r="N539" s="394"/>
      <c r="O539" s="394"/>
    </row>
    <row r="540" spans="1:15" ht="12.75" customHeight="1">
      <c r="A540" s="394"/>
      <c r="B540" s="394"/>
      <c r="C540" s="394"/>
      <c r="D540" s="394"/>
      <c r="E540" s="394"/>
      <c r="F540" s="394"/>
      <c r="G540" s="394"/>
      <c r="H540" s="394"/>
      <c r="I540" s="394"/>
      <c r="J540" s="395"/>
      <c r="K540" s="395"/>
      <c r="L540" s="395"/>
      <c r="M540" s="394"/>
      <c r="N540" s="394"/>
      <c r="O540" s="394"/>
    </row>
    <row r="541" spans="1:15" ht="12.75" customHeight="1">
      <c r="A541" s="394"/>
      <c r="B541" s="394"/>
      <c r="C541" s="394"/>
      <c r="D541" s="394"/>
      <c r="E541" s="394"/>
      <c r="F541" s="394"/>
      <c r="G541" s="394"/>
      <c r="H541" s="394"/>
      <c r="I541" s="394"/>
      <c r="J541" s="395"/>
      <c r="K541" s="395"/>
      <c r="L541" s="395"/>
      <c r="M541" s="394"/>
      <c r="N541" s="394"/>
      <c r="O541" s="394"/>
    </row>
    <row r="542" spans="1:15" ht="12.75" customHeight="1">
      <c r="A542" s="394"/>
      <c r="B542" s="394"/>
      <c r="C542" s="394"/>
      <c r="D542" s="394"/>
      <c r="E542" s="394"/>
      <c r="F542" s="394"/>
      <c r="G542" s="394"/>
      <c r="H542" s="394"/>
      <c r="I542" s="394"/>
      <c r="J542" s="395"/>
      <c r="K542" s="395"/>
      <c r="L542" s="395"/>
      <c r="M542" s="394"/>
      <c r="N542" s="394"/>
      <c r="O542" s="394"/>
    </row>
    <row r="543" spans="1:15" ht="12.75" customHeight="1">
      <c r="A543" s="394"/>
      <c r="B543" s="394"/>
      <c r="C543" s="394"/>
      <c r="D543" s="394"/>
      <c r="E543" s="394"/>
      <c r="F543" s="394"/>
      <c r="G543" s="394"/>
      <c r="H543" s="394"/>
      <c r="I543" s="394"/>
      <c r="J543" s="395"/>
      <c r="K543" s="395"/>
      <c r="L543" s="395"/>
      <c r="M543" s="394"/>
      <c r="N543" s="394"/>
      <c r="O543" s="394"/>
    </row>
    <row r="544" spans="1:15" ht="12.75" customHeight="1">
      <c r="A544" s="394"/>
      <c r="B544" s="394"/>
      <c r="C544" s="394"/>
      <c r="D544" s="394"/>
      <c r="E544" s="394"/>
      <c r="F544" s="394"/>
      <c r="G544" s="394"/>
      <c r="H544" s="394"/>
      <c r="I544" s="394"/>
      <c r="J544" s="395"/>
      <c r="K544" s="395"/>
      <c r="L544" s="395"/>
      <c r="M544" s="394"/>
      <c r="N544" s="394"/>
      <c r="O544" s="394"/>
    </row>
    <row r="545" spans="1:15" ht="12.75" customHeight="1">
      <c r="A545" s="394"/>
      <c r="B545" s="394"/>
      <c r="C545" s="394"/>
      <c r="D545" s="394"/>
      <c r="E545" s="394"/>
      <c r="F545" s="394"/>
      <c r="G545" s="394"/>
      <c r="H545" s="394"/>
      <c r="I545" s="394"/>
      <c r="J545" s="395"/>
      <c r="K545" s="395"/>
      <c r="L545" s="395"/>
      <c r="M545" s="394"/>
      <c r="N545" s="394"/>
      <c r="O545" s="394"/>
    </row>
    <row r="546" spans="1:15" ht="12.75" customHeight="1">
      <c r="A546" s="394"/>
      <c r="B546" s="394"/>
      <c r="C546" s="394"/>
      <c r="D546" s="394"/>
      <c r="E546" s="394"/>
      <c r="F546" s="394"/>
      <c r="G546" s="394"/>
      <c r="H546" s="394"/>
      <c r="I546" s="394"/>
      <c r="J546" s="395"/>
      <c r="K546" s="395"/>
      <c r="L546" s="395"/>
      <c r="M546" s="394"/>
      <c r="N546" s="394"/>
      <c r="O546" s="394"/>
    </row>
    <row r="547" spans="1:15" ht="12.75" customHeight="1">
      <c r="A547" s="394"/>
      <c r="B547" s="394"/>
      <c r="C547" s="394"/>
      <c r="D547" s="394"/>
      <c r="E547" s="394"/>
      <c r="F547" s="394"/>
      <c r="G547" s="394"/>
      <c r="H547" s="394"/>
      <c r="I547" s="394"/>
      <c r="J547" s="395"/>
      <c r="K547" s="395"/>
      <c r="L547" s="395"/>
      <c r="M547" s="394"/>
      <c r="N547" s="394"/>
      <c r="O547" s="394"/>
    </row>
    <row r="548" spans="1:15" ht="12.75" customHeight="1">
      <c r="A548" s="394"/>
      <c r="B548" s="394"/>
      <c r="C548" s="394"/>
      <c r="D548" s="394"/>
      <c r="E548" s="394"/>
      <c r="F548" s="394"/>
      <c r="G548" s="394"/>
      <c r="H548" s="394"/>
      <c r="I548" s="394"/>
      <c r="J548" s="395"/>
      <c r="K548" s="395"/>
      <c r="L548" s="395"/>
      <c r="M548" s="394"/>
      <c r="N548" s="394"/>
      <c r="O548" s="394"/>
    </row>
    <row r="549" spans="1:15" ht="12.75" customHeight="1">
      <c r="A549" s="394"/>
      <c r="B549" s="394"/>
      <c r="C549" s="394"/>
      <c r="D549" s="394"/>
      <c r="E549" s="394"/>
      <c r="F549" s="394"/>
      <c r="G549" s="394"/>
      <c r="H549" s="394"/>
      <c r="I549" s="394"/>
      <c r="J549" s="395"/>
      <c r="K549" s="395"/>
      <c r="L549" s="395"/>
      <c r="M549" s="394"/>
      <c r="N549" s="394"/>
      <c r="O549" s="394"/>
    </row>
    <row r="550" spans="1:15" ht="12.75" customHeight="1">
      <c r="A550" s="394"/>
      <c r="B550" s="394"/>
      <c r="C550" s="394"/>
      <c r="D550" s="394"/>
      <c r="E550" s="394"/>
      <c r="F550" s="394"/>
      <c r="G550" s="394"/>
      <c r="H550" s="394"/>
      <c r="I550" s="394"/>
      <c r="J550" s="395"/>
      <c r="K550" s="395"/>
      <c r="L550" s="395"/>
      <c r="M550" s="394"/>
      <c r="N550" s="394"/>
      <c r="O550" s="394"/>
    </row>
    <row r="551" spans="1:15" ht="12.75" customHeight="1">
      <c r="A551" s="394"/>
      <c r="B551" s="394"/>
      <c r="C551" s="394"/>
      <c r="D551" s="394"/>
      <c r="E551" s="394"/>
      <c r="F551" s="394"/>
      <c r="G551" s="394"/>
      <c r="H551" s="394"/>
      <c r="I551" s="394"/>
      <c r="J551" s="395"/>
      <c r="K551" s="395"/>
      <c r="L551" s="395"/>
      <c r="M551" s="394"/>
      <c r="N551" s="394"/>
      <c r="O551" s="394"/>
    </row>
    <row r="552" spans="1:15" ht="12.75" customHeight="1">
      <c r="A552" s="394"/>
      <c r="B552" s="394"/>
      <c r="C552" s="394"/>
      <c r="D552" s="394"/>
      <c r="E552" s="394"/>
      <c r="F552" s="394"/>
      <c r="G552" s="394"/>
      <c r="H552" s="394"/>
      <c r="I552" s="394"/>
      <c r="J552" s="395"/>
      <c r="K552" s="395"/>
      <c r="L552" s="395"/>
      <c r="M552" s="394"/>
      <c r="N552" s="394"/>
      <c r="O552" s="394"/>
    </row>
    <row r="553" spans="1:15" ht="12.75" customHeight="1">
      <c r="A553" s="394"/>
      <c r="B553" s="394"/>
      <c r="C553" s="394"/>
      <c r="D553" s="394"/>
      <c r="E553" s="394"/>
      <c r="F553" s="394"/>
      <c r="G553" s="394"/>
      <c r="H553" s="394"/>
      <c r="I553" s="394"/>
      <c r="J553" s="395"/>
      <c r="K553" s="395"/>
      <c r="L553" s="395"/>
      <c r="M553" s="394"/>
      <c r="N553" s="394"/>
      <c r="O553" s="394"/>
    </row>
    <row r="554" spans="1:15" ht="12.75" customHeight="1">
      <c r="A554" s="394"/>
      <c r="B554" s="394"/>
      <c r="C554" s="394"/>
      <c r="D554" s="394"/>
      <c r="E554" s="394"/>
      <c r="F554" s="394"/>
      <c r="G554" s="394"/>
      <c r="H554" s="394"/>
      <c r="I554" s="394"/>
      <c r="J554" s="395"/>
      <c r="K554" s="395"/>
      <c r="L554" s="395"/>
      <c r="M554" s="394"/>
      <c r="N554" s="394"/>
      <c r="O554" s="394"/>
    </row>
    <row r="555" spans="1:15" ht="12.75" customHeight="1">
      <c r="A555" s="394"/>
      <c r="B555" s="394"/>
      <c r="C555" s="394"/>
      <c r="D555" s="394"/>
      <c r="E555" s="394"/>
      <c r="F555" s="394"/>
      <c r="G555" s="394"/>
      <c r="H555" s="394"/>
      <c r="I555" s="394"/>
      <c r="J555" s="395"/>
      <c r="K555" s="395"/>
      <c r="L555" s="395"/>
      <c r="M555" s="394"/>
      <c r="N555" s="394"/>
      <c r="O555" s="394"/>
    </row>
    <row r="556" spans="1:15" ht="12.75" customHeight="1">
      <c r="A556" s="394"/>
      <c r="B556" s="394"/>
      <c r="C556" s="394"/>
      <c r="D556" s="394"/>
      <c r="E556" s="394"/>
      <c r="F556" s="394"/>
      <c r="G556" s="394"/>
      <c r="H556" s="394"/>
      <c r="I556" s="394"/>
      <c r="J556" s="395"/>
      <c r="K556" s="395"/>
      <c r="L556" s="395"/>
      <c r="M556" s="394"/>
      <c r="N556" s="394"/>
      <c r="O556" s="394"/>
    </row>
    <row r="557" spans="1:15" ht="12.75" customHeight="1">
      <c r="A557" s="394"/>
      <c r="B557" s="394"/>
      <c r="C557" s="394"/>
      <c r="D557" s="394"/>
      <c r="E557" s="394"/>
      <c r="F557" s="394"/>
      <c r="G557" s="394"/>
      <c r="H557" s="394"/>
      <c r="I557" s="394"/>
      <c r="J557" s="395"/>
      <c r="K557" s="395"/>
      <c r="L557" s="395"/>
      <c r="M557" s="394"/>
      <c r="N557" s="394"/>
      <c r="O557" s="394"/>
    </row>
    <row r="558" spans="1:15" ht="12.75" customHeight="1">
      <c r="A558" s="394"/>
      <c r="B558" s="394"/>
      <c r="C558" s="394"/>
      <c r="D558" s="394"/>
      <c r="E558" s="394"/>
      <c r="F558" s="394"/>
      <c r="G558" s="394"/>
      <c r="H558" s="394"/>
      <c r="I558" s="394"/>
      <c r="J558" s="395"/>
      <c r="K558" s="395"/>
      <c r="L558" s="395"/>
      <c r="M558" s="394"/>
      <c r="N558" s="394"/>
      <c r="O558" s="394"/>
    </row>
    <row r="559" spans="1:15" ht="12.75" customHeight="1">
      <c r="A559" s="394"/>
      <c r="B559" s="394"/>
      <c r="C559" s="394"/>
      <c r="D559" s="394"/>
      <c r="E559" s="394"/>
      <c r="F559" s="394"/>
      <c r="G559" s="394"/>
      <c r="H559" s="394"/>
      <c r="I559" s="394"/>
      <c r="J559" s="395"/>
      <c r="K559" s="395"/>
      <c r="L559" s="395"/>
      <c r="M559" s="394"/>
      <c r="N559" s="394"/>
      <c r="O559" s="394"/>
    </row>
    <row r="560" spans="1:15" ht="12.75" customHeight="1">
      <c r="A560" s="394"/>
      <c r="B560" s="394"/>
      <c r="C560" s="394"/>
      <c r="D560" s="394"/>
      <c r="E560" s="394"/>
      <c r="F560" s="394"/>
      <c r="G560" s="394"/>
      <c r="H560" s="394"/>
      <c r="I560" s="394"/>
      <c r="J560" s="395"/>
      <c r="K560" s="395"/>
      <c r="L560" s="395"/>
      <c r="M560" s="394"/>
      <c r="N560" s="394"/>
      <c r="O560" s="394"/>
    </row>
    <row r="561" spans="1:15" ht="12.75" customHeight="1">
      <c r="A561" s="394"/>
      <c r="B561" s="394"/>
      <c r="C561" s="394"/>
      <c r="D561" s="394"/>
      <c r="E561" s="394"/>
      <c r="F561" s="394"/>
      <c r="G561" s="394"/>
      <c r="H561" s="394"/>
      <c r="I561" s="394"/>
      <c r="J561" s="395"/>
      <c r="K561" s="395"/>
      <c r="L561" s="395"/>
      <c r="M561" s="394"/>
      <c r="N561" s="394"/>
      <c r="O561" s="394"/>
    </row>
    <row r="562" spans="1:15" ht="12.75" customHeight="1">
      <c r="A562" s="394"/>
      <c r="B562" s="394"/>
      <c r="C562" s="394"/>
      <c r="D562" s="394"/>
      <c r="E562" s="394"/>
      <c r="F562" s="394"/>
      <c r="G562" s="394"/>
      <c r="H562" s="394"/>
      <c r="I562" s="394"/>
      <c r="J562" s="395"/>
      <c r="K562" s="395"/>
      <c r="L562" s="395"/>
      <c r="M562" s="394"/>
      <c r="N562" s="394"/>
      <c r="O562" s="394"/>
    </row>
    <row r="563" spans="1:15" ht="12.75" customHeight="1">
      <c r="A563" s="394"/>
      <c r="B563" s="394"/>
      <c r="C563" s="394"/>
      <c r="D563" s="394"/>
      <c r="E563" s="394"/>
      <c r="F563" s="394"/>
      <c r="G563" s="394"/>
      <c r="H563" s="394"/>
      <c r="I563" s="394"/>
      <c r="J563" s="395"/>
      <c r="K563" s="395"/>
      <c r="L563" s="395"/>
      <c r="M563" s="394"/>
      <c r="N563" s="394"/>
      <c r="O563" s="394"/>
    </row>
    <row r="564" spans="1:15" ht="12.75" customHeight="1">
      <c r="A564" s="394"/>
      <c r="B564" s="394"/>
      <c r="C564" s="394"/>
      <c r="D564" s="394"/>
      <c r="E564" s="394"/>
      <c r="F564" s="394"/>
      <c r="G564" s="394"/>
      <c r="H564" s="394"/>
      <c r="I564" s="394"/>
      <c r="J564" s="395"/>
      <c r="K564" s="395"/>
      <c r="L564" s="395"/>
      <c r="M564" s="394"/>
      <c r="N564" s="394"/>
      <c r="O564" s="394"/>
    </row>
    <row r="565" spans="1:15" ht="12.75" customHeight="1">
      <c r="A565" s="394"/>
      <c r="B565" s="394"/>
      <c r="C565" s="394"/>
      <c r="D565" s="394"/>
      <c r="E565" s="394"/>
      <c r="F565" s="394"/>
      <c r="G565" s="394"/>
      <c r="H565" s="394"/>
      <c r="I565" s="394"/>
      <c r="J565" s="395"/>
      <c r="K565" s="395"/>
      <c r="L565" s="395"/>
      <c r="M565" s="394"/>
      <c r="N565" s="394"/>
      <c r="O565" s="394"/>
    </row>
    <row r="566" spans="1:15" ht="12.75" customHeight="1">
      <c r="A566" s="394"/>
      <c r="B566" s="394"/>
      <c r="C566" s="394"/>
      <c r="D566" s="394"/>
      <c r="E566" s="394"/>
      <c r="F566" s="394"/>
      <c r="G566" s="394"/>
      <c r="H566" s="394"/>
      <c r="I566" s="394"/>
      <c r="J566" s="395"/>
      <c r="K566" s="395"/>
      <c r="L566" s="395"/>
      <c r="M566" s="394"/>
      <c r="N566" s="394"/>
      <c r="O566" s="394"/>
    </row>
    <row r="567" spans="1:15" ht="12.75" customHeight="1">
      <c r="A567" s="394"/>
      <c r="B567" s="394"/>
      <c r="C567" s="394"/>
      <c r="D567" s="394"/>
      <c r="E567" s="394"/>
      <c r="F567" s="394"/>
      <c r="G567" s="394"/>
      <c r="H567" s="394"/>
      <c r="I567" s="394"/>
      <c r="J567" s="395"/>
      <c r="K567" s="395"/>
      <c r="L567" s="395"/>
      <c r="M567" s="394"/>
      <c r="N567" s="394"/>
      <c r="O567" s="394"/>
    </row>
    <row r="568" spans="1:15" ht="12.75" customHeight="1">
      <c r="A568" s="394"/>
      <c r="B568" s="394"/>
      <c r="C568" s="394"/>
      <c r="D568" s="394"/>
      <c r="E568" s="394"/>
      <c r="F568" s="394"/>
      <c r="G568" s="394"/>
      <c r="H568" s="394"/>
      <c r="I568" s="394"/>
      <c r="J568" s="395"/>
      <c r="K568" s="395"/>
      <c r="L568" s="395"/>
      <c r="M568" s="394"/>
      <c r="N568" s="394"/>
      <c r="O568" s="394"/>
    </row>
    <row r="569" spans="1:15" ht="12.75" customHeight="1">
      <c r="A569" s="394"/>
      <c r="B569" s="394"/>
      <c r="C569" s="394"/>
      <c r="D569" s="394"/>
      <c r="E569" s="394"/>
      <c r="F569" s="394"/>
      <c r="G569" s="394"/>
      <c r="H569" s="394"/>
      <c r="I569" s="394"/>
      <c r="J569" s="395"/>
      <c r="K569" s="395"/>
      <c r="L569" s="395"/>
      <c r="M569" s="394"/>
      <c r="N569" s="394"/>
      <c r="O569" s="394"/>
    </row>
    <row r="570" spans="1:15" ht="12.75" customHeight="1">
      <c r="A570" s="394"/>
      <c r="B570" s="394"/>
      <c r="C570" s="394"/>
      <c r="D570" s="394"/>
      <c r="E570" s="394"/>
      <c r="F570" s="394"/>
      <c r="G570" s="394"/>
      <c r="H570" s="394"/>
      <c r="I570" s="394"/>
      <c r="J570" s="395"/>
      <c r="K570" s="395"/>
      <c r="L570" s="395"/>
      <c r="M570" s="394"/>
      <c r="N570" s="394"/>
      <c r="O570" s="394"/>
    </row>
    <row r="571" spans="1:15" ht="12.75" customHeight="1">
      <c r="A571" s="394"/>
      <c r="B571" s="394"/>
      <c r="C571" s="394"/>
      <c r="D571" s="394"/>
      <c r="E571" s="394"/>
      <c r="F571" s="394"/>
      <c r="G571" s="394"/>
      <c r="H571" s="394"/>
      <c r="I571" s="394"/>
      <c r="J571" s="395"/>
      <c r="K571" s="395"/>
      <c r="L571" s="395"/>
      <c r="M571" s="394"/>
      <c r="N571" s="394"/>
      <c r="O571" s="394"/>
    </row>
    <row r="572" spans="1:15" ht="12.75" customHeight="1">
      <c r="A572" s="394"/>
      <c r="B572" s="394"/>
      <c r="C572" s="394"/>
      <c r="D572" s="394"/>
      <c r="E572" s="394"/>
      <c r="F572" s="394"/>
      <c r="G572" s="394"/>
      <c r="H572" s="394"/>
      <c r="I572" s="394"/>
      <c r="J572" s="395"/>
      <c r="K572" s="395"/>
      <c r="L572" s="395"/>
      <c r="M572" s="394"/>
      <c r="N572" s="394"/>
      <c r="O572" s="394"/>
    </row>
    <row r="573" spans="1:15" ht="12.75" customHeight="1">
      <c r="A573" s="394"/>
      <c r="B573" s="394"/>
      <c r="C573" s="394"/>
      <c r="D573" s="394"/>
      <c r="E573" s="394"/>
      <c r="F573" s="394"/>
      <c r="G573" s="394"/>
      <c r="H573" s="394"/>
      <c r="I573" s="394"/>
      <c r="J573" s="395"/>
      <c r="K573" s="395"/>
      <c r="L573" s="395"/>
      <c r="M573" s="394"/>
      <c r="N573" s="394"/>
      <c r="O573" s="394"/>
    </row>
    <row r="574" spans="1:15" ht="12.75" customHeight="1">
      <c r="A574" s="394"/>
      <c r="B574" s="394"/>
      <c r="C574" s="394"/>
      <c r="D574" s="394"/>
      <c r="E574" s="394"/>
      <c r="F574" s="394"/>
      <c r="G574" s="394"/>
      <c r="H574" s="394"/>
      <c r="I574" s="394"/>
      <c r="J574" s="395"/>
      <c r="K574" s="395"/>
      <c r="L574" s="395"/>
      <c r="M574" s="394"/>
      <c r="N574" s="394"/>
      <c r="O574" s="394"/>
    </row>
    <row r="575" spans="1:15" ht="12.75" customHeight="1">
      <c r="A575" s="394"/>
      <c r="B575" s="394"/>
      <c r="C575" s="394"/>
      <c r="D575" s="394"/>
      <c r="E575" s="394"/>
      <c r="F575" s="394"/>
      <c r="G575" s="394"/>
      <c r="H575" s="394"/>
      <c r="I575" s="394"/>
      <c r="J575" s="395"/>
      <c r="K575" s="395"/>
      <c r="L575" s="395"/>
      <c r="M575" s="394"/>
      <c r="N575" s="394"/>
      <c r="O575" s="394"/>
    </row>
    <row r="576" spans="1:15" ht="12.75" customHeight="1">
      <c r="A576" s="394"/>
      <c r="B576" s="394"/>
      <c r="C576" s="394"/>
      <c r="D576" s="394"/>
      <c r="E576" s="394"/>
      <c r="F576" s="394"/>
      <c r="G576" s="394"/>
      <c r="H576" s="394"/>
      <c r="I576" s="394"/>
      <c r="J576" s="395"/>
      <c r="K576" s="395"/>
      <c r="L576" s="395"/>
      <c r="M576" s="394"/>
      <c r="N576" s="394"/>
      <c r="O576" s="394"/>
    </row>
    <row r="577" spans="1:15" ht="12.75" customHeight="1">
      <c r="A577" s="394"/>
      <c r="B577" s="394"/>
      <c r="C577" s="394"/>
      <c r="D577" s="394"/>
      <c r="E577" s="394"/>
      <c r="F577" s="394"/>
      <c r="G577" s="394"/>
      <c r="H577" s="394"/>
      <c r="I577" s="394"/>
      <c r="J577" s="395"/>
      <c r="K577" s="395"/>
      <c r="L577" s="395"/>
      <c r="M577" s="394"/>
      <c r="N577" s="394"/>
      <c r="O577" s="394"/>
    </row>
    <row r="578" spans="1:15" ht="12.75" customHeight="1">
      <c r="A578" s="394"/>
      <c r="B578" s="394"/>
      <c r="C578" s="394"/>
      <c r="D578" s="394"/>
      <c r="E578" s="394"/>
      <c r="F578" s="394"/>
      <c r="G578" s="394"/>
      <c r="H578" s="394"/>
      <c r="I578" s="394"/>
      <c r="J578" s="395"/>
      <c r="K578" s="395"/>
      <c r="L578" s="395"/>
      <c r="M578" s="394"/>
      <c r="N578" s="394"/>
      <c r="O578" s="394"/>
    </row>
    <row r="579" spans="1:15" ht="12.75" customHeight="1">
      <c r="A579" s="394"/>
      <c r="B579" s="394"/>
      <c r="C579" s="394"/>
      <c r="D579" s="394"/>
      <c r="E579" s="394"/>
      <c r="F579" s="394"/>
      <c r="G579" s="394"/>
      <c r="H579" s="394"/>
      <c r="I579" s="394"/>
      <c r="J579" s="395"/>
      <c r="K579" s="395"/>
      <c r="L579" s="395"/>
      <c r="M579" s="394"/>
      <c r="N579" s="394"/>
      <c r="O579" s="394"/>
    </row>
    <row r="580" spans="1:15" ht="12.75" customHeight="1">
      <c r="A580" s="394"/>
      <c r="B580" s="394"/>
      <c r="C580" s="394"/>
      <c r="D580" s="394"/>
      <c r="E580" s="394"/>
      <c r="F580" s="394"/>
      <c r="G580" s="394"/>
      <c r="H580" s="394"/>
      <c r="I580" s="394"/>
      <c r="J580" s="395"/>
      <c r="K580" s="395"/>
      <c r="L580" s="395"/>
      <c r="M580" s="394"/>
      <c r="N580" s="394"/>
      <c r="O580" s="394"/>
    </row>
    <row r="581" spans="1:15" ht="12.75" customHeight="1">
      <c r="A581" s="394"/>
      <c r="B581" s="394"/>
      <c r="C581" s="394"/>
      <c r="D581" s="394"/>
      <c r="E581" s="394"/>
      <c r="F581" s="394"/>
      <c r="G581" s="394"/>
      <c r="H581" s="394"/>
      <c r="I581" s="394"/>
      <c r="J581" s="395"/>
      <c r="K581" s="395"/>
      <c r="L581" s="395"/>
      <c r="M581" s="394"/>
      <c r="N581" s="394"/>
      <c r="O581" s="394"/>
    </row>
    <row r="582" spans="1:15" ht="12.75" customHeight="1">
      <c r="A582" s="394"/>
      <c r="B582" s="394"/>
      <c r="C582" s="394"/>
      <c r="D582" s="394"/>
      <c r="E582" s="394"/>
      <c r="F582" s="394"/>
      <c r="G582" s="394"/>
      <c r="H582" s="394"/>
      <c r="I582" s="394"/>
      <c r="J582" s="395"/>
      <c r="K582" s="395"/>
      <c r="L582" s="395"/>
      <c r="M582" s="394"/>
      <c r="N582" s="394"/>
      <c r="O582" s="394"/>
    </row>
    <row r="583" spans="1:15" ht="12.75" customHeight="1">
      <c r="A583" s="394"/>
      <c r="B583" s="394"/>
      <c r="C583" s="394"/>
      <c r="D583" s="394"/>
      <c r="E583" s="394"/>
      <c r="F583" s="394"/>
      <c r="G583" s="394"/>
      <c r="H583" s="394"/>
      <c r="I583" s="394"/>
      <c r="J583" s="395"/>
      <c r="K583" s="395"/>
      <c r="L583" s="395"/>
      <c r="M583" s="394"/>
      <c r="N583" s="394"/>
      <c r="O583" s="394"/>
    </row>
    <row r="584" spans="1:15" ht="12.75" customHeight="1">
      <c r="A584" s="394"/>
      <c r="B584" s="394"/>
      <c r="C584" s="394"/>
      <c r="D584" s="394"/>
      <c r="E584" s="394"/>
      <c r="F584" s="394"/>
      <c r="G584" s="394"/>
      <c r="H584" s="394"/>
      <c r="I584" s="394"/>
      <c r="J584" s="395"/>
      <c r="K584" s="395"/>
      <c r="L584" s="395"/>
      <c r="M584" s="394"/>
      <c r="N584" s="394"/>
      <c r="O584" s="394"/>
    </row>
    <row r="585" spans="1:15" ht="12.75" customHeight="1">
      <c r="A585" s="394"/>
      <c r="B585" s="394"/>
      <c r="C585" s="394"/>
      <c r="D585" s="394"/>
      <c r="E585" s="394"/>
      <c r="F585" s="394"/>
      <c r="G585" s="394"/>
      <c r="H585" s="394"/>
      <c r="I585" s="394"/>
      <c r="J585" s="395"/>
      <c r="K585" s="395"/>
      <c r="L585" s="395"/>
      <c r="M585" s="394"/>
      <c r="N585" s="394"/>
      <c r="O585" s="394"/>
    </row>
    <row r="586" spans="1:15" ht="12.75" customHeight="1">
      <c r="A586" s="394"/>
      <c r="B586" s="394"/>
      <c r="C586" s="394"/>
      <c r="D586" s="394"/>
      <c r="E586" s="394"/>
      <c r="F586" s="394"/>
      <c r="G586" s="394"/>
      <c r="H586" s="394"/>
      <c r="I586" s="394"/>
      <c r="J586" s="395"/>
      <c r="K586" s="395"/>
      <c r="L586" s="395"/>
      <c r="M586" s="394"/>
      <c r="N586" s="394"/>
      <c r="O586" s="394"/>
    </row>
    <row r="587" spans="1:15" ht="12.75" customHeight="1">
      <c r="A587" s="394"/>
      <c r="B587" s="394"/>
      <c r="C587" s="394"/>
      <c r="D587" s="394"/>
      <c r="E587" s="394"/>
      <c r="F587" s="394"/>
      <c r="G587" s="394"/>
      <c r="H587" s="394"/>
      <c r="I587" s="394"/>
      <c r="J587" s="395"/>
      <c r="K587" s="395"/>
      <c r="L587" s="395"/>
      <c r="M587" s="394"/>
      <c r="N587" s="394"/>
      <c r="O587" s="394"/>
    </row>
    <row r="588" spans="1:15" ht="12.75" customHeight="1">
      <c r="A588" s="394"/>
      <c r="B588" s="394"/>
      <c r="C588" s="394"/>
      <c r="D588" s="394"/>
      <c r="E588" s="394"/>
      <c r="F588" s="394"/>
      <c r="G588" s="394"/>
      <c r="H588" s="394"/>
      <c r="I588" s="394"/>
      <c r="J588" s="395"/>
      <c r="K588" s="395"/>
      <c r="L588" s="395"/>
      <c r="M588" s="394"/>
      <c r="N588" s="394"/>
      <c r="O588" s="394"/>
    </row>
    <row r="589" spans="1:15" ht="12.75" customHeight="1">
      <c r="A589" s="394"/>
      <c r="B589" s="394"/>
      <c r="C589" s="394"/>
      <c r="D589" s="394"/>
      <c r="E589" s="394"/>
      <c r="F589" s="394"/>
      <c r="G589" s="394"/>
      <c r="H589" s="394"/>
      <c r="I589" s="394"/>
      <c r="J589" s="395"/>
      <c r="K589" s="395"/>
      <c r="L589" s="395"/>
      <c r="M589" s="394"/>
      <c r="N589" s="394"/>
      <c r="O589" s="394"/>
    </row>
    <row r="590" spans="1:15" ht="12.75" customHeight="1">
      <c r="A590" s="394"/>
      <c r="B590" s="394"/>
      <c r="C590" s="394"/>
      <c r="D590" s="394"/>
      <c r="E590" s="394"/>
      <c r="F590" s="394"/>
      <c r="G590" s="394"/>
      <c r="H590" s="394"/>
      <c r="I590" s="394"/>
      <c r="J590" s="395"/>
      <c r="K590" s="395"/>
      <c r="L590" s="395"/>
      <c r="M590" s="394"/>
      <c r="N590" s="394"/>
      <c r="O590" s="394"/>
    </row>
    <row r="591" spans="1:15" ht="12.75" customHeight="1">
      <c r="A591" s="394"/>
      <c r="B591" s="394"/>
      <c r="C591" s="394"/>
      <c r="D591" s="394"/>
      <c r="E591" s="394"/>
      <c r="F591" s="394"/>
      <c r="G591" s="394"/>
      <c r="H591" s="394"/>
      <c r="I591" s="394"/>
      <c r="J591" s="395"/>
      <c r="K591" s="395"/>
      <c r="L591" s="395"/>
      <c r="M591" s="394"/>
      <c r="N591" s="394"/>
      <c r="O591" s="394"/>
    </row>
    <row r="592" spans="1:15" ht="12.75" customHeight="1">
      <c r="A592" s="394"/>
      <c r="B592" s="394"/>
      <c r="C592" s="394"/>
      <c r="D592" s="394"/>
      <c r="E592" s="394"/>
      <c r="F592" s="394"/>
      <c r="G592" s="394"/>
      <c r="H592" s="394"/>
      <c r="I592" s="394"/>
      <c r="J592" s="395"/>
      <c r="K592" s="395"/>
      <c r="L592" s="395"/>
      <c r="M592" s="394"/>
      <c r="N592" s="394"/>
      <c r="O592" s="394"/>
    </row>
    <row r="593" spans="1:15" ht="12.75" customHeight="1">
      <c r="A593" s="394"/>
      <c r="B593" s="394"/>
      <c r="C593" s="394"/>
      <c r="D593" s="394"/>
      <c r="E593" s="394"/>
      <c r="F593" s="394"/>
      <c r="G593" s="394"/>
      <c r="H593" s="394"/>
      <c r="I593" s="394"/>
      <c r="J593" s="395"/>
      <c r="K593" s="395"/>
      <c r="L593" s="395"/>
      <c r="M593" s="394"/>
      <c r="N593" s="394"/>
      <c r="O593" s="394"/>
    </row>
    <row r="594" spans="1:15" ht="12.75" customHeight="1">
      <c r="A594" s="394"/>
      <c r="B594" s="394"/>
      <c r="C594" s="394"/>
      <c r="D594" s="394"/>
      <c r="E594" s="394"/>
      <c r="F594" s="394"/>
      <c r="G594" s="394"/>
      <c r="H594" s="394"/>
      <c r="I594" s="394"/>
      <c r="J594" s="395"/>
      <c r="K594" s="395"/>
      <c r="L594" s="395"/>
      <c r="M594" s="394"/>
      <c r="N594" s="394"/>
      <c r="O594" s="394"/>
    </row>
    <row r="595" spans="1:15" ht="12.75" customHeight="1">
      <c r="A595" s="394"/>
      <c r="B595" s="394"/>
      <c r="C595" s="394"/>
      <c r="D595" s="394"/>
      <c r="E595" s="394"/>
      <c r="F595" s="394"/>
      <c r="G595" s="394"/>
      <c r="H595" s="394"/>
      <c r="I595" s="394"/>
      <c r="J595" s="395"/>
      <c r="K595" s="395"/>
      <c r="L595" s="395"/>
      <c r="M595" s="394"/>
      <c r="N595" s="394"/>
      <c r="O595" s="394"/>
    </row>
    <row r="596" spans="1:15" ht="12.75" customHeight="1">
      <c r="A596" s="394"/>
      <c r="B596" s="394"/>
      <c r="C596" s="394"/>
      <c r="D596" s="394"/>
      <c r="E596" s="394"/>
      <c r="F596" s="394"/>
      <c r="G596" s="394"/>
      <c r="H596" s="394"/>
      <c r="I596" s="394"/>
      <c r="J596" s="395"/>
      <c r="K596" s="395"/>
      <c r="L596" s="395"/>
      <c r="M596" s="394"/>
      <c r="N596" s="394"/>
      <c r="O596" s="394"/>
    </row>
    <row r="597" spans="1:15" ht="12.75" customHeight="1">
      <c r="A597" s="394"/>
      <c r="B597" s="394"/>
      <c r="C597" s="394"/>
      <c r="D597" s="394"/>
      <c r="E597" s="394"/>
      <c r="F597" s="394"/>
      <c r="G597" s="394"/>
      <c r="H597" s="394"/>
      <c r="I597" s="394"/>
      <c r="J597" s="395"/>
      <c r="K597" s="395"/>
      <c r="L597" s="395"/>
      <c r="M597" s="394"/>
      <c r="N597" s="394"/>
      <c r="O597" s="394"/>
    </row>
    <row r="598" spans="1:15" ht="12.75" customHeight="1">
      <c r="A598" s="394"/>
      <c r="B598" s="394"/>
      <c r="C598" s="394"/>
      <c r="D598" s="394"/>
      <c r="E598" s="394"/>
      <c r="F598" s="394"/>
      <c r="G598" s="394"/>
      <c r="H598" s="394"/>
      <c r="I598" s="394"/>
      <c r="J598" s="395"/>
      <c r="K598" s="395"/>
      <c r="L598" s="395"/>
      <c r="M598" s="394"/>
      <c r="N598" s="394"/>
      <c r="O598" s="394"/>
    </row>
    <row r="599" spans="1:15" ht="12.75" customHeight="1">
      <c r="A599" s="394"/>
      <c r="B599" s="394"/>
      <c r="C599" s="394"/>
      <c r="D599" s="394"/>
      <c r="E599" s="394"/>
      <c r="F599" s="394"/>
      <c r="G599" s="394"/>
      <c r="H599" s="394"/>
      <c r="I599" s="394"/>
      <c r="J599" s="395"/>
      <c r="K599" s="395"/>
      <c r="L599" s="395"/>
      <c r="M599" s="394"/>
      <c r="N599" s="394"/>
      <c r="O599" s="394"/>
    </row>
    <row r="600" spans="1:15" ht="12.75" customHeight="1">
      <c r="A600" s="394"/>
      <c r="B600" s="394"/>
      <c r="C600" s="394"/>
      <c r="D600" s="394"/>
      <c r="E600" s="394"/>
      <c r="F600" s="394"/>
      <c r="G600" s="394"/>
      <c r="H600" s="394"/>
      <c r="I600" s="394"/>
      <c r="J600" s="395"/>
      <c r="K600" s="395"/>
      <c r="L600" s="395"/>
      <c r="M600" s="394"/>
      <c r="N600" s="394"/>
      <c r="O600" s="394"/>
    </row>
    <row r="601" spans="1:15" ht="12.75" customHeight="1">
      <c r="A601" s="394"/>
      <c r="B601" s="394"/>
      <c r="C601" s="394"/>
      <c r="D601" s="394"/>
      <c r="E601" s="394"/>
      <c r="F601" s="394"/>
      <c r="G601" s="394"/>
      <c r="H601" s="394"/>
      <c r="I601" s="394"/>
      <c r="J601" s="395"/>
      <c r="K601" s="395"/>
      <c r="L601" s="395"/>
      <c r="M601" s="394"/>
      <c r="N601" s="394"/>
      <c r="O601" s="394"/>
    </row>
    <row r="602" spans="1:15" ht="12.75" customHeight="1">
      <c r="A602" s="394"/>
      <c r="B602" s="394"/>
      <c r="C602" s="394"/>
      <c r="D602" s="394"/>
      <c r="E602" s="394"/>
      <c r="F602" s="394"/>
      <c r="G602" s="394"/>
      <c r="H602" s="394"/>
      <c r="I602" s="394"/>
      <c r="J602" s="395"/>
      <c r="K602" s="395"/>
      <c r="L602" s="395"/>
      <c r="M602" s="394"/>
      <c r="N602" s="394"/>
      <c r="O602" s="394"/>
    </row>
    <row r="603" spans="1:15" ht="12.75" customHeight="1">
      <c r="A603" s="394"/>
      <c r="B603" s="394"/>
      <c r="C603" s="394"/>
      <c r="D603" s="394"/>
      <c r="E603" s="394"/>
      <c r="F603" s="394"/>
      <c r="G603" s="394"/>
      <c r="H603" s="394"/>
      <c r="I603" s="394"/>
      <c r="J603" s="395"/>
      <c r="K603" s="395"/>
      <c r="L603" s="395"/>
      <c r="M603" s="394"/>
      <c r="N603" s="394"/>
      <c r="O603" s="394"/>
    </row>
    <row r="604" spans="1:15" ht="12.75" customHeight="1">
      <c r="A604" s="394"/>
      <c r="B604" s="394"/>
      <c r="C604" s="394"/>
      <c r="D604" s="394"/>
      <c r="E604" s="394"/>
      <c r="F604" s="394"/>
      <c r="G604" s="394"/>
      <c r="H604" s="394"/>
      <c r="I604" s="394"/>
      <c r="J604" s="395"/>
      <c r="K604" s="395"/>
      <c r="L604" s="395"/>
      <c r="M604" s="394"/>
      <c r="N604" s="394"/>
      <c r="O604" s="394"/>
    </row>
    <row r="605" spans="1:15" ht="12.75" customHeight="1">
      <c r="A605" s="394"/>
      <c r="B605" s="394"/>
      <c r="C605" s="394"/>
      <c r="D605" s="394"/>
      <c r="E605" s="394"/>
      <c r="F605" s="394"/>
      <c r="G605" s="394"/>
      <c r="H605" s="394"/>
      <c r="I605" s="394"/>
      <c r="J605" s="395"/>
      <c r="K605" s="395"/>
      <c r="L605" s="395"/>
      <c r="M605" s="394"/>
      <c r="N605" s="394"/>
      <c r="O605" s="394"/>
    </row>
    <row r="606" spans="1:15" ht="12.75" customHeight="1">
      <c r="A606" s="394"/>
      <c r="B606" s="394"/>
      <c r="C606" s="394"/>
      <c r="D606" s="394"/>
      <c r="E606" s="394"/>
      <c r="F606" s="394"/>
      <c r="G606" s="394"/>
      <c r="H606" s="394"/>
      <c r="I606" s="394"/>
      <c r="J606" s="395"/>
      <c r="K606" s="395"/>
      <c r="L606" s="395"/>
      <c r="M606" s="394"/>
      <c r="N606" s="394"/>
      <c r="O606" s="394"/>
    </row>
    <row r="607" spans="1:15" ht="12.75" customHeight="1">
      <c r="A607" s="394"/>
      <c r="B607" s="394"/>
      <c r="C607" s="394"/>
      <c r="D607" s="394"/>
      <c r="E607" s="394"/>
      <c r="F607" s="394"/>
      <c r="G607" s="394"/>
      <c r="H607" s="394"/>
      <c r="I607" s="394"/>
      <c r="J607" s="395"/>
      <c r="K607" s="395"/>
      <c r="L607" s="395"/>
      <c r="M607" s="394"/>
      <c r="N607" s="394"/>
      <c r="O607" s="394"/>
    </row>
    <row r="608" spans="1:15" ht="12.75" customHeight="1">
      <c r="A608" s="394"/>
      <c r="B608" s="394"/>
      <c r="C608" s="394"/>
      <c r="D608" s="394"/>
      <c r="E608" s="394"/>
      <c r="F608" s="394"/>
      <c r="G608" s="394"/>
      <c r="H608" s="394"/>
      <c r="I608" s="394"/>
      <c r="J608" s="395"/>
      <c r="K608" s="395"/>
      <c r="L608" s="395"/>
      <c r="M608" s="394"/>
      <c r="N608" s="394"/>
      <c r="O608" s="394"/>
    </row>
    <row r="609" spans="1:15" ht="12.75" customHeight="1">
      <c r="A609" s="394"/>
      <c r="B609" s="394"/>
      <c r="C609" s="394"/>
      <c r="D609" s="394"/>
      <c r="E609" s="394"/>
      <c r="F609" s="394"/>
      <c r="G609" s="394"/>
      <c r="H609" s="394"/>
      <c r="I609" s="394"/>
      <c r="J609" s="395"/>
      <c r="K609" s="395"/>
      <c r="L609" s="395"/>
      <c r="M609" s="394"/>
      <c r="N609" s="394"/>
      <c r="O609" s="394"/>
    </row>
    <row r="610" spans="1:15" ht="12.75" customHeight="1">
      <c r="A610" s="394"/>
      <c r="B610" s="394"/>
      <c r="C610" s="394"/>
      <c r="D610" s="394"/>
      <c r="E610" s="394"/>
      <c r="F610" s="394"/>
      <c r="G610" s="394"/>
      <c r="H610" s="394"/>
      <c r="I610" s="394"/>
      <c r="J610" s="395"/>
      <c r="K610" s="395"/>
      <c r="L610" s="395"/>
      <c r="M610" s="394"/>
      <c r="N610" s="394"/>
      <c r="O610" s="394"/>
    </row>
    <row r="611" spans="1:15" ht="12.75" customHeight="1">
      <c r="A611" s="394"/>
      <c r="B611" s="394"/>
      <c r="C611" s="394"/>
      <c r="D611" s="394"/>
      <c r="E611" s="394"/>
      <c r="F611" s="394"/>
      <c r="G611" s="394"/>
      <c r="H611" s="394"/>
      <c r="I611" s="394"/>
      <c r="J611" s="395"/>
      <c r="K611" s="395"/>
      <c r="L611" s="395"/>
      <c r="M611" s="394"/>
      <c r="N611" s="394"/>
      <c r="O611" s="394"/>
    </row>
    <row r="612" spans="1:15" ht="12.75" customHeight="1">
      <c r="A612" s="394"/>
      <c r="B612" s="394"/>
      <c r="C612" s="394"/>
      <c r="D612" s="394"/>
      <c r="E612" s="394"/>
      <c r="F612" s="394"/>
      <c r="G612" s="394"/>
      <c r="H612" s="394"/>
      <c r="I612" s="394"/>
      <c r="J612" s="395"/>
      <c r="K612" s="395"/>
      <c r="L612" s="395"/>
      <c r="M612" s="394"/>
      <c r="N612" s="394"/>
      <c r="O612" s="394"/>
    </row>
    <row r="613" spans="1:15" ht="12.75" customHeight="1">
      <c r="A613" s="394"/>
      <c r="B613" s="394"/>
      <c r="C613" s="394"/>
      <c r="D613" s="394"/>
      <c r="E613" s="394"/>
      <c r="F613" s="394"/>
      <c r="G613" s="394"/>
      <c r="H613" s="394"/>
      <c r="I613" s="394"/>
      <c r="J613" s="395"/>
      <c r="K613" s="395"/>
      <c r="L613" s="395"/>
      <c r="M613" s="394"/>
      <c r="N613" s="394"/>
      <c r="O613" s="394"/>
    </row>
    <row r="614" spans="1:15" ht="12.75" customHeight="1">
      <c r="A614" s="394"/>
      <c r="B614" s="394"/>
      <c r="C614" s="394"/>
      <c r="D614" s="394"/>
      <c r="E614" s="394"/>
      <c r="F614" s="394"/>
      <c r="G614" s="394"/>
      <c r="H614" s="394"/>
      <c r="I614" s="394"/>
      <c r="J614" s="395"/>
      <c r="K614" s="395"/>
      <c r="L614" s="395"/>
      <c r="M614" s="394"/>
      <c r="N614" s="394"/>
      <c r="O614" s="394"/>
    </row>
    <row r="615" spans="1:15" ht="12.75" customHeight="1">
      <c r="A615" s="394"/>
      <c r="B615" s="394"/>
      <c r="C615" s="394"/>
      <c r="D615" s="394"/>
      <c r="E615" s="394"/>
      <c r="F615" s="394"/>
      <c r="G615" s="394"/>
      <c r="H615" s="394"/>
      <c r="I615" s="394"/>
      <c r="J615" s="395"/>
      <c r="K615" s="395"/>
      <c r="L615" s="395"/>
      <c r="M615" s="394"/>
      <c r="N615" s="394"/>
      <c r="O615" s="394"/>
    </row>
    <row r="616" spans="1:15" ht="12.75" customHeight="1">
      <c r="A616" s="394"/>
      <c r="B616" s="394"/>
      <c r="C616" s="394"/>
      <c r="D616" s="394"/>
      <c r="E616" s="394"/>
      <c r="F616" s="394"/>
      <c r="G616" s="394"/>
      <c r="H616" s="394"/>
      <c r="I616" s="394"/>
      <c r="J616" s="395"/>
      <c r="K616" s="395"/>
      <c r="L616" s="395"/>
      <c r="M616" s="394"/>
      <c r="N616" s="394"/>
      <c r="O616" s="394"/>
    </row>
    <row r="617" spans="1:15" ht="12.75" customHeight="1">
      <c r="A617" s="394"/>
      <c r="B617" s="394"/>
      <c r="C617" s="394"/>
      <c r="D617" s="394"/>
      <c r="E617" s="394"/>
      <c r="F617" s="394"/>
      <c r="G617" s="394"/>
      <c r="H617" s="394"/>
      <c r="I617" s="394"/>
      <c r="J617" s="395"/>
      <c r="K617" s="395"/>
      <c r="L617" s="395"/>
      <c r="M617" s="394"/>
      <c r="N617" s="394"/>
      <c r="O617" s="394"/>
    </row>
    <row r="618" spans="1:15" ht="12.75" customHeight="1">
      <c r="A618" s="394"/>
      <c r="B618" s="394"/>
      <c r="C618" s="394"/>
      <c r="D618" s="394"/>
      <c r="E618" s="394"/>
      <c r="F618" s="394"/>
      <c r="G618" s="394"/>
      <c r="H618" s="394"/>
      <c r="I618" s="394"/>
      <c r="J618" s="395"/>
      <c r="K618" s="395"/>
      <c r="L618" s="395"/>
      <c r="M618" s="394"/>
      <c r="N618" s="394"/>
      <c r="O618" s="394"/>
    </row>
    <row r="619" spans="1:15" ht="12.75" customHeight="1">
      <c r="A619" s="394"/>
      <c r="B619" s="394"/>
      <c r="C619" s="394"/>
      <c r="D619" s="394"/>
      <c r="E619" s="394"/>
      <c r="F619" s="394"/>
      <c r="G619" s="394"/>
      <c r="H619" s="394"/>
      <c r="I619" s="394"/>
      <c r="J619" s="395"/>
      <c r="K619" s="395"/>
      <c r="L619" s="395"/>
      <c r="M619" s="394"/>
      <c r="N619" s="394"/>
      <c r="O619" s="394"/>
    </row>
    <row r="620" spans="1:15" ht="12.75" customHeight="1">
      <c r="A620" s="394"/>
      <c r="B620" s="394"/>
      <c r="C620" s="394"/>
      <c r="D620" s="394"/>
      <c r="E620" s="394"/>
      <c r="F620" s="394"/>
      <c r="G620" s="394"/>
      <c r="H620" s="394"/>
      <c r="I620" s="394"/>
      <c r="J620" s="395"/>
      <c r="K620" s="395"/>
      <c r="L620" s="395"/>
      <c r="M620" s="394"/>
      <c r="N620" s="394"/>
      <c r="O620" s="394"/>
    </row>
    <row r="621" spans="1:15" ht="12.75" customHeight="1">
      <c r="A621" s="394"/>
      <c r="B621" s="394"/>
      <c r="C621" s="394"/>
      <c r="D621" s="394"/>
      <c r="E621" s="394"/>
      <c r="F621" s="394"/>
      <c r="G621" s="394"/>
      <c r="H621" s="394"/>
      <c r="I621" s="394"/>
      <c r="J621" s="395"/>
      <c r="K621" s="395"/>
      <c r="L621" s="395"/>
      <c r="M621" s="394"/>
      <c r="N621" s="394"/>
      <c r="O621" s="394"/>
    </row>
    <row r="622" spans="1:15" ht="12.75" customHeight="1">
      <c r="A622" s="394"/>
      <c r="B622" s="394"/>
      <c r="C622" s="394"/>
      <c r="D622" s="394"/>
      <c r="E622" s="394"/>
      <c r="F622" s="394"/>
      <c r="G622" s="394"/>
      <c r="H622" s="394"/>
      <c r="I622" s="394"/>
      <c r="J622" s="395"/>
      <c r="K622" s="395"/>
      <c r="L622" s="395"/>
      <c r="M622" s="394"/>
      <c r="N622" s="394"/>
      <c r="O622" s="394"/>
    </row>
    <row r="623" spans="1:15" ht="12.75" customHeight="1">
      <c r="A623" s="394"/>
      <c r="B623" s="394"/>
      <c r="C623" s="394"/>
      <c r="D623" s="394"/>
      <c r="E623" s="394"/>
      <c r="F623" s="394"/>
      <c r="G623" s="394"/>
      <c r="H623" s="394"/>
      <c r="I623" s="394"/>
      <c r="J623" s="395"/>
      <c r="K623" s="395"/>
      <c r="L623" s="395"/>
      <c r="M623" s="394"/>
      <c r="N623" s="394"/>
      <c r="O623" s="394"/>
    </row>
    <row r="624" spans="1:15" ht="12.75" customHeight="1">
      <c r="A624" s="394"/>
      <c r="B624" s="394"/>
      <c r="C624" s="394"/>
      <c r="D624" s="394"/>
      <c r="E624" s="394"/>
      <c r="F624" s="394"/>
      <c r="G624" s="394"/>
      <c r="H624" s="394"/>
      <c r="I624" s="394"/>
      <c r="J624" s="395"/>
      <c r="K624" s="395"/>
      <c r="L624" s="395"/>
      <c r="M624" s="394"/>
      <c r="N624" s="394"/>
      <c r="O624" s="394"/>
    </row>
    <row r="625" spans="1:15" ht="12.75" customHeight="1">
      <c r="A625" s="394"/>
      <c r="B625" s="394"/>
      <c r="C625" s="394"/>
      <c r="D625" s="394"/>
      <c r="E625" s="394"/>
      <c r="F625" s="394"/>
      <c r="G625" s="394"/>
      <c r="H625" s="394"/>
      <c r="I625" s="394"/>
      <c r="J625" s="395"/>
      <c r="K625" s="395"/>
      <c r="L625" s="395"/>
      <c r="M625" s="394"/>
      <c r="N625" s="394"/>
      <c r="O625" s="394"/>
    </row>
    <row r="626" spans="1:15" ht="12.75" customHeight="1">
      <c r="A626" s="394"/>
      <c r="B626" s="394"/>
      <c r="C626" s="394"/>
      <c r="D626" s="394"/>
      <c r="E626" s="394"/>
      <c r="F626" s="394"/>
      <c r="G626" s="394"/>
      <c r="H626" s="394"/>
      <c r="I626" s="394"/>
      <c r="J626" s="395"/>
      <c r="K626" s="395"/>
      <c r="L626" s="395"/>
      <c r="M626" s="394"/>
      <c r="N626" s="394"/>
      <c r="O626" s="394"/>
    </row>
    <row r="627" spans="1:15" ht="12.75" customHeight="1">
      <c r="A627" s="394"/>
      <c r="B627" s="394"/>
      <c r="C627" s="394"/>
      <c r="D627" s="394"/>
      <c r="E627" s="394"/>
      <c r="F627" s="394"/>
      <c r="G627" s="394"/>
      <c r="H627" s="394"/>
      <c r="I627" s="394"/>
      <c r="J627" s="395"/>
      <c r="K627" s="395"/>
      <c r="L627" s="395"/>
      <c r="M627" s="394"/>
      <c r="N627" s="394"/>
      <c r="O627" s="394"/>
    </row>
    <row r="628" spans="1:15" ht="12.75" customHeight="1">
      <c r="A628" s="394"/>
      <c r="B628" s="394"/>
      <c r="C628" s="394"/>
      <c r="D628" s="394"/>
      <c r="E628" s="394"/>
      <c r="F628" s="394"/>
      <c r="G628" s="394"/>
      <c r="H628" s="394"/>
      <c r="I628" s="394"/>
      <c r="J628" s="395"/>
      <c r="K628" s="395"/>
      <c r="L628" s="395"/>
      <c r="M628" s="394"/>
      <c r="N628" s="394"/>
      <c r="O628" s="394"/>
    </row>
    <row r="629" spans="1:15" ht="12.75" customHeight="1">
      <c r="A629" s="394"/>
      <c r="B629" s="394"/>
      <c r="C629" s="394"/>
      <c r="D629" s="394"/>
      <c r="E629" s="394"/>
      <c r="F629" s="394"/>
      <c r="G629" s="394"/>
      <c r="H629" s="394"/>
      <c r="I629" s="394"/>
      <c r="J629" s="395"/>
      <c r="K629" s="395"/>
      <c r="L629" s="395"/>
      <c r="M629" s="394"/>
      <c r="N629" s="394"/>
      <c r="O629" s="394"/>
    </row>
    <row r="630" spans="1:15" ht="12.75" customHeight="1">
      <c r="A630" s="394"/>
      <c r="B630" s="394"/>
      <c r="C630" s="394"/>
      <c r="D630" s="394"/>
      <c r="E630" s="394"/>
      <c r="F630" s="394"/>
      <c r="G630" s="394"/>
      <c r="H630" s="394"/>
      <c r="I630" s="394"/>
      <c r="J630" s="395"/>
      <c r="K630" s="395"/>
      <c r="L630" s="395"/>
      <c r="M630" s="394"/>
      <c r="N630" s="394"/>
      <c r="O630" s="394"/>
    </row>
    <row r="631" spans="1:15" ht="12.75" customHeight="1">
      <c r="A631" s="394"/>
      <c r="B631" s="394"/>
      <c r="C631" s="394"/>
      <c r="D631" s="394"/>
      <c r="E631" s="394"/>
      <c r="F631" s="394"/>
      <c r="G631" s="394"/>
      <c r="H631" s="394"/>
      <c r="I631" s="394"/>
      <c r="J631" s="395"/>
      <c r="K631" s="395"/>
      <c r="L631" s="395"/>
      <c r="M631" s="394"/>
      <c r="N631" s="394"/>
      <c r="O631" s="394"/>
    </row>
    <row r="632" spans="1:15" ht="12.75" customHeight="1">
      <c r="A632" s="394"/>
      <c r="B632" s="394"/>
      <c r="C632" s="394"/>
      <c r="D632" s="394"/>
      <c r="E632" s="394"/>
      <c r="F632" s="394"/>
      <c r="G632" s="394"/>
      <c r="H632" s="394"/>
      <c r="I632" s="394"/>
      <c r="J632" s="395"/>
      <c r="K632" s="395"/>
      <c r="L632" s="395"/>
      <c r="M632" s="394"/>
      <c r="N632" s="394"/>
      <c r="O632" s="394"/>
    </row>
    <row r="633" spans="1:15" ht="12.75" customHeight="1">
      <c r="A633" s="394"/>
      <c r="B633" s="394"/>
      <c r="C633" s="394"/>
      <c r="D633" s="394"/>
      <c r="E633" s="394"/>
      <c r="F633" s="394"/>
      <c r="G633" s="394"/>
      <c r="H633" s="394"/>
      <c r="I633" s="394"/>
      <c r="J633" s="395"/>
      <c r="K633" s="395"/>
      <c r="L633" s="395"/>
      <c r="M633" s="394"/>
      <c r="N633" s="394"/>
      <c r="O633" s="394"/>
    </row>
    <row r="634" spans="1:15" ht="12.75" customHeight="1">
      <c r="A634" s="394"/>
      <c r="B634" s="394"/>
      <c r="C634" s="394"/>
      <c r="D634" s="394"/>
      <c r="E634" s="394"/>
      <c r="F634" s="394"/>
      <c r="G634" s="394"/>
      <c r="H634" s="394"/>
      <c r="I634" s="394"/>
      <c r="J634" s="395"/>
      <c r="K634" s="395"/>
      <c r="L634" s="395"/>
      <c r="M634" s="394"/>
      <c r="N634" s="394"/>
      <c r="O634" s="394"/>
    </row>
    <row r="635" spans="1:15" ht="12.75" customHeight="1">
      <c r="A635" s="394"/>
      <c r="B635" s="394"/>
      <c r="C635" s="394"/>
      <c r="D635" s="394"/>
      <c r="E635" s="394"/>
      <c r="F635" s="394"/>
      <c r="G635" s="394"/>
      <c r="H635" s="394"/>
      <c r="I635" s="394"/>
      <c r="J635" s="395"/>
      <c r="K635" s="395"/>
      <c r="L635" s="395"/>
      <c r="M635" s="394"/>
      <c r="N635" s="394"/>
      <c r="O635" s="394"/>
    </row>
    <row r="636" spans="1:15" ht="12.75" customHeight="1">
      <c r="A636" s="394"/>
      <c r="B636" s="394"/>
      <c r="C636" s="394"/>
      <c r="D636" s="394"/>
      <c r="E636" s="394"/>
      <c r="F636" s="394"/>
      <c r="G636" s="394"/>
      <c r="H636" s="394"/>
      <c r="I636" s="394"/>
      <c r="J636" s="395"/>
      <c r="K636" s="395"/>
      <c r="L636" s="395"/>
      <c r="M636" s="394"/>
      <c r="N636" s="394"/>
      <c r="O636" s="394"/>
    </row>
    <row r="637" spans="1:15" ht="12.75" customHeight="1">
      <c r="A637" s="394"/>
      <c r="B637" s="394"/>
      <c r="C637" s="394"/>
      <c r="D637" s="394"/>
      <c r="E637" s="394"/>
      <c r="F637" s="394"/>
      <c r="G637" s="394"/>
      <c r="H637" s="394"/>
      <c r="I637" s="394"/>
      <c r="J637" s="395"/>
      <c r="K637" s="395"/>
      <c r="L637" s="395"/>
      <c r="M637" s="394"/>
      <c r="N637" s="394"/>
      <c r="O637" s="394"/>
    </row>
    <row r="638" spans="1:15" ht="12.75" customHeight="1">
      <c r="A638" s="394"/>
      <c r="B638" s="394"/>
      <c r="C638" s="394"/>
      <c r="D638" s="394"/>
      <c r="E638" s="394"/>
      <c r="F638" s="394"/>
      <c r="G638" s="394"/>
      <c r="H638" s="394"/>
      <c r="I638" s="394"/>
      <c r="J638" s="395"/>
      <c r="K638" s="395"/>
      <c r="L638" s="395"/>
      <c r="M638" s="394"/>
      <c r="N638" s="394"/>
      <c r="O638" s="394"/>
    </row>
    <row r="639" spans="1:15" ht="12.75" customHeight="1">
      <c r="A639" s="394"/>
      <c r="B639" s="394"/>
      <c r="C639" s="394"/>
      <c r="D639" s="394"/>
      <c r="E639" s="394"/>
      <c r="F639" s="394"/>
      <c r="G639" s="394"/>
      <c r="H639" s="394"/>
      <c r="I639" s="394"/>
      <c r="J639" s="395"/>
      <c r="K639" s="395"/>
      <c r="L639" s="395"/>
      <c r="M639" s="394"/>
      <c r="N639" s="394"/>
      <c r="O639" s="394"/>
    </row>
    <row r="640" spans="1:15" ht="12.75" customHeight="1">
      <c r="A640" s="394"/>
      <c r="B640" s="394"/>
      <c r="C640" s="394"/>
      <c r="D640" s="394"/>
      <c r="E640" s="394"/>
      <c r="F640" s="394"/>
      <c r="G640" s="394"/>
      <c r="H640" s="394"/>
      <c r="I640" s="394"/>
      <c r="J640" s="395"/>
      <c r="K640" s="395"/>
      <c r="L640" s="395"/>
      <c r="M640" s="394"/>
      <c r="N640" s="394"/>
      <c r="O640" s="394"/>
    </row>
    <row r="641" spans="1:15" ht="12.75" customHeight="1">
      <c r="A641" s="394"/>
      <c r="B641" s="394"/>
      <c r="C641" s="394"/>
      <c r="D641" s="394"/>
      <c r="E641" s="394"/>
      <c r="F641" s="394"/>
      <c r="G641" s="394"/>
      <c r="H641" s="394"/>
      <c r="I641" s="394"/>
      <c r="J641" s="395"/>
      <c r="K641" s="395"/>
      <c r="L641" s="395"/>
      <c r="M641" s="394"/>
      <c r="N641" s="394"/>
      <c r="O641" s="394"/>
    </row>
    <row r="642" spans="1:15" ht="12.75" customHeight="1">
      <c r="A642" s="394"/>
      <c r="B642" s="394"/>
      <c r="C642" s="394"/>
      <c r="D642" s="394"/>
      <c r="E642" s="394"/>
      <c r="F642" s="394"/>
      <c r="G642" s="394"/>
      <c r="H642" s="394"/>
      <c r="I642" s="394"/>
      <c r="J642" s="395"/>
      <c r="K642" s="395"/>
      <c r="L642" s="395"/>
      <c r="M642" s="394"/>
      <c r="N642" s="394"/>
      <c r="O642" s="394"/>
    </row>
    <row r="643" spans="1:15" ht="12.75" customHeight="1">
      <c r="A643" s="394"/>
      <c r="B643" s="394"/>
      <c r="C643" s="394"/>
      <c r="D643" s="394"/>
      <c r="E643" s="394"/>
      <c r="F643" s="394"/>
      <c r="G643" s="394"/>
      <c r="H643" s="394"/>
      <c r="I643" s="394"/>
      <c r="J643" s="395"/>
      <c r="K643" s="395"/>
      <c r="L643" s="395"/>
      <c r="M643" s="394"/>
      <c r="N643" s="394"/>
      <c r="O643" s="394"/>
    </row>
    <row r="644" spans="1:15" ht="12.75" customHeight="1">
      <c r="A644" s="394"/>
      <c r="B644" s="394"/>
      <c r="C644" s="394"/>
      <c r="D644" s="394"/>
      <c r="E644" s="394"/>
      <c r="F644" s="394"/>
      <c r="G644" s="394"/>
      <c r="H644" s="394"/>
      <c r="I644" s="394"/>
      <c r="J644" s="395"/>
      <c r="K644" s="395"/>
      <c r="L644" s="395"/>
      <c r="M644" s="394"/>
      <c r="N644" s="394"/>
      <c r="O644" s="394"/>
    </row>
    <row r="645" spans="1:15" ht="12.75" customHeight="1">
      <c r="A645" s="394"/>
      <c r="B645" s="394"/>
      <c r="C645" s="394"/>
      <c r="D645" s="394"/>
      <c r="E645" s="394"/>
      <c r="F645" s="394"/>
      <c r="G645" s="394"/>
      <c r="H645" s="394"/>
      <c r="I645" s="394"/>
      <c r="J645" s="395"/>
      <c r="K645" s="395"/>
      <c r="L645" s="395"/>
      <c r="M645" s="394"/>
      <c r="N645" s="394"/>
      <c r="O645" s="394"/>
    </row>
    <row r="646" spans="1:15" ht="12.75" customHeight="1">
      <c r="A646" s="394"/>
      <c r="B646" s="394"/>
      <c r="C646" s="394"/>
      <c r="D646" s="394"/>
      <c r="E646" s="394"/>
      <c r="F646" s="394"/>
      <c r="G646" s="394"/>
      <c r="H646" s="394"/>
      <c r="I646" s="394"/>
      <c r="J646" s="395"/>
      <c r="K646" s="395"/>
      <c r="L646" s="395"/>
      <c r="M646" s="394"/>
      <c r="N646" s="394"/>
      <c r="O646" s="394"/>
    </row>
    <row r="647" spans="1:15" ht="12.75" customHeight="1">
      <c r="A647" s="394"/>
      <c r="B647" s="394"/>
      <c r="C647" s="394"/>
      <c r="D647" s="394"/>
      <c r="E647" s="394"/>
      <c r="F647" s="394"/>
      <c r="G647" s="394"/>
      <c r="H647" s="394"/>
      <c r="I647" s="394"/>
      <c r="J647" s="395"/>
      <c r="K647" s="395"/>
      <c r="L647" s="395"/>
      <c r="M647" s="394"/>
      <c r="N647" s="394"/>
      <c r="O647" s="394"/>
    </row>
    <row r="648" spans="1:15" ht="12.75" customHeight="1">
      <c r="A648" s="394"/>
      <c r="B648" s="394"/>
      <c r="C648" s="394"/>
      <c r="D648" s="394"/>
      <c r="E648" s="394"/>
      <c r="F648" s="394"/>
      <c r="G648" s="394"/>
      <c r="H648" s="394"/>
      <c r="I648" s="394"/>
      <c r="J648" s="395"/>
      <c r="K648" s="395"/>
      <c r="L648" s="395"/>
      <c r="M648" s="394"/>
      <c r="N648" s="394"/>
      <c r="O648" s="394"/>
    </row>
    <row r="649" spans="1:15" ht="12.75" customHeight="1">
      <c r="A649" s="394"/>
      <c r="B649" s="394"/>
      <c r="C649" s="394"/>
      <c r="D649" s="394"/>
      <c r="E649" s="394"/>
      <c r="F649" s="394"/>
      <c r="G649" s="394"/>
      <c r="H649" s="394"/>
      <c r="I649" s="394"/>
      <c r="J649" s="395"/>
      <c r="K649" s="395"/>
      <c r="L649" s="395"/>
      <c r="M649" s="394"/>
      <c r="N649" s="394"/>
      <c r="O649" s="394"/>
    </row>
    <row r="650" spans="1:15" ht="12.75" customHeight="1">
      <c r="A650" s="394"/>
      <c r="B650" s="394"/>
      <c r="C650" s="394"/>
      <c r="D650" s="394"/>
      <c r="E650" s="394"/>
      <c r="F650" s="394"/>
      <c r="G650" s="394"/>
      <c r="H650" s="394"/>
      <c r="I650" s="394"/>
      <c r="J650" s="395"/>
      <c r="K650" s="395"/>
      <c r="L650" s="395"/>
      <c r="M650" s="394"/>
      <c r="N650" s="394"/>
      <c r="O650" s="394"/>
    </row>
    <row r="651" spans="1:15" ht="12.75" customHeight="1">
      <c r="A651" s="394"/>
      <c r="B651" s="394"/>
      <c r="C651" s="394"/>
      <c r="D651" s="394"/>
      <c r="E651" s="394"/>
      <c r="F651" s="394"/>
      <c r="G651" s="394"/>
      <c r="H651" s="394"/>
      <c r="I651" s="394"/>
      <c r="J651" s="395"/>
      <c r="K651" s="395"/>
      <c r="L651" s="395"/>
      <c r="M651" s="394"/>
      <c r="N651" s="394"/>
      <c r="O651" s="394"/>
    </row>
    <row r="652" spans="1:15" ht="12.75" customHeight="1">
      <c r="A652" s="394"/>
      <c r="B652" s="394"/>
      <c r="C652" s="394"/>
      <c r="D652" s="394"/>
      <c r="E652" s="394"/>
      <c r="F652" s="394"/>
      <c r="G652" s="394"/>
      <c r="H652" s="394"/>
      <c r="I652" s="394"/>
      <c r="J652" s="395"/>
      <c r="K652" s="395"/>
      <c r="L652" s="395"/>
      <c r="M652" s="394"/>
      <c r="N652" s="394"/>
      <c r="O652" s="394"/>
    </row>
    <row r="653" spans="1:15" ht="12.75" customHeight="1">
      <c r="A653" s="394"/>
      <c r="B653" s="394"/>
      <c r="C653" s="394"/>
      <c r="D653" s="394"/>
      <c r="E653" s="394"/>
      <c r="F653" s="394"/>
      <c r="G653" s="394"/>
      <c r="H653" s="394"/>
      <c r="I653" s="394"/>
      <c r="J653" s="395"/>
      <c r="K653" s="395"/>
      <c r="L653" s="395"/>
      <c r="M653" s="394"/>
      <c r="N653" s="394"/>
      <c r="O653" s="394"/>
    </row>
    <row r="654" spans="1:15" ht="12.75" customHeight="1">
      <c r="A654" s="394"/>
      <c r="B654" s="394"/>
      <c r="C654" s="394"/>
      <c r="D654" s="394"/>
      <c r="E654" s="394"/>
      <c r="F654" s="394"/>
      <c r="G654" s="394"/>
      <c r="H654" s="394"/>
      <c r="I654" s="394"/>
      <c r="J654" s="395"/>
      <c r="K654" s="395"/>
      <c r="L654" s="395"/>
      <c r="M654" s="394"/>
      <c r="N654" s="394"/>
      <c r="O654" s="394"/>
    </row>
    <row r="655" spans="1:15" ht="12.75" customHeight="1">
      <c r="A655" s="394"/>
      <c r="B655" s="394"/>
      <c r="C655" s="394"/>
      <c r="D655" s="394"/>
      <c r="E655" s="394"/>
      <c r="F655" s="394"/>
      <c r="G655" s="394"/>
      <c r="H655" s="394"/>
      <c r="I655" s="394"/>
      <c r="J655" s="395"/>
      <c r="K655" s="395"/>
      <c r="L655" s="395"/>
      <c r="M655" s="394"/>
      <c r="N655" s="394"/>
      <c r="O655" s="394"/>
    </row>
    <row r="656" spans="1:15" ht="12.75" customHeight="1">
      <c r="A656" s="394"/>
      <c r="B656" s="394"/>
      <c r="C656" s="394"/>
      <c r="D656" s="394"/>
      <c r="E656" s="394"/>
      <c r="F656" s="394"/>
      <c r="G656" s="394"/>
      <c r="H656" s="394"/>
      <c r="I656" s="394"/>
      <c r="J656" s="395"/>
      <c r="K656" s="395"/>
      <c r="L656" s="395"/>
      <c r="M656" s="394"/>
      <c r="N656" s="394"/>
      <c r="O656" s="394"/>
    </row>
    <row r="657" spans="1:15" ht="12.75" customHeight="1">
      <c r="A657" s="394"/>
      <c r="B657" s="394"/>
      <c r="C657" s="394"/>
      <c r="D657" s="394"/>
      <c r="E657" s="394"/>
      <c r="F657" s="394"/>
      <c r="G657" s="394"/>
      <c r="H657" s="394"/>
      <c r="I657" s="394"/>
      <c r="J657" s="395"/>
      <c r="K657" s="395"/>
      <c r="L657" s="395"/>
      <c r="M657" s="394"/>
      <c r="N657" s="394"/>
      <c r="O657" s="394"/>
    </row>
    <row r="658" spans="1:15" ht="12.75" customHeight="1">
      <c r="A658" s="394"/>
      <c r="B658" s="394"/>
      <c r="C658" s="394"/>
      <c r="D658" s="394"/>
      <c r="E658" s="394"/>
      <c r="F658" s="394"/>
      <c r="G658" s="394"/>
      <c r="H658" s="394"/>
      <c r="I658" s="394"/>
      <c r="J658" s="395"/>
      <c r="K658" s="395"/>
      <c r="L658" s="395"/>
      <c r="M658" s="394"/>
      <c r="N658" s="394"/>
      <c r="O658" s="394"/>
    </row>
    <row r="659" spans="1:15" ht="12.75" customHeight="1">
      <c r="A659" s="394"/>
      <c r="B659" s="394"/>
      <c r="C659" s="394"/>
      <c r="D659" s="394"/>
      <c r="E659" s="394"/>
      <c r="F659" s="394"/>
      <c r="G659" s="394"/>
      <c r="H659" s="394"/>
      <c r="I659" s="394"/>
      <c r="J659" s="395"/>
      <c r="K659" s="395"/>
      <c r="L659" s="395"/>
      <c r="M659" s="394"/>
      <c r="N659" s="394"/>
      <c r="O659" s="394"/>
    </row>
    <row r="660" spans="1:15" ht="12.75" customHeight="1">
      <c r="A660" s="394"/>
      <c r="B660" s="394"/>
      <c r="C660" s="394"/>
      <c r="D660" s="394"/>
      <c r="E660" s="394"/>
      <c r="F660" s="394"/>
      <c r="G660" s="394"/>
      <c r="H660" s="394"/>
      <c r="I660" s="394"/>
      <c r="J660" s="395"/>
      <c r="K660" s="395"/>
      <c r="L660" s="395"/>
      <c r="M660" s="394"/>
      <c r="N660" s="394"/>
      <c r="O660" s="394"/>
    </row>
    <row r="661" spans="1:15" ht="12.75" customHeight="1">
      <c r="A661" s="394"/>
      <c r="B661" s="394"/>
      <c r="C661" s="394"/>
      <c r="D661" s="394"/>
      <c r="E661" s="394"/>
      <c r="F661" s="394"/>
      <c r="G661" s="394"/>
      <c r="H661" s="394"/>
      <c r="I661" s="394"/>
      <c r="J661" s="395"/>
      <c r="K661" s="395"/>
      <c r="L661" s="395"/>
      <c r="M661" s="394"/>
      <c r="N661" s="394"/>
      <c r="O661" s="394"/>
    </row>
    <row r="662" spans="1:15" ht="12.75" customHeight="1">
      <c r="A662" s="394"/>
      <c r="B662" s="394"/>
      <c r="C662" s="394"/>
      <c r="D662" s="394"/>
      <c r="E662" s="394"/>
      <c r="F662" s="394"/>
      <c r="G662" s="394"/>
      <c r="H662" s="394"/>
      <c r="I662" s="394"/>
      <c r="J662" s="395"/>
      <c r="K662" s="395"/>
      <c r="L662" s="395"/>
      <c r="M662" s="394"/>
      <c r="N662" s="394"/>
      <c r="O662" s="394"/>
    </row>
    <row r="663" spans="1:15" ht="12.75" customHeight="1">
      <c r="A663" s="394"/>
      <c r="B663" s="394"/>
      <c r="C663" s="394"/>
      <c r="D663" s="394"/>
      <c r="E663" s="394"/>
      <c r="F663" s="394"/>
      <c r="G663" s="394"/>
      <c r="H663" s="394"/>
      <c r="I663" s="394"/>
      <c r="J663" s="395"/>
      <c r="K663" s="395"/>
      <c r="L663" s="395"/>
      <c r="M663" s="394"/>
      <c r="N663" s="394"/>
      <c r="O663" s="394"/>
    </row>
    <row r="664" spans="1:15" ht="12.75" customHeight="1">
      <c r="A664" s="394"/>
      <c r="B664" s="394"/>
      <c r="C664" s="394"/>
      <c r="D664" s="394"/>
      <c r="E664" s="394"/>
      <c r="F664" s="394"/>
      <c r="G664" s="394"/>
      <c r="H664" s="394"/>
      <c r="I664" s="394"/>
      <c r="J664" s="395"/>
      <c r="K664" s="395"/>
      <c r="L664" s="395"/>
      <c r="M664" s="394"/>
      <c r="N664" s="394"/>
      <c r="O664" s="394"/>
    </row>
    <row r="665" spans="1:15" ht="12.75" customHeight="1">
      <c r="A665" s="394"/>
      <c r="B665" s="394"/>
      <c r="C665" s="394"/>
      <c r="D665" s="394"/>
      <c r="E665" s="394"/>
      <c r="F665" s="394"/>
      <c r="G665" s="394"/>
      <c r="H665" s="394"/>
      <c r="I665" s="394"/>
      <c r="J665" s="395"/>
      <c r="K665" s="395"/>
      <c r="L665" s="395"/>
      <c r="M665" s="394"/>
      <c r="N665" s="394"/>
      <c r="O665" s="394"/>
    </row>
    <row r="666" spans="1:15" ht="12.75" customHeight="1">
      <c r="A666" s="394"/>
      <c r="B666" s="394"/>
      <c r="C666" s="394"/>
      <c r="D666" s="394"/>
      <c r="E666" s="394"/>
      <c r="F666" s="394"/>
      <c r="G666" s="394"/>
      <c r="H666" s="394"/>
      <c r="I666" s="394"/>
      <c r="J666" s="395"/>
      <c r="K666" s="395"/>
      <c r="L666" s="395"/>
      <c r="M666" s="394"/>
      <c r="N666" s="394"/>
      <c r="O666" s="394"/>
    </row>
    <row r="667" spans="1:15" ht="12.75" customHeight="1">
      <c r="A667" s="394"/>
      <c r="B667" s="394"/>
      <c r="C667" s="394"/>
      <c r="D667" s="394"/>
      <c r="E667" s="394"/>
      <c r="F667" s="394"/>
      <c r="G667" s="394"/>
      <c r="H667" s="394"/>
      <c r="I667" s="394"/>
      <c r="J667" s="395"/>
      <c r="K667" s="395"/>
      <c r="L667" s="395"/>
      <c r="M667" s="394"/>
      <c r="N667" s="394"/>
      <c r="O667" s="394"/>
    </row>
    <row r="668" spans="1:15" ht="12.75" customHeight="1">
      <c r="A668" s="394"/>
      <c r="B668" s="394"/>
      <c r="C668" s="394"/>
      <c r="D668" s="394"/>
      <c r="E668" s="394"/>
      <c r="F668" s="394"/>
      <c r="G668" s="394"/>
      <c r="H668" s="394"/>
      <c r="I668" s="394"/>
      <c r="J668" s="395"/>
      <c r="K668" s="395"/>
      <c r="L668" s="395"/>
      <c r="M668" s="394"/>
      <c r="N668" s="394"/>
      <c r="O668" s="394"/>
    </row>
    <row r="669" spans="1:15" ht="12.75" customHeight="1">
      <c r="A669" s="394"/>
      <c r="B669" s="394"/>
      <c r="C669" s="394"/>
      <c r="D669" s="394"/>
      <c r="E669" s="394"/>
      <c r="F669" s="394"/>
      <c r="G669" s="394"/>
      <c r="H669" s="394"/>
      <c r="I669" s="394"/>
      <c r="J669" s="395"/>
      <c r="K669" s="395"/>
      <c r="L669" s="395"/>
      <c r="M669" s="394"/>
      <c r="N669" s="394"/>
      <c r="O669" s="394"/>
    </row>
    <row r="670" spans="1:15" ht="12.75" customHeight="1">
      <c r="A670" s="394"/>
      <c r="B670" s="394"/>
      <c r="C670" s="394"/>
      <c r="D670" s="394"/>
      <c r="E670" s="394"/>
      <c r="F670" s="394"/>
      <c r="G670" s="394"/>
      <c r="H670" s="394"/>
      <c r="I670" s="394"/>
      <c r="J670" s="395"/>
      <c r="K670" s="395"/>
      <c r="L670" s="395"/>
      <c r="M670" s="394"/>
      <c r="N670" s="394"/>
      <c r="O670" s="394"/>
    </row>
    <row r="671" spans="1:15" ht="12.75" customHeight="1">
      <c r="A671" s="394"/>
      <c r="B671" s="394"/>
      <c r="C671" s="394"/>
      <c r="D671" s="394"/>
      <c r="E671" s="394"/>
      <c r="F671" s="394"/>
      <c r="G671" s="394"/>
      <c r="H671" s="394"/>
      <c r="I671" s="394"/>
      <c r="J671" s="395"/>
      <c r="K671" s="395"/>
      <c r="L671" s="395"/>
      <c r="M671" s="394"/>
      <c r="N671" s="394"/>
      <c r="O671" s="394"/>
    </row>
    <row r="672" spans="1:15" ht="12.75" customHeight="1">
      <c r="A672" s="394"/>
      <c r="B672" s="394"/>
      <c r="C672" s="394"/>
      <c r="D672" s="394"/>
      <c r="E672" s="394"/>
      <c r="F672" s="394"/>
      <c r="G672" s="394"/>
      <c r="H672" s="394"/>
      <c r="I672" s="394"/>
      <c r="J672" s="395"/>
      <c r="K672" s="395"/>
      <c r="L672" s="395"/>
      <c r="M672" s="394"/>
      <c r="N672" s="394"/>
      <c r="O672" s="394"/>
    </row>
    <row r="673" spans="1:15" ht="12.75" customHeight="1">
      <c r="A673" s="394"/>
      <c r="B673" s="394"/>
      <c r="C673" s="394"/>
      <c r="D673" s="394"/>
      <c r="E673" s="394"/>
      <c r="F673" s="394"/>
      <c r="G673" s="394"/>
      <c r="H673" s="394"/>
      <c r="I673" s="394"/>
      <c r="J673" s="395"/>
      <c r="K673" s="395"/>
      <c r="L673" s="395"/>
      <c r="M673" s="394"/>
      <c r="N673" s="394"/>
      <c r="O673" s="394"/>
    </row>
    <row r="674" spans="1:15" ht="12.75" customHeight="1">
      <c r="A674" s="394"/>
      <c r="B674" s="394"/>
      <c r="C674" s="394"/>
      <c r="D674" s="394"/>
      <c r="E674" s="394"/>
      <c r="F674" s="394"/>
      <c r="G674" s="394"/>
      <c r="H674" s="394"/>
      <c r="I674" s="394"/>
      <c r="J674" s="395"/>
      <c r="K674" s="395"/>
      <c r="L674" s="395"/>
      <c r="M674" s="394"/>
      <c r="N674" s="394"/>
      <c r="O674" s="394"/>
    </row>
    <row r="675" spans="1:15" ht="12.75" customHeight="1">
      <c r="A675" s="394"/>
      <c r="B675" s="394"/>
      <c r="C675" s="394"/>
      <c r="D675" s="394"/>
      <c r="E675" s="394"/>
      <c r="F675" s="394"/>
      <c r="G675" s="394"/>
      <c r="H675" s="394"/>
      <c r="I675" s="394"/>
      <c r="J675" s="395"/>
      <c r="K675" s="395"/>
      <c r="L675" s="395"/>
      <c r="M675" s="394"/>
      <c r="N675" s="394"/>
      <c r="O675" s="394"/>
    </row>
    <row r="676" spans="1:15" ht="12.75" customHeight="1">
      <c r="A676" s="394"/>
      <c r="B676" s="394"/>
      <c r="C676" s="394"/>
      <c r="D676" s="394"/>
      <c r="E676" s="394"/>
      <c r="F676" s="394"/>
      <c r="G676" s="394"/>
      <c r="H676" s="394"/>
      <c r="I676" s="394"/>
      <c r="J676" s="395"/>
      <c r="K676" s="395"/>
      <c r="L676" s="395"/>
      <c r="M676" s="394"/>
      <c r="N676" s="394"/>
      <c r="O676" s="394"/>
    </row>
    <row r="677" spans="1:15" ht="12.75" customHeight="1">
      <c r="A677" s="394"/>
      <c r="B677" s="394"/>
      <c r="C677" s="394"/>
      <c r="D677" s="394"/>
      <c r="E677" s="394"/>
      <c r="F677" s="394"/>
      <c r="G677" s="394"/>
      <c r="H677" s="394"/>
      <c r="I677" s="394"/>
      <c r="J677" s="395"/>
      <c r="K677" s="395"/>
      <c r="L677" s="395"/>
      <c r="M677" s="394"/>
      <c r="N677" s="394"/>
      <c r="O677" s="394"/>
    </row>
    <row r="678" spans="1:15" ht="12.75" customHeight="1">
      <c r="A678" s="394"/>
      <c r="B678" s="394"/>
      <c r="C678" s="394"/>
      <c r="D678" s="394"/>
      <c r="E678" s="394"/>
      <c r="F678" s="394"/>
      <c r="G678" s="394"/>
      <c r="H678" s="394"/>
      <c r="I678" s="394"/>
      <c r="J678" s="395"/>
      <c r="K678" s="395"/>
      <c r="L678" s="395"/>
      <c r="M678" s="394"/>
      <c r="N678" s="394"/>
      <c r="O678" s="394"/>
    </row>
    <row r="679" spans="1:15" ht="12.75" customHeight="1">
      <c r="A679" s="394"/>
      <c r="B679" s="394"/>
      <c r="C679" s="394"/>
      <c r="D679" s="394"/>
      <c r="E679" s="394"/>
      <c r="F679" s="394"/>
      <c r="G679" s="394"/>
      <c r="H679" s="394"/>
      <c r="I679" s="394"/>
      <c r="J679" s="395"/>
      <c r="K679" s="395"/>
      <c r="L679" s="395"/>
      <c r="M679" s="394"/>
      <c r="N679" s="394"/>
      <c r="O679" s="394"/>
    </row>
    <row r="680" spans="1:15" ht="12.75" customHeight="1">
      <c r="A680" s="394"/>
      <c r="B680" s="394"/>
      <c r="C680" s="394"/>
      <c r="D680" s="394"/>
      <c r="E680" s="394"/>
      <c r="F680" s="394"/>
      <c r="G680" s="394"/>
      <c r="H680" s="394"/>
      <c r="I680" s="394"/>
      <c r="J680" s="395"/>
      <c r="K680" s="395"/>
      <c r="L680" s="395"/>
      <c r="M680" s="394"/>
      <c r="N680" s="394"/>
      <c r="O680" s="394"/>
    </row>
    <row r="681" spans="1:15" ht="12.75" customHeight="1">
      <c r="A681" s="394"/>
      <c r="B681" s="394"/>
      <c r="C681" s="394"/>
      <c r="D681" s="394"/>
      <c r="E681" s="394"/>
      <c r="F681" s="394"/>
      <c r="G681" s="394"/>
      <c r="H681" s="394"/>
      <c r="I681" s="394"/>
      <c r="J681" s="395"/>
      <c r="K681" s="395"/>
      <c r="L681" s="395"/>
      <c r="M681" s="394"/>
      <c r="N681" s="394"/>
      <c r="O681" s="394"/>
    </row>
    <row r="682" spans="1:15" ht="12.75" customHeight="1">
      <c r="A682" s="394"/>
      <c r="B682" s="394"/>
      <c r="C682" s="394"/>
      <c r="D682" s="394"/>
      <c r="E682" s="394"/>
      <c r="F682" s="394"/>
      <c r="G682" s="394"/>
      <c r="H682" s="394"/>
      <c r="I682" s="394"/>
      <c r="J682" s="395"/>
      <c r="K682" s="395"/>
      <c r="L682" s="395"/>
      <c r="M682" s="394"/>
      <c r="N682" s="394"/>
      <c r="O682" s="394"/>
    </row>
    <row r="683" spans="1:15" ht="12.75" customHeight="1">
      <c r="A683" s="394"/>
      <c r="B683" s="394"/>
      <c r="C683" s="394"/>
      <c r="D683" s="394"/>
      <c r="E683" s="394"/>
      <c r="F683" s="394"/>
      <c r="G683" s="394"/>
      <c r="H683" s="394"/>
      <c r="I683" s="394"/>
      <c r="J683" s="395"/>
      <c r="K683" s="395"/>
      <c r="L683" s="395"/>
      <c r="M683" s="394"/>
      <c r="N683" s="394"/>
      <c r="O683" s="394"/>
    </row>
    <row r="684" spans="1:15" ht="12.75" customHeight="1">
      <c r="A684" s="394"/>
      <c r="B684" s="394"/>
      <c r="C684" s="394"/>
      <c r="D684" s="394"/>
      <c r="E684" s="394"/>
      <c r="F684" s="394"/>
      <c r="G684" s="394"/>
      <c r="H684" s="394"/>
      <c r="I684" s="394"/>
      <c r="J684" s="395"/>
      <c r="K684" s="395"/>
      <c r="L684" s="395"/>
      <c r="M684" s="394"/>
      <c r="N684" s="394"/>
      <c r="O684" s="394"/>
    </row>
    <row r="685" spans="1:15" ht="12.75" customHeight="1">
      <c r="A685" s="394"/>
      <c r="B685" s="394"/>
      <c r="C685" s="394"/>
      <c r="D685" s="394"/>
      <c r="E685" s="394"/>
      <c r="F685" s="394"/>
      <c r="G685" s="394"/>
      <c r="H685" s="394"/>
      <c r="I685" s="394"/>
      <c r="J685" s="395"/>
      <c r="K685" s="395"/>
      <c r="L685" s="395"/>
      <c r="M685" s="394"/>
      <c r="N685" s="394"/>
      <c r="O685" s="394"/>
    </row>
    <row r="686" spans="1:15" ht="12.75" customHeight="1">
      <c r="A686" s="394"/>
      <c r="B686" s="394"/>
      <c r="C686" s="394"/>
      <c r="D686" s="394"/>
      <c r="E686" s="394"/>
      <c r="F686" s="394"/>
      <c r="G686" s="394"/>
      <c r="H686" s="394"/>
      <c r="I686" s="394"/>
      <c r="J686" s="395"/>
      <c r="K686" s="395"/>
      <c r="L686" s="395"/>
      <c r="M686" s="394"/>
      <c r="N686" s="394"/>
      <c r="O686" s="394"/>
    </row>
    <row r="687" spans="1:15" ht="12.75" customHeight="1">
      <c r="A687" s="394"/>
      <c r="B687" s="394"/>
      <c r="C687" s="394"/>
      <c r="D687" s="394"/>
      <c r="E687" s="394"/>
      <c r="F687" s="394"/>
      <c r="G687" s="394"/>
      <c r="H687" s="394"/>
      <c r="I687" s="394"/>
      <c r="J687" s="395"/>
      <c r="K687" s="395"/>
      <c r="L687" s="395"/>
      <c r="M687" s="394"/>
      <c r="N687" s="394"/>
      <c r="O687" s="394"/>
    </row>
    <row r="688" spans="1:15" ht="12.75" customHeight="1">
      <c r="A688" s="394"/>
      <c r="B688" s="394"/>
      <c r="C688" s="394"/>
      <c r="D688" s="394"/>
      <c r="E688" s="394"/>
      <c r="F688" s="394"/>
      <c r="G688" s="394"/>
      <c r="H688" s="394"/>
      <c r="I688" s="394"/>
      <c r="J688" s="395"/>
      <c r="K688" s="395"/>
      <c r="L688" s="395"/>
      <c r="M688" s="394"/>
      <c r="N688" s="394"/>
      <c r="O688" s="394"/>
    </row>
    <row r="689" spans="1:15" ht="12.75" customHeight="1">
      <c r="A689" s="394"/>
      <c r="B689" s="394"/>
      <c r="C689" s="394"/>
      <c r="D689" s="394"/>
      <c r="E689" s="394"/>
      <c r="F689" s="394"/>
      <c r="G689" s="394"/>
      <c r="H689" s="394"/>
      <c r="I689" s="394"/>
      <c r="J689" s="395"/>
      <c r="K689" s="395"/>
      <c r="L689" s="395"/>
      <c r="M689" s="394"/>
      <c r="N689" s="394"/>
      <c r="O689" s="394"/>
    </row>
    <row r="690" spans="1:15" ht="12.75" customHeight="1">
      <c r="A690" s="394"/>
      <c r="B690" s="394"/>
      <c r="C690" s="394"/>
      <c r="D690" s="394"/>
      <c r="E690" s="394"/>
      <c r="F690" s="394"/>
      <c r="G690" s="394"/>
      <c r="H690" s="394"/>
      <c r="I690" s="394"/>
      <c r="J690" s="395"/>
      <c r="K690" s="395"/>
      <c r="L690" s="395"/>
      <c r="M690" s="394"/>
      <c r="N690" s="394"/>
      <c r="O690" s="394"/>
    </row>
    <row r="691" spans="1:15" ht="12.75" customHeight="1">
      <c r="A691" s="394"/>
      <c r="B691" s="394"/>
      <c r="C691" s="394"/>
      <c r="D691" s="394"/>
      <c r="E691" s="394"/>
      <c r="F691" s="394"/>
      <c r="G691" s="394"/>
      <c r="H691" s="394"/>
      <c r="I691" s="394"/>
      <c r="J691" s="395"/>
      <c r="K691" s="395"/>
      <c r="L691" s="395"/>
      <c r="M691" s="394"/>
      <c r="N691" s="394"/>
      <c r="O691" s="394"/>
    </row>
    <row r="692" spans="1:15" ht="12.75" customHeight="1">
      <c r="A692" s="394"/>
      <c r="B692" s="394"/>
      <c r="C692" s="394"/>
      <c r="D692" s="394"/>
      <c r="E692" s="394"/>
      <c r="F692" s="394"/>
      <c r="G692" s="394"/>
      <c r="H692" s="394"/>
      <c r="I692" s="394"/>
      <c r="J692" s="395"/>
      <c r="K692" s="395"/>
      <c r="L692" s="395"/>
      <c r="M692" s="394"/>
      <c r="N692" s="394"/>
      <c r="O692" s="394"/>
    </row>
    <row r="693" spans="1:15" ht="12.75" customHeight="1">
      <c r="A693" s="394"/>
      <c r="B693" s="394"/>
      <c r="C693" s="394"/>
      <c r="D693" s="394"/>
      <c r="E693" s="394"/>
      <c r="F693" s="394"/>
      <c r="G693" s="394"/>
      <c r="H693" s="394"/>
      <c r="I693" s="394"/>
      <c r="J693" s="395"/>
      <c r="K693" s="395"/>
      <c r="L693" s="395"/>
      <c r="M693" s="394"/>
      <c r="N693" s="394"/>
      <c r="O693" s="394"/>
    </row>
    <row r="694" spans="1:15" ht="12.75" customHeight="1">
      <c r="A694" s="394"/>
      <c r="B694" s="394"/>
      <c r="C694" s="394"/>
      <c r="D694" s="394"/>
      <c r="E694" s="394"/>
      <c r="F694" s="394"/>
      <c r="G694" s="394"/>
      <c r="H694" s="394"/>
      <c r="I694" s="394"/>
      <c r="J694" s="395"/>
      <c r="K694" s="395"/>
      <c r="L694" s="395"/>
      <c r="M694" s="394"/>
      <c r="N694" s="394"/>
      <c r="O694" s="394"/>
    </row>
    <row r="695" spans="1:15" ht="12.75" customHeight="1">
      <c r="A695" s="394"/>
      <c r="B695" s="394"/>
      <c r="C695" s="394"/>
      <c r="D695" s="394"/>
      <c r="E695" s="394"/>
      <c r="F695" s="394"/>
      <c r="G695" s="394"/>
      <c r="H695" s="394"/>
      <c r="I695" s="394"/>
      <c r="J695" s="395"/>
      <c r="K695" s="395"/>
      <c r="L695" s="395"/>
      <c r="M695" s="394"/>
      <c r="N695" s="394"/>
      <c r="O695" s="394"/>
    </row>
    <row r="696" spans="1:15" ht="12.75" customHeight="1">
      <c r="A696" s="394"/>
      <c r="B696" s="394"/>
      <c r="C696" s="394"/>
      <c r="D696" s="394"/>
      <c r="E696" s="394"/>
      <c r="F696" s="394"/>
      <c r="G696" s="394"/>
      <c r="H696" s="394"/>
      <c r="I696" s="394"/>
      <c r="J696" s="395"/>
      <c r="K696" s="395"/>
      <c r="L696" s="395"/>
      <c r="M696" s="394"/>
      <c r="N696" s="394"/>
      <c r="O696" s="394"/>
    </row>
    <row r="697" spans="1:15" ht="12.75" customHeight="1">
      <c r="A697" s="394"/>
      <c r="B697" s="394"/>
      <c r="C697" s="394"/>
      <c r="D697" s="394"/>
      <c r="E697" s="394"/>
      <c r="F697" s="394"/>
      <c r="G697" s="394"/>
      <c r="H697" s="394"/>
      <c r="I697" s="394"/>
      <c r="J697" s="395"/>
      <c r="K697" s="395"/>
      <c r="L697" s="395"/>
      <c r="M697" s="394"/>
      <c r="N697" s="394"/>
      <c r="O697" s="394"/>
    </row>
    <row r="698" spans="1:15" ht="12.75" customHeight="1">
      <c r="A698" s="394"/>
      <c r="B698" s="394"/>
      <c r="C698" s="394"/>
      <c r="D698" s="394"/>
      <c r="E698" s="394"/>
      <c r="F698" s="394"/>
      <c r="G698" s="394"/>
      <c r="H698" s="394"/>
      <c r="I698" s="394"/>
      <c r="J698" s="395"/>
      <c r="K698" s="395"/>
      <c r="L698" s="395"/>
      <c r="M698" s="394"/>
      <c r="N698" s="394"/>
      <c r="O698" s="394"/>
    </row>
    <row r="699" spans="1:15" ht="12.75" customHeight="1">
      <c r="A699" s="394"/>
      <c r="B699" s="394"/>
      <c r="C699" s="394"/>
      <c r="D699" s="394"/>
      <c r="E699" s="394"/>
      <c r="F699" s="394"/>
      <c r="G699" s="394"/>
      <c r="H699" s="394"/>
      <c r="I699" s="394"/>
      <c r="J699" s="395"/>
      <c r="K699" s="395"/>
      <c r="L699" s="395"/>
      <c r="M699" s="394"/>
      <c r="N699" s="394"/>
      <c r="O699" s="394"/>
    </row>
    <row r="700" spans="1:15" ht="12.75" customHeight="1">
      <c r="A700" s="394"/>
      <c r="B700" s="394"/>
      <c r="C700" s="394"/>
      <c r="D700" s="394"/>
      <c r="E700" s="394"/>
      <c r="F700" s="394"/>
      <c r="G700" s="394"/>
      <c r="H700" s="394"/>
      <c r="I700" s="394"/>
      <c r="J700" s="395"/>
      <c r="K700" s="395"/>
      <c r="L700" s="395"/>
      <c r="M700" s="394"/>
      <c r="N700" s="394"/>
      <c r="O700" s="394"/>
    </row>
    <row r="701" spans="1:15" ht="12.75" customHeight="1">
      <c r="A701" s="394"/>
      <c r="B701" s="394"/>
      <c r="C701" s="394"/>
      <c r="D701" s="394"/>
      <c r="E701" s="394"/>
      <c r="F701" s="394"/>
      <c r="G701" s="394"/>
      <c r="H701" s="394"/>
      <c r="I701" s="394"/>
      <c r="J701" s="395"/>
      <c r="K701" s="395"/>
      <c r="L701" s="395"/>
      <c r="M701" s="394"/>
      <c r="N701" s="394"/>
      <c r="O701" s="394"/>
    </row>
    <row r="702" spans="1:15" ht="12.75" customHeight="1">
      <c r="A702" s="394"/>
      <c r="B702" s="394"/>
      <c r="C702" s="394"/>
      <c r="D702" s="394"/>
      <c r="E702" s="394"/>
      <c r="F702" s="394"/>
      <c r="G702" s="394"/>
      <c r="H702" s="394"/>
      <c r="I702" s="394"/>
      <c r="J702" s="395"/>
      <c r="K702" s="395"/>
      <c r="L702" s="395"/>
      <c r="M702" s="394"/>
      <c r="N702" s="394"/>
      <c r="O702" s="394"/>
    </row>
    <row r="703" spans="1:15" ht="12.75" customHeight="1">
      <c r="A703" s="394"/>
      <c r="B703" s="394"/>
      <c r="C703" s="394"/>
      <c r="D703" s="394"/>
      <c r="E703" s="394"/>
      <c r="F703" s="394"/>
      <c r="G703" s="394"/>
      <c r="H703" s="394"/>
      <c r="I703" s="394"/>
      <c r="J703" s="395"/>
      <c r="K703" s="395"/>
      <c r="L703" s="395"/>
      <c r="M703" s="394"/>
      <c r="N703" s="394"/>
      <c r="O703" s="394"/>
    </row>
    <row r="704" spans="1:15" ht="12.75" customHeight="1">
      <c r="A704" s="394"/>
      <c r="B704" s="394"/>
      <c r="C704" s="394"/>
      <c r="D704" s="394"/>
      <c r="E704" s="394"/>
      <c r="F704" s="394"/>
      <c r="G704" s="394"/>
      <c r="H704" s="394"/>
      <c r="I704" s="394"/>
      <c r="J704" s="395"/>
      <c r="K704" s="395"/>
      <c r="L704" s="395"/>
      <c r="M704" s="394"/>
      <c r="N704" s="394"/>
      <c r="O704" s="394"/>
    </row>
    <row r="705" spans="1:15" ht="12.75" customHeight="1">
      <c r="A705" s="394"/>
      <c r="B705" s="394"/>
      <c r="C705" s="394"/>
      <c r="D705" s="394"/>
      <c r="E705" s="394"/>
      <c r="F705" s="394"/>
      <c r="G705" s="394"/>
      <c r="H705" s="394"/>
      <c r="I705" s="394"/>
      <c r="J705" s="395"/>
      <c r="K705" s="395"/>
      <c r="L705" s="395"/>
      <c r="M705" s="394"/>
      <c r="N705" s="394"/>
      <c r="O705" s="394"/>
    </row>
    <row r="706" spans="1:15" ht="12.75" customHeight="1">
      <c r="A706" s="394"/>
      <c r="B706" s="394"/>
      <c r="C706" s="394"/>
      <c r="D706" s="394"/>
      <c r="E706" s="394"/>
      <c r="F706" s="394"/>
      <c r="G706" s="394"/>
      <c r="H706" s="394"/>
      <c r="I706" s="394"/>
      <c r="J706" s="395"/>
      <c r="K706" s="395"/>
      <c r="L706" s="395"/>
      <c r="M706" s="394"/>
      <c r="N706" s="394"/>
      <c r="O706" s="394"/>
    </row>
    <row r="707" spans="1:15" ht="12.75" customHeight="1">
      <c r="A707" s="394"/>
      <c r="B707" s="394"/>
      <c r="C707" s="394"/>
      <c r="D707" s="394"/>
      <c r="E707" s="394"/>
      <c r="F707" s="394"/>
      <c r="G707" s="394"/>
      <c r="H707" s="394"/>
      <c r="I707" s="394"/>
      <c r="J707" s="395"/>
      <c r="K707" s="395"/>
      <c r="L707" s="395"/>
      <c r="M707" s="394"/>
      <c r="N707" s="394"/>
      <c r="O707" s="394"/>
    </row>
    <row r="708" spans="1:15" ht="12.75" customHeight="1">
      <c r="A708" s="394"/>
      <c r="B708" s="394"/>
      <c r="C708" s="394"/>
      <c r="D708" s="394"/>
      <c r="E708" s="394"/>
      <c r="F708" s="394"/>
      <c r="G708" s="394"/>
      <c r="H708" s="394"/>
      <c r="I708" s="394"/>
      <c r="J708" s="395"/>
      <c r="K708" s="395"/>
      <c r="L708" s="395"/>
      <c r="M708" s="394"/>
      <c r="N708" s="394"/>
      <c r="O708" s="394"/>
    </row>
    <row r="709" spans="1:15" ht="12.75" customHeight="1">
      <c r="A709" s="394"/>
      <c r="B709" s="394"/>
      <c r="C709" s="394"/>
      <c r="D709" s="394"/>
      <c r="E709" s="394"/>
      <c r="F709" s="394"/>
      <c r="G709" s="394"/>
      <c r="H709" s="394"/>
      <c r="I709" s="394"/>
      <c r="J709" s="395"/>
      <c r="K709" s="395"/>
      <c r="L709" s="395"/>
      <c r="M709" s="394"/>
      <c r="N709" s="394"/>
      <c r="O709" s="394"/>
    </row>
    <row r="710" spans="1:15" ht="12.75" customHeight="1">
      <c r="A710" s="394"/>
      <c r="B710" s="394"/>
      <c r="C710" s="394"/>
      <c r="D710" s="394"/>
      <c r="E710" s="394"/>
      <c r="F710" s="394"/>
      <c r="G710" s="394"/>
      <c r="H710" s="394"/>
      <c r="I710" s="394"/>
      <c r="J710" s="395"/>
      <c r="K710" s="395"/>
      <c r="L710" s="395"/>
      <c r="M710" s="394"/>
      <c r="N710" s="394"/>
      <c r="O710" s="394"/>
    </row>
    <row r="711" spans="1:15" ht="12.75" customHeight="1">
      <c r="A711" s="394"/>
      <c r="B711" s="394"/>
      <c r="C711" s="394"/>
      <c r="D711" s="394"/>
      <c r="E711" s="394"/>
      <c r="F711" s="394"/>
      <c r="G711" s="394"/>
      <c r="H711" s="394"/>
      <c r="I711" s="394"/>
      <c r="J711" s="395"/>
      <c r="K711" s="395"/>
      <c r="L711" s="395"/>
      <c r="M711" s="394"/>
      <c r="N711" s="394"/>
      <c r="O711" s="394"/>
    </row>
    <row r="712" spans="1:15" ht="12.75" customHeight="1">
      <c r="A712" s="394"/>
      <c r="B712" s="394"/>
      <c r="C712" s="394"/>
      <c r="D712" s="394"/>
      <c r="E712" s="394"/>
      <c r="F712" s="394"/>
      <c r="G712" s="394"/>
      <c r="H712" s="394"/>
      <c r="I712" s="394"/>
      <c r="J712" s="395"/>
      <c r="K712" s="395"/>
      <c r="L712" s="395"/>
      <c r="M712" s="394"/>
      <c r="N712" s="394"/>
      <c r="O712" s="394"/>
    </row>
    <row r="713" spans="1:15" ht="12.75" customHeight="1">
      <c r="A713" s="394"/>
      <c r="B713" s="394"/>
      <c r="C713" s="394"/>
      <c r="D713" s="394"/>
      <c r="E713" s="394"/>
      <c r="F713" s="394"/>
      <c r="G713" s="394"/>
      <c r="H713" s="394"/>
      <c r="I713" s="394"/>
      <c r="J713" s="395"/>
      <c r="K713" s="395"/>
      <c r="L713" s="395"/>
      <c r="M713" s="394"/>
      <c r="N713" s="394"/>
      <c r="O713" s="394"/>
    </row>
    <row r="714" spans="1:15" ht="12.75" customHeight="1">
      <c r="A714" s="394"/>
      <c r="B714" s="394"/>
      <c r="C714" s="394"/>
      <c r="D714" s="394"/>
      <c r="E714" s="394"/>
      <c r="F714" s="394"/>
      <c r="G714" s="394"/>
      <c r="H714" s="394"/>
      <c r="I714" s="394"/>
      <c r="J714" s="395"/>
      <c r="K714" s="395"/>
      <c r="L714" s="395"/>
      <c r="M714" s="394"/>
      <c r="N714" s="394"/>
      <c r="O714" s="394"/>
    </row>
    <row r="715" spans="1:15" ht="12.75" customHeight="1">
      <c r="A715" s="394"/>
      <c r="B715" s="394"/>
      <c r="C715" s="394"/>
      <c r="D715" s="394"/>
      <c r="E715" s="394"/>
      <c r="F715" s="394"/>
      <c r="G715" s="394"/>
      <c r="H715" s="394"/>
      <c r="I715" s="394"/>
      <c r="J715" s="395"/>
      <c r="K715" s="395"/>
      <c r="L715" s="395"/>
      <c r="M715" s="394"/>
      <c r="N715" s="394"/>
      <c r="O715" s="394"/>
    </row>
    <row r="716" spans="1:15" ht="12.75" customHeight="1">
      <c r="A716" s="394"/>
      <c r="B716" s="394"/>
      <c r="C716" s="394"/>
      <c r="D716" s="394"/>
      <c r="E716" s="394"/>
      <c r="F716" s="394"/>
      <c r="G716" s="394"/>
      <c r="H716" s="394"/>
      <c r="I716" s="394"/>
      <c r="J716" s="395"/>
      <c r="K716" s="395"/>
      <c r="L716" s="395"/>
      <c r="M716" s="394"/>
      <c r="N716" s="394"/>
      <c r="O716" s="394"/>
    </row>
    <row r="717" spans="1:15" ht="12.75" customHeight="1">
      <c r="A717" s="394"/>
      <c r="B717" s="394"/>
      <c r="C717" s="394"/>
      <c r="D717" s="394"/>
      <c r="E717" s="394"/>
      <c r="F717" s="394"/>
      <c r="G717" s="394"/>
      <c r="H717" s="394"/>
      <c r="I717" s="394"/>
      <c r="J717" s="395"/>
      <c r="K717" s="395"/>
      <c r="L717" s="395"/>
      <c r="M717" s="394"/>
      <c r="N717" s="394"/>
      <c r="O717" s="394"/>
    </row>
    <row r="718" spans="1:15" ht="12.75" customHeight="1">
      <c r="A718" s="394"/>
      <c r="B718" s="394"/>
      <c r="C718" s="394"/>
      <c r="D718" s="394"/>
      <c r="E718" s="394"/>
      <c r="F718" s="394"/>
      <c r="G718" s="394"/>
      <c r="H718" s="394"/>
      <c r="I718" s="394"/>
      <c r="J718" s="395"/>
      <c r="K718" s="395"/>
      <c r="L718" s="395"/>
      <c r="M718" s="394"/>
      <c r="N718" s="394"/>
      <c r="O718" s="394"/>
    </row>
    <row r="719" spans="1:15" ht="12.75" customHeight="1">
      <c r="A719" s="394"/>
      <c r="B719" s="394"/>
      <c r="C719" s="394"/>
      <c r="D719" s="394"/>
      <c r="E719" s="394"/>
      <c r="F719" s="394"/>
      <c r="G719" s="394"/>
      <c r="H719" s="394"/>
      <c r="I719" s="394"/>
      <c r="J719" s="395"/>
      <c r="K719" s="395"/>
      <c r="L719" s="395"/>
      <c r="M719" s="394"/>
      <c r="N719" s="394"/>
      <c r="O719" s="394"/>
    </row>
    <row r="720" spans="1:15" ht="12.75" customHeight="1">
      <c r="A720" s="394"/>
      <c r="B720" s="394"/>
      <c r="C720" s="394"/>
      <c r="D720" s="394"/>
      <c r="E720" s="394"/>
      <c r="F720" s="394"/>
      <c r="G720" s="394"/>
      <c r="H720" s="394"/>
      <c r="I720" s="394"/>
      <c r="J720" s="395"/>
      <c r="K720" s="395"/>
      <c r="L720" s="395"/>
      <c r="M720" s="394"/>
      <c r="N720" s="394"/>
      <c r="O720" s="394"/>
    </row>
    <row r="721" spans="1:15" ht="12.75" customHeight="1">
      <c r="A721" s="394"/>
      <c r="B721" s="394"/>
      <c r="C721" s="394"/>
      <c r="D721" s="394"/>
      <c r="E721" s="394"/>
      <c r="F721" s="394"/>
      <c r="G721" s="394"/>
      <c r="H721" s="394"/>
      <c r="I721" s="394"/>
      <c r="J721" s="395"/>
      <c r="K721" s="395"/>
      <c r="L721" s="395"/>
      <c r="M721" s="394"/>
      <c r="N721" s="394"/>
      <c r="O721" s="394"/>
    </row>
    <row r="722" spans="1:15" ht="12.75" customHeight="1">
      <c r="A722" s="394"/>
      <c r="B722" s="394"/>
      <c r="C722" s="394"/>
      <c r="D722" s="394"/>
      <c r="E722" s="394"/>
      <c r="F722" s="394"/>
      <c r="G722" s="394"/>
      <c r="H722" s="394"/>
      <c r="I722" s="394"/>
      <c r="J722" s="395"/>
      <c r="K722" s="395"/>
      <c r="L722" s="395"/>
      <c r="M722" s="394"/>
      <c r="N722" s="394"/>
      <c r="O722" s="394"/>
    </row>
    <row r="723" spans="1:15" ht="12.75" customHeight="1">
      <c r="A723" s="394"/>
      <c r="B723" s="394"/>
      <c r="C723" s="394"/>
      <c r="D723" s="394"/>
      <c r="E723" s="394"/>
      <c r="F723" s="394"/>
      <c r="G723" s="394"/>
      <c r="H723" s="394"/>
      <c r="I723" s="394"/>
      <c r="J723" s="395"/>
      <c r="K723" s="395"/>
      <c r="L723" s="395"/>
      <c r="M723" s="394"/>
      <c r="N723" s="394"/>
      <c r="O723" s="394"/>
    </row>
    <row r="724" spans="1:15" ht="12.75" customHeight="1">
      <c r="A724" s="394"/>
      <c r="B724" s="394"/>
      <c r="C724" s="394"/>
      <c r="D724" s="394"/>
      <c r="E724" s="394"/>
      <c r="F724" s="394"/>
      <c r="G724" s="394"/>
      <c r="H724" s="394"/>
      <c r="I724" s="394"/>
      <c r="J724" s="395"/>
      <c r="K724" s="395"/>
      <c r="L724" s="395"/>
      <c r="M724" s="394"/>
      <c r="N724" s="394"/>
      <c r="O724" s="394"/>
    </row>
    <row r="725" spans="1:15" ht="12.75" customHeight="1">
      <c r="A725" s="394"/>
      <c r="B725" s="394"/>
      <c r="C725" s="394"/>
      <c r="D725" s="394"/>
      <c r="E725" s="394"/>
      <c r="F725" s="394"/>
      <c r="G725" s="394"/>
      <c r="H725" s="394"/>
      <c r="I725" s="394"/>
      <c r="J725" s="395"/>
      <c r="K725" s="395"/>
      <c r="L725" s="395"/>
      <c r="M725" s="394"/>
      <c r="N725" s="394"/>
      <c r="O725" s="394"/>
    </row>
    <row r="726" spans="1:15" ht="12.75" customHeight="1">
      <c r="A726" s="394"/>
      <c r="B726" s="394"/>
      <c r="C726" s="394"/>
      <c r="D726" s="394"/>
      <c r="E726" s="394"/>
      <c r="F726" s="394"/>
      <c r="G726" s="394"/>
      <c r="H726" s="394"/>
      <c r="I726" s="394"/>
      <c r="J726" s="395"/>
      <c r="K726" s="395"/>
      <c r="L726" s="395"/>
      <c r="M726" s="394"/>
      <c r="N726" s="394"/>
      <c r="O726" s="394"/>
    </row>
    <row r="727" spans="1:15" ht="12.75" customHeight="1">
      <c r="A727" s="394"/>
      <c r="B727" s="394"/>
      <c r="C727" s="394"/>
      <c r="D727" s="394"/>
      <c r="E727" s="394"/>
      <c r="F727" s="394"/>
      <c r="G727" s="394"/>
      <c r="H727" s="394"/>
      <c r="I727" s="394"/>
      <c r="J727" s="395"/>
      <c r="K727" s="395"/>
      <c r="L727" s="395"/>
      <c r="M727" s="394"/>
      <c r="N727" s="394"/>
      <c r="O727" s="394"/>
    </row>
    <row r="728" spans="1:15" ht="12.75" customHeight="1">
      <c r="A728" s="394"/>
      <c r="B728" s="394"/>
      <c r="C728" s="394"/>
      <c r="D728" s="394"/>
      <c r="E728" s="394"/>
      <c r="F728" s="394"/>
      <c r="G728" s="394"/>
      <c r="H728" s="394"/>
      <c r="I728" s="394"/>
      <c r="J728" s="395"/>
      <c r="K728" s="395"/>
      <c r="L728" s="395"/>
      <c r="M728" s="394"/>
      <c r="N728" s="394"/>
      <c r="O728" s="394"/>
    </row>
    <row r="729" spans="1:15" ht="12.75" customHeight="1">
      <c r="A729" s="394"/>
      <c r="B729" s="394"/>
      <c r="C729" s="394"/>
      <c r="D729" s="394"/>
      <c r="E729" s="394"/>
      <c r="F729" s="394"/>
      <c r="G729" s="394"/>
      <c r="H729" s="394"/>
      <c r="I729" s="394"/>
      <c r="J729" s="395"/>
      <c r="K729" s="395"/>
      <c r="L729" s="395"/>
      <c r="M729" s="394"/>
      <c r="N729" s="394"/>
      <c r="O729" s="394"/>
    </row>
    <row r="730" spans="1:15" ht="12.75" customHeight="1">
      <c r="A730" s="394"/>
      <c r="B730" s="394"/>
      <c r="C730" s="394"/>
      <c r="D730" s="394"/>
      <c r="E730" s="394"/>
      <c r="F730" s="394"/>
      <c r="G730" s="394"/>
      <c r="H730" s="394"/>
      <c r="I730" s="394"/>
      <c r="J730" s="395"/>
      <c r="K730" s="395"/>
      <c r="L730" s="395"/>
      <c r="M730" s="394"/>
      <c r="N730" s="394"/>
      <c r="O730" s="394"/>
    </row>
    <row r="731" spans="1:15" ht="12.75" customHeight="1">
      <c r="A731" s="394"/>
      <c r="B731" s="394"/>
      <c r="C731" s="394"/>
      <c r="D731" s="394"/>
      <c r="E731" s="394"/>
      <c r="F731" s="394"/>
      <c r="G731" s="394"/>
      <c r="H731" s="394"/>
      <c r="I731" s="394"/>
      <c r="J731" s="395"/>
      <c r="K731" s="395"/>
      <c r="L731" s="395"/>
      <c r="M731" s="394"/>
      <c r="N731" s="394"/>
      <c r="O731" s="394"/>
    </row>
    <row r="732" spans="1:15" ht="12.75" customHeight="1">
      <c r="A732" s="394"/>
      <c r="B732" s="394"/>
      <c r="C732" s="394"/>
      <c r="D732" s="394"/>
      <c r="E732" s="394"/>
      <c r="F732" s="394"/>
      <c r="G732" s="394"/>
      <c r="H732" s="394"/>
      <c r="I732" s="394"/>
      <c r="J732" s="395"/>
      <c r="K732" s="395"/>
      <c r="L732" s="395"/>
      <c r="M732" s="394"/>
      <c r="N732" s="394"/>
      <c r="O732" s="394"/>
    </row>
    <row r="733" spans="1:15" ht="12.75" customHeight="1">
      <c r="A733" s="394"/>
      <c r="B733" s="394"/>
      <c r="C733" s="394"/>
      <c r="D733" s="394"/>
      <c r="E733" s="394"/>
      <c r="F733" s="394"/>
      <c r="G733" s="394"/>
      <c r="H733" s="394"/>
      <c r="I733" s="394"/>
      <c r="J733" s="395"/>
      <c r="K733" s="395"/>
      <c r="L733" s="395"/>
      <c r="M733" s="394"/>
      <c r="N733" s="394"/>
      <c r="O733" s="394"/>
    </row>
    <row r="734" spans="1:15" ht="12.75" customHeight="1">
      <c r="A734" s="394"/>
      <c r="B734" s="394"/>
      <c r="C734" s="394"/>
      <c r="D734" s="394"/>
      <c r="E734" s="394"/>
      <c r="F734" s="394"/>
      <c r="G734" s="394"/>
      <c r="H734" s="394"/>
      <c r="I734" s="394"/>
      <c r="J734" s="395"/>
      <c r="K734" s="395"/>
      <c r="L734" s="395"/>
      <c r="M734" s="394"/>
      <c r="N734" s="394"/>
      <c r="O734" s="394"/>
    </row>
    <row r="735" spans="1:15" ht="12.75" customHeight="1">
      <c r="A735" s="394"/>
      <c r="B735" s="394"/>
      <c r="C735" s="394"/>
      <c r="D735" s="394"/>
      <c r="E735" s="394"/>
      <c r="F735" s="394"/>
      <c r="G735" s="394"/>
      <c r="H735" s="394"/>
      <c r="I735" s="394"/>
      <c r="J735" s="395"/>
      <c r="K735" s="395"/>
      <c r="L735" s="395"/>
      <c r="M735" s="394"/>
      <c r="N735" s="394"/>
      <c r="O735" s="394"/>
    </row>
    <row r="736" spans="1:15" ht="12.75" customHeight="1">
      <c r="A736" s="394"/>
      <c r="B736" s="394"/>
      <c r="C736" s="394"/>
      <c r="D736" s="394"/>
      <c r="E736" s="394"/>
      <c r="F736" s="394"/>
      <c r="G736" s="394"/>
      <c r="H736" s="394"/>
      <c r="I736" s="394"/>
      <c r="J736" s="395"/>
      <c r="K736" s="395"/>
      <c r="L736" s="395"/>
      <c r="M736" s="394"/>
      <c r="N736" s="394"/>
      <c r="O736" s="394"/>
    </row>
    <row r="737" spans="1:15" ht="12.75" customHeight="1">
      <c r="A737" s="394"/>
      <c r="B737" s="394"/>
      <c r="C737" s="394"/>
      <c r="D737" s="394"/>
      <c r="E737" s="394"/>
      <c r="F737" s="394"/>
      <c r="G737" s="394"/>
      <c r="H737" s="394"/>
      <c r="I737" s="394"/>
      <c r="J737" s="395"/>
      <c r="K737" s="395"/>
      <c r="L737" s="395"/>
      <c r="M737" s="394"/>
      <c r="N737" s="394"/>
      <c r="O737" s="394"/>
    </row>
    <row r="738" spans="1:15" ht="12.75" customHeight="1">
      <c r="A738" s="394"/>
      <c r="B738" s="394"/>
      <c r="C738" s="394"/>
      <c r="D738" s="394"/>
      <c r="E738" s="394"/>
      <c r="F738" s="394"/>
      <c r="G738" s="394"/>
      <c r="H738" s="394"/>
      <c r="I738" s="394"/>
      <c r="J738" s="395"/>
      <c r="K738" s="395"/>
      <c r="L738" s="395"/>
      <c r="M738" s="394"/>
      <c r="N738" s="394"/>
      <c r="O738" s="394"/>
    </row>
    <row r="739" spans="1:15" ht="12.75" customHeight="1">
      <c r="A739" s="394"/>
      <c r="B739" s="394"/>
      <c r="C739" s="394"/>
      <c r="D739" s="394"/>
      <c r="E739" s="394"/>
      <c r="F739" s="394"/>
      <c r="G739" s="394"/>
      <c r="H739" s="394"/>
      <c r="I739" s="394"/>
      <c r="J739" s="395"/>
      <c r="K739" s="395"/>
      <c r="L739" s="395"/>
      <c r="M739" s="394"/>
      <c r="N739" s="394"/>
      <c r="O739" s="394"/>
    </row>
    <row r="740" spans="1:15" ht="12.75" customHeight="1">
      <c r="A740" s="394"/>
      <c r="B740" s="394"/>
      <c r="C740" s="394"/>
      <c r="D740" s="394"/>
      <c r="E740" s="394"/>
      <c r="F740" s="394"/>
      <c r="G740" s="394"/>
      <c r="H740" s="394"/>
      <c r="I740" s="394"/>
      <c r="J740" s="395"/>
      <c r="K740" s="395"/>
      <c r="L740" s="395"/>
      <c r="M740" s="394"/>
      <c r="N740" s="394"/>
      <c r="O740" s="394"/>
    </row>
    <row r="741" spans="1:15" ht="12.75" customHeight="1">
      <c r="A741" s="394"/>
      <c r="B741" s="394"/>
      <c r="C741" s="394"/>
      <c r="D741" s="394"/>
      <c r="E741" s="394"/>
      <c r="F741" s="394"/>
      <c r="G741" s="394"/>
      <c r="H741" s="394"/>
      <c r="I741" s="394"/>
      <c r="J741" s="395"/>
      <c r="K741" s="395"/>
      <c r="L741" s="395"/>
      <c r="M741" s="394"/>
      <c r="N741" s="394"/>
      <c r="O741" s="394"/>
    </row>
    <row r="742" spans="1:15" ht="12.75" customHeight="1">
      <c r="A742" s="394"/>
      <c r="B742" s="394"/>
      <c r="C742" s="394"/>
      <c r="D742" s="394"/>
      <c r="E742" s="394"/>
      <c r="F742" s="394"/>
      <c r="G742" s="394"/>
      <c r="H742" s="394"/>
      <c r="I742" s="394"/>
      <c r="J742" s="395"/>
      <c r="K742" s="395"/>
      <c r="L742" s="395"/>
      <c r="M742" s="394"/>
      <c r="N742" s="394"/>
      <c r="O742" s="394"/>
    </row>
    <row r="743" spans="1:15" ht="12.75" customHeight="1">
      <c r="A743" s="394"/>
      <c r="B743" s="394"/>
      <c r="C743" s="394"/>
      <c r="D743" s="394"/>
      <c r="E743" s="394"/>
      <c r="F743" s="394"/>
      <c r="G743" s="394"/>
      <c r="H743" s="394"/>
      <c r="I743" s="394"/>
      <c r="J743" s="395"/>
      <c r="K743" s="395"/>
      <c r="L743" s="395"/>
      <c r="M743" s="394"/>
      <c r="N743" s="394"/>
      <c r="O743" s="394"/>
    </row>
    <row r="744" spans="1:15" ht="12.75" customHeight="1">
      <c r="A744" s="394"/>
      <c r="B744" s="394"/>
      <c r="C744" s="394"/>
      <c r="D744" s="394"/>
      <c r="E744" s="394"/>
      <c r="F744" s="394"/>
      <c r="G744" s="394"/>
      <c r="H744" s="394"/>
      <c r="I744" s="394"/>
      <c r="J744" s="395"/>
      <c r="K744" s="395"/>
      <c r="L744" s="395"/>
      <c r="M744" s="394"/>
      <c r="N744" s="394"/>
      <c r="O744" s="394"/>
    </row>
    <row r="745" spans="1:15" ht="12.75" customHeight="1">
      <c r="A745" s="394"/>
      <c r="B745" s="394"/>
      <c r="C745" s="394"/>
      <c r="D745" s="394"/>
      <c r="E745" s="394"/>
      <c r="F745" s="394"/>
      <c r="G745" s="394"/>
      <c r="H745" s="394"/>
      <c r="I745" s="394"/>
      <c r="J745" s="395"/>
      <c r="K745" s="395"/>
      <c r="L745" s="395"/>
      <c r="M745" s="394"/>
      <c r="N745" s="394"/>
      <c r="O745" s="394"/>
    </row>
    <row r="746" spans="1:15" ht="12.75" customHeight="1">
      <c r="A746" s="394"/>
      <c r="B746" s="394"/>
      <c r="C746" s="394"/>
      <c r="D746" s="394"/>
      <c r="E746" s="394"/>
      <c r="F746" s="394"/>
      <c r="G746" s="394"/>
      <c r="H746" s="394"/>
      <c r="I746" s="394"/>
      <c r="J746" s="395"/>
      <c r="K746" s="395"/>
      <c r="L746" s="395"/>
      <c r="M746" s="394"/>
      <c r="N746" s="394"/>
      <c r="O746" s="394"/>
    </row>
    <row r="747" spans="1:15" ht="12.75" customHeight="1">
      <c r="A747" s="394"/>
      <c r="B747" s="394"/>
      <c r="C747" s="394"/>
      <c r="D747" s="394"/>
      <c r="E747" s="394"/>
      <c r="F747" s="394"/>
      <c r="G747" s="394"/>
      <c r="H747" s="394"/>
      <c r="I747" s="394"/>
      <c r="J747" s="395"/>
      <c r="K747" s="395"/>
      <c r="L747" s="395"/>
      <c r="M747" s="394"/>
      <c r="N747" s="394"/>
      <c r="O747" s="394"/>
    </row>
    <row r="748" spans="1:15" ht="12.75" customHeight="1">
      <c r="A748" s="394"/>
      <c r="B748" s="394"/>
      <c r="C748" s="394"/>
      <c r="D748" s="394"/>
      <c r="E748" s="394"/>
      <c r="F748" s="394"/>
      <c r="G748" s="394"/>
      <c r="H748" s="394"/>
      <c r="I748" s="394"/>
      <c r="J748" s="395"/>
      <c r="K748" s="395"/>
      <c r="L748" s="395"/>
      <c r="M748" s="394"/>
      <c r="N748" s="394"/>
      <c r="O748" s="394"/>
    </row>
    <row r="749" spans="1:15" ht="12.75" customHeight="1">
      <c r="A749" s="394"/>
      <c r="B749" s="394"/>
      <c r="C749" s="394"/>
      <c r="D749" s="394"/>
      <c r="E749" s="394"/>
      <c r="F749" s="394"/>
      <c r="G749" s="394"/>
      <c r="H749" s="394"/>
      <c r="I749" s="394"/>
      <c r="J749" s="395"/>
      <c r="K749" s="395"/>
      <c r="L749" s="395"/>
      <c r="M749" s="394"/>
      <c r="N749" s="394"/>
      <c r="O749" s="394"/>
    </row>
    <row r="750" spans="1:15" ht="12.75" customHeight="1">
      <c r="A750" s="394"/>
      <c r="B750" s="394"/>
      <c r="C750" s="394"/>
      <c r="D750" s="394"/>
      <c r="E750" s="394"/>
      <c r="F750" s="394"/>
      <c r="G750" s="394"/>
      <c r="H750" s="394"/>
      <c r="I750" s="394"/>
      <c r="J750" s="395"/>
      <c r="K750" s="395"/>
      <c r="L750" s="395"/>
      <c r="M750" s="394"/>
      <c r="N750" s="394"/>
      <c r="O750" s="394"/>
    </row>
    <row r="751" spans="1:15" ht="12.75" customHeight="1">
      <c r="A751" s="394"/>
      <c r="B751" s="394"/>
      <c r="C751" s="394"/>
      <c r="D751" s="394"/>
      <c r="E751" s="394"/>
      <c r="F751" s="394"/>
      <c r="G751" s="394"/>
      <c r="H751" s="394"/>
      <c r="I751" s="394"/>
      <c r="J751" s="395"/>
      <c r="K751" s="395"/>
      <c r="L751" s="395"/>
      <c r="M751" s="394"/>
      <c r="N751" s="394"/>
      <c r="O751" s="394"/>
    </row>
    <row r="752" spans="1:15" ht="12.75" customHeight="1">
      <c r="A752" s="394"/>
      <c r="B752" s="394"/>
      <c r="C752" s="394"/>
      <c r="D752" s="394"/>
      <c r="E752" s="394"/>
      <c r="F752" s="394"/>
      <c r="G752" s="394"/>
      <c r="H752" s="394"/>
      <c r="I752" s="394"/>
      <c r="J752" s="395"/>
      <c r="K752" s="395"/>
      <c r="L752" s="395"/>
      <c r="M752" s="394"/>
      <c r="N752" s="394"/>
      <c r="O752" s="394"/>
    </row>
    <row r="753" spans="1:15" ht="12.75" customHeight="1">
      <c r="A753" s="394"/>
      <c r="B753" s="394"/>
      <c r="C753" s="394"/>
      <c r="D753" s="394"/>
      <c r="E753" s="394"/>
      <c r="F753" s="394"/>
      <c r="G753" s="394"/>
      <c r="H753" s="394"/>
      <c r="I753" s="394"/>
      <c r="J753" s="395"/>
      <c r="K753" s="395"/>
      <c r="L753" s="395"/>
      <c r="M753" s="394"/>
      <c r="N753" s="394"/>
      <c r="O753" s="394"/>
    </row>
    <row r="754" spans="1:15" ht="12.75" customHeight="1">
      <c r="A754" s="394"/>
      <c r="B754" s="394"/>
      <c r="C754" s="394"/>
      <c r="D754" s="394"/>
      <c r="E754" s="394"/>
      <c r="F754" s="394"/>
      <c r="G754" s="394"/>
      <c r="H754" s="394"/>
      <c r="I754" s="394"/>
      <c r="J754" s="395"/>
      <c r="K754" s="395"/>
      <c r="L754" s="395"/>
      <c r="M754" s="394"/>
      <c r="N754" s="394"/>
      <c r="O754" s="394"/>
    </row>
    <row r="755" spans="1:15" ht="12.75" customHeight="1">
      <c r="A755" s="394"/>
      <c r="B755" s="394"/>
      <c r="C755" s="394"/>
      <c r="D755" s="394"/>
      <c r="E755" s="394"/>
      <c r="F755" s="394"/>
      <c r="G755" s="394"/>
      <c r="H755" s="394"/>
      <c r="I755" s="394"/>
      <c r="J755" s="395"/>
      <c r="K755" s="395"/>
      <c r="L755" s="395"/>
      <c r="M755" s="394"/>
      <c r="N755" s="394"/>
      <c r="O755" s="394"/>
    </row>
    <row r="756" spans="1:15" ht="12.75" customHeight="1">
      <c r="A756" s="394"/>
      <c r="B756" s="394"/>
      <c r="C756" s="394"/>
      <c r="D756" s="394"/>
      <c r="E756" s="394"/>
      <c r="F756" s="394"/>
      <c r="G756" s="394"/>
      <c r="H756" s="394"/>
      <c r="I756" s="394"/>
      <c r="J756" s="395"/>
      <c r="K756" s="395"/>
      <c r="L756" s="395"/>
      <c r="M756" s="394"/>
      <c r="N756" s="394"/>
      <c r="O756" s="394"/>
    </row>
    <row r="757" spans="1:15" ht="12.75" customHeight="1">
      <c r="A757" s="394"/>
      <c r="B757" s="394"/>
      <c r="C757" s="394"/>
      <c r="D757" s="394"/>
      <c r="E757" s="394"/>
      <c r="F757" s="394"/>
      <c r="G757" s="394"/>
      <c r="H757" s="394"/>
      <c r="I757" s="394"/>
      <c r="J757" s="395"/>
      <c r="K757" s="395"/>
      <c r="L757" s="395"/>
      <c r="M757" s="394"/>
      <c r="N757" s="394"/>
      <c r="O757" s="394"/>
    </row>
    <row r="758" spans="1:15" ht="12.75" customHeight="1">
      <c r="A758" s="394"/>
      <c r="B758" s="394"/>
      <c r="C758" s="394"/>
      <c r="D758" s="394"/>
      <c r="E758" s="394"/>
      <c r="F758" s="394"/>
      <c r="G758" s="394"/>
      <c r="H758" s="394"/>
      <c r="I758" s="394"/>
      <c r="J758" s="395"/>
      <c r="K758" s="395"/>
      <c r="L758" s="395"/>
      <c r="M758" s="394"/>
      <c r="N758" s="394"/>
      <c r="O758" s="394"/>
    </row>
    <row r="759" spans="1:15" ht="12.75" customHeight="1">
      <c r="A759" s="394"/>
      <c r="B759" s="394"/>
      <c r="C759" s="394"/>
      <c r="D759" s="394"/>
      <c r="E759" s="394"/>
      <c r="F759" s="394"/>
      <c r="G759" s="394"/>
      <c r="H759" s="394"/>
      <c r="I759" s="394"/>
      <c r="J759" s="395"/>
      <c r="K759" s="395"/>
      <c r="L759" s="395"/>
      <c r="M759" s="394"/>
      <c r="N759" s="394"/>
      <c r="O759" s="394"/>
    </row>
    <row r="760" spans="1:15" ht="12.75" customHeight="1">
      <c r="A760" s="394"/>
      <c r="B760" s="394"/>
      <c r="C760" s="394"/>
      <c r="D760" s="394"/>
      <c r="E760" s="394"/>
      <c r="F760" s="394"/>
      <c r="G760" s="394"/>
      <c r="H760" s="394"/>
      <c r="I760" s="394"/>
      <c r="J760" s="395"/>
      <c r="K760" s="395"/>
      <c r="L760" s="395"/>
      <c r="M760" s="394"/>
      <c r="N760" s="394"/>
      <c r="O760" s="394"/>
    </row>
    <row r="761" spans="1:15" ht="12.75" customHeight="1">
      <c r="A761" s="394"/>
      <c r="B761" s="394"/>
      <c r="C761" s="394"/>
      <c r="D761" s="394"/>
      <c r="E761" s="394"/>
      <c r="F761" s="394"/>
      <c r="G761" s="394"/>
      <c r="H761" s="394"/>
      <c r="I761" s="394"/>
      <c r="J761" s="395"/>
      <c r="K761" s="395"/>
      <c r="L761" s="395"/>
      <c r="M761" s="394"/>
      <c r="N761" s="394"/>
      <c r="O761" s="394"/>
    </row>
    <row r="762" spans="1:15" ht="12.75" customHeight="1">
      <c r="A762" s="394"/>
      <c r="B762" s="394"/>
      <c r="C762" s="394"/>
      <c r="D762" s="394"/>
      <c r="E762" s="394"/>
      <c r="F762" s="394"/>
      <c r="G762" s="394"/>
      <c r="H762" s="394"/>
      <c r="I762" s="394"/>
      <c r="J762" s="395"/>
      <c r="K762" s="395"/>
      <c r="L762" s="395"/>
      <c r="M762" s="394"/>
      <c r="N762" s="394"/>
      <c r="O762" s="394"/>
    </row>
    <row r="763" spans="1:15" ht="12.75" customHeight="1">
      <c r="A763" s="394"/>
      <c r="B763" s="394"/>
      <c r="C763" s="394"/>
      <c r="D763" s="394"/>
      <c r="E763" s="394"/>
      <c r="F763" s="394"/>
      <c r="G763" s="394"/>
      <c r="H763" s="394"/>
      <c r="I763" s="394"/>
      <c r="J763" s="395"/>
      <c r="K763" s="395"/>
      <c r="L763" s="395"/>
      <c r="M763" s="394"/>
      <c r="N763" s="394"/>
      <c r="O763" s="394"/>
    </row>
    <row r="764" spans="1:15" ht="12.75" customHeight="1">
      <c r="A764" s="394"/>
      <c r="B764" s="394"/>
      <c r="C764" s="394"/>
      <c r="D764" s="394"/>
      <c r="E764" s="394"/>
      <c r="F764" s="394"/>
      <c r="G764" s="394"/>
      <c r="H764" s="394"/>
      <c r="I764" s="394"/>
      <c r="J764" s="395"/>
      <c r="K764" s="395"/>
      <c r="L764" s="395"/>
      <c r="M764" s="394"/>
      <c r="N764" s="394"/>
      <c r="O764" s="394"/>
    </row>
    <row r="765" spans="1:15" ht="12.75" customHeight="1">
      <c r="A765" s="394"/>
      <c r="B765" s="394"/>
      <c r="C765" s="394"/>
      <c r="D765" s="394"/>
      <c r="E765" s="394"/>
      <c r="F765" s="394"/>
      <c r="G765" s="394"/>
      <c r="H765" s="394"/>
      <c r="I765" s="394"/>
      <c r="J765" s="395"/>
      <c r="K765" s="395"/>
      <c r="L765" s="395"/>
      <c r="M765" s="394"/>
      <c r="N765" s="394"/>
      <c r="O765" s="394"/>
    </row>
    <row r="766" spans="1:15" ht="12.75" customHeight="1">
      <c r="A766" s="394"/>
      <c r="B766" s="394"/>
      <c r="C766" s="394"/>
      <c r="D766" s="394"/>
      <c r="E766" s="394"/>
      <c r="F766" s="394"/>
      <c r="G766" s="394"/>
      <c r="H766" s="394"/>
      <c r="I766" s="394"/>
      <c r="J766" s="395"/>
      <c r="K766" s="395"/>
      <c r="L766" s="395"/>
      <c r="M766" s="394"/>
      <c r="N766" s="394"/>
      <c r="O766" s="394"/>
    </row>
    <row r="767" spans="1:15" ht="12.75" customHeight="1">
      <c r="A767" s="394"/>
      <c r="B767" s="394"/>
      <c r="C767" s="394"/>
      <c r="D767" s="394"/>
      <c r="E767" s="394"/>
      <c r="F767" s="394"/>
      <c r="G767" s="394"/>
      <c r="H767" s="394"/>
      <c r="I767" s="394"/>
      <c r="J767" s="395"/>
      <c r="K767" s="395"/>
      <c r="L767" s="395"/>
      <c r="M767" s="394"/>
      <c r="N767" s="394"/>
      <c r="O767" s="394"/>
    </row>
    <row r="768" spans="1:15" ht="12.75" customHeight="1">
      <c r="A768" s="394"/>
      <c r="B768" s="394"/>
      <c r="C768" s="394"/>
      <c r="D768" s="394"/>
      <c r="E768" s="394"/>
      <c r="F768" s="394"/>
      <c r="G768" s="394"/>
      <c r="H768" s="394"/>
      <c r="I768" s="394"/>
      <c r="J768" s="395"/>
      <c r="K768" s="395"/>
      <c r="L768" s="395"/>
      <c r="M768" s="394"/>
      <c r="N768" s="394"/>
      <c r="O768" s="394"/>
    </row>
    <row r="769" spans="1:15" ht="12.75" customHeight="1">
      <c r="A769" s="394"/>
      <c r="B769" s="394"/>
      <c r="C769" s="394"/>
      <c r="D769" s="394"/>
      <c r="E769" s="394"/>
      <c r="F769" s="394"/>
      <c r="G769" s="394"/>
      <c r="H769" s="394"/>
      <c r="I769" s="394"/>
      <c r="J769" s="395"/>
      <c r="K769" s="395"/>
      <c r="L769" s="395"/>
      <c r="M769" s="394"/>
      <c r="N769" s="394"/>
      <c r="O769" s="394"/>
    </row>
    <row r="770" spans="1:15" ht="12.75" customHeight="1">
      <c r="A770" s="394"/>
      <c r="B770" s="394"/>
      <c r="C770" s="394"/>
      <c r="D770" s="394"/>
      <c r="E770" s="394"/>
      <c r="F770" s="394"/>
      <c r="G770" s="394"/>
      <c r="H770" s="394"/>
      <c r="I770" s="394"/>
      <c r="J770" s="395"/>
      <c r="K770" s="395"/>
      <c r="L770" s="395"/>
      <c r="M770" s="394"/>
      <c r="N770" s="394"/>
      <c r="O770" s="394"/>
    </row>
    <row r="771" spans="1:15" ht="12.75" customHeight="1">
      <c r="A771" s="394"/>
      <c r="B771" s="394"/>
      <c r="C771" s="394"/>
      <c r="D771" s="394"/>
      <c r="E771" s="394"/>
      <c r="F771" s="394"/>
      <c r="G771" s="394"/>
      <c r="H771" s="394"/>
      <c r="I771" s="394"/>
      <c r="J771" s="395"/>
      <c r="K771" s="395"/>
      <c r="L771" s="395"/>
      <c r="M771" s="394"/>
      <c r="N771" s="394"/>
      <c r="O771" s="394"/>
    </row>
    <row r="772" spans="1:15" ht="12.75" customHeight="1">
      <c r="A772" s="394"/>
      <c r="B772" s="394"/>
      <c r="C772" s="394"/>
      <c r="D772" s="394"/>
      <c r="E772" s="394"/>
      <c r="F772" s="394"/>
      <c r="G772" s="394"/>
      <c r="H772" s="394"/>
      <c r="I772" s="394"/>
      <c r="J772" s="395"/>
      <c r="K772" s="395"/>
      <c r="L772" s="395"/>
      <c r="M772" s="394"/>
      <c r="N772" s="394"/>
      <c r="O772" s="394"/>
    </row>
    <row r="773" spans="1:15" ht="12.75" customHeight="1">
      <c r="A773" s="394"/>
      <c r="B773" s="394"/>
      <c r="C773" s="394"/>
      <c r="D773" s="394"/>
      <c r="E773" s="394"/>
      <c r="F773" s="394"/>
      <c r="G773" s="394"/>
      <c r="H773" s="394"/>
      <c r="I773" s="394"/>
      <c r="J773" s="395"/>
      <c r="K773" s="395"/>
      <c r="L773" s="395"/>
      <c r="M773" s="394"/>
      <c r="N773" s="394"/>
      <c r="O773" s="394"/>
    </row>
    <row r="774" spans="1:15" ht="12.75" customHeight="1">
      <c r="A774" s="394"/>
      <c r="B774" s="394"/>
      <c r="C774" s="394"/>
      <c r="D774" s="394"/>
      <c r="E774" s="394"/>
      <c r="F774" s="394"/>
      <c r="G774" s="394"/>
      <c r="H774" s="394"/>
      <c r="I774" s="394"/>
      <c r="J774" s="395"/>
      <c r="K774" s="395"/>
      <c r="L774" s="395"/>
      <c r="M774" s="394"/>
      <c r="N774" s="394"/>
      <c r="O774" s="394"/>
    </row>
    <row r="775" spans="1:15" ht="12.75" customHeight="1">
      <c r="A775" s="394"/>
      <c r="B775" s="394"/>
      <c r="C775" s="394"/>
      <c r="D775" s="394"/>
      <c r="E775" s="394"/>
      <c r="F775" s="394"/>
      <c r="G775" s="394"/>
      <c r="H775" s="394"/>
      <c r="I775" s="394"/>
      <c r="J775" s="395"/>
      <c r="K775" s="395"/>
      <c r="L775" s="395"/>
      <c r="M775" s="394"/>
      <c r="N775" s="394"/>
      <c r="O775" s="394"/>
    </row>
    <row r="776" spans="1:15" ht="12.75" customHeight="1">
      <c r="A776" s="394"/>
      <c r="B776" s="394"/>
      <c r="C776" s="394"/>
      <c r="D776" s="394"/>
      <c r="E776" s="394"/>
      <c r="F776" s="394"/>
      <c r="G776" s="394"/>
      <c r="H776" s="394"/>
      <c r="I776" s="394"/>
      <c r="J776" s="395"/>
      <c r="K776" s="395"/>
      <c r="L776" s="395"/>
      <c r="M776" s="394"/>
      <c r="N776" s="394"/>
      <c r="O776" s="394"/>
    </row>
    <row r="777" spans="1:15" ht="12.75" customHeight="1">
      <c r="A777" s="394"/>
      <c r="B777" s="394"/>
      <c r="C777" s="394"/>
      <c r="D777" s="394"/>
      <c r="E777" s="394"/>
      <c r="F777" s="394"/>
      <c r="G777" s="394"/>
      <c r="H777" s="394"/>
      <c r="I777" s="394"/>
      <c r="J777" s="395"/>
      <c r="K777" s="395"/>
      <c r="L777" s="395"/>
      <c r="M777" s="394"/>
      <c r="N777" s="394"/>
      <c r="O777" s="394"/>
    </row>
    <row r="778" spans="1:15" ht="12.75" customHeight="1">
      <c r="A778" s="394"/>
      <c r="B778" s="394"/>
      <c r="C778" s="394"/>
      <c r="D778" s="394"/>
      <c r="E778" s="394"/>
      <c r="F778" s="394"/>
      <c r="G778" s="394"/>
      <c r="H778" s="394"/>
      <c r="I778" s="394"/>
      <c r="J778" s="395"/>
      <c r="K778" s="395"/>
      <c r="L778" s="395"/>
      <c r="M778" s="394"/>
      <c r="N778" s="394"/>
      <c r="O778" s="394"/>
    </row>
    <row r="779" spans="1:15" ht="12.75" customHeight="1">
      <c r="A779" s="394"/>
      <c r="B779" s="394"/>
      <c r="C779" s="394"/>
      <c r="D779" s="394"/>
      <c r="E779" s="394"/>
      <c r="F779" s="394"/>
      <c r="G779" s="394"/>
      <c r="H779" s="394"/>
      <c r="I779" s="394"/>
      <c r="J779" s="395"/>
      <c r="K779" s="395"/>
      <c r="L779" s="395"/>
      <c r="M779" s="394"/>
      <c r="N779" s="394"/>
      <c r="O779" s="394"/>
    </row>
    <row r="780" spans="1:15" ht="12.75" customHeight="1">
      <c r="A780" s="394"/>
      <c r="B780" s="394"/>
      <c r="C780" s="394"/>
      <c r="D780" s="394"/>
      <c r="E780" s="394"/>
      <c r="F780" s="394"/>
      <c r="G780" s="394"/>
      <c r="H780" s="394"/>
      <c r="I780" s="394"/>
      <c r="J780" s="395"/>
      <c r="K780" s="395"/>
      <c r="L780" s="395"/>
      <c r="M780" s="394"/>
      <c r="N780" s="394"/>
      <c r="O780" s="394"/>
    </row>
    <row r="781" spans="1:15" ht="12.75" customHeight="1">
      <c r="A781" s="394"/>
      <c r="B781" s="394"/>
      <c r="C781" s="394"/>
      <c r="D781" s="394"/>
      <c r="E781" s="394"/>
      <c r="F781" s="394"/>
      <c r="G781" s="394"/>
      <c r="H781" s="394"/>
      <c r="I781" s="394"/>
      <c r="J781" s="395"/>
      <c r="K781" s="395"/>
      <c r="L781" s="395"/>
      <c r="M781" s="394"/>
      <c r="N781" s="394"/>
      <c r="O781" s="394"/>
    </row>
    <row r="782" spans="1:15" ht="12.75" customHeight="1">
      <c r="A782" s="394"/>
      <c r="B782" s="394"/>
      <c r="C782" s="394"/>
      <c r="D782" s="394"/>
      <c r="E782" s="394"/>
      <c r="F782" s="394"/>
      <c r="G782" s="394"/>
      <c r="H782" s="394"/>
      <c r="I782" s="394"/>
      <c r="J782" s="395"/>
      <c r="K782" s="395"/>
      <c r="L782" s="395"/>
      <c r="M782" s="394"/>
      <c r="N782" s="394"/>
      <c r="O782" s="394"/>
    </row>
    <row r="783" spans="1:15" ht="12.75" customHeight="1">
      <c r="A783" s="394"/>
      <c r="B783" s="394"/>
      <c r="C783" s="394"/>
      <c r="D783" s="394"/>
      <c r="E783" s="394"/>
      <c r="F783" s="394"/>
      <c r="G783" s="394"/>
      <c r="H783" s="394"/>
      <c r="I783" s="394"/>
      <c r="J783" s="395"/>
      <c r="K783" s="395"/>
      <c r="L783" s="395"/>
      <c r="M783" s="394"/>
      <c r="N783" s="394"/>
      <c r="O783" s="394"/>
    </row>
    <row r="784" spans="1:15" ht="12.75" customHeight="1">
      <c r="A784" s="394"/>
      <c r="B784" s="394"/>
      <c r="C784" s="394"/>
      <c r="D784" s="394"/>
      <c r="E784" s="394"/>
      <c r="F784" s="394"/>
      <c r="G784" s="394"/>
      <c r="H784" s="394"/>
      <c r="I784" s="394"/>
      <c r="J784" s="395"/>
      <c r="K784" s="395"/>
      <c r="L784" s="395"/>
      <c r="M784" s="394"/>
      <c r="N784" s="394"/>
      <c r="O784" s="394"/>
    </row>
    <row r="785" spans="1:15" ht="12.75" customHeight="1">
      <c r="A785" s="394"/>
      <c r="B785" s="394"/>
      <c r="C785" s="394"/>
      <c r="D785" s="394"/>
      <c r="E785" s="394"/>
      <c r="F785" s="394"/>
      <c r="G785" s="394"/>
      <c r="H785" s="394"/>
      <c r="I785" s="394"/>
      <c r="J785" s="395"/>
      <c r="K785" s="395"/>
      <c r="L785" s="395"/>
      <c r="M785" s="394"/>
      <c r="N785" s="394"/>
      <c r="O785" s="394"/>
    </row>
    <row r="786" spans="1:15" ht="12.75" customHeight="1">
      <c r="A786" s="394"/>
      <c r="B786" s="394"/>
      <c r="C786" s="394"/>
      <c r="D786" s="394"/>
      <c r="E786" s="394"/>
      <c r="F786" s="394"/>
      <c r="G786" s="394"/>
      <c r="H786" s="394"/>
      <c r="I786" s="394"/>
      <c r="J786" s="395"/>
      <c r="K786" s="395"/>
      <c r="L786" s="395"/>
      <c r="M786" s="394"/>
      <c r="N786" s="394"/>
      <c r="O786" s="394"/>
    </row>
    <row r="787" spans="1:15" ht="12.75" customHeight="1">
      <c r="A787" s="394"/>
      <c r="B787" s="394"/>
      <c r="C787" s="394"/>
      <c r="D787" s="394"/>
      <c r="E787" s="394"/>
      <c r="F787" s="394"/>
      <c r="G787" s="394"/>
      <c r="H787" s="394"/>
      <c r="I787" s="394"/>
      <c r="J787" s="395"/>
      <c r="K787" s="395"/>
      <c r="L787" s="395"/>
      <c r="M787" s="394"/>
      <c r="N787" s="394"/>
      <c r="O787" s="394"/>
    </row>
    <row r="788" spans="1:15" ht="12.75" customHeight="1">
      <c r="A788" s="394"/>
      <c r="B788" s="394"/>
      <c r="C788" s="394"/>
      <c r="D788" s="394"/>
      <c r="E788" s="394"/>
      <c r="F788" s="394"/>
      <c r="G788" s="394"/>
      <c r="H788" s="394"/>
      <c r="I788" s="394"/>
      <c r="J788" s="395"/>
      <c r="K788" s="395"/>
      <c r="L788" s="395"/>
      <c r="M788" s="394"/>
      <c r="N788" s="394"/>
      <c r="O788" s="394"/>
    </row>
    <row r="789" spans="1:15" ht="12.75" customHeight="1">
      <c r="A789" s="394"/>
      <c r="B789" s="394"/>
      <c r="C789" s="394"/>
      <c r="D789" s="394"/>
      <c r="E789" s="394"/>
      <c r="F789" s="394"/>
      <c r="G789" s="394"/>
      <c r="H789" s="394"/>
      <c r="I789" s="394"/>
      <c r="J789" s="395"/>
      <c r="K789" s="395"/>
      <c r="L789" s="395"/>
      <c r="M789" s="394"/>
      <c r="N789" s="394"/>
      <c r="O789" s="394"/>
    </row>
    <row r="790" spans="1:15" ht="12.75" customHeight="1">
      <c r="A790" s="394"/>
      <c r="B790" s="394"/>
      <c r="C790" s="394"/>
      <c r="D790" s="394"/>
      <c r="E790" s="394"/>
      <c r="F790" s="394"/>
      <c r="G790" s="394"/>
      <c r="H790" s="394"/>
      <c r="I790" s="394"/>
      <c r="J790" s="395"/>
      <c r="K790" s="395"/>
      <c r="L790" s="395"/>
      <c r="M790" s="394"/>
      <c r="N790" s="394"/>
      <c r="O790" s="394"/>
    </row>
    <row r="791" spans="1:15" ht="12.75" customHeight="1">
      <c r="A791" s="394"/>
      <c r="B791" s="394"/>
      <c r="C791" s="394"/>
      <c r="D791" s="394"/>
      <c r="E791" s="394"/>
      <c r="F791" s="394"/>
      <c r="G791" s="394"/>
      <c r="H791" s="394"/>
      <c r="I791" s="394"/>
      <c r="J791" s="395"/>
      <c r="K791" s="395"/>
      <c r="L791" s="395"/>
      <c r="M791" s="394"/>
      <c r="N791" s="394"/>
      <c r="O791" s="394"/>
    </row>
    <row r="792" spans="1:15" ht="12.75" customHeight="1">
      <c r="A792" s="394"/>
      <c r="B792" s="394"/>
      <c r="C792" s="394"/>
      <c r="D792" s="394"/>
      <c r="E792" s="394"/>
      <c r="F792" s="394"/>
      <c r="G792" s="394"/>
      <c r="H792" s="394"/>
      <c r="I792" s="394"/>
      <c r="J792" s="395"/>
      <c r="K792" s="395"/>
      <c r="L792" s="395"/>
      <c r="M792" s="394"/>
      <c r="N792" s="394"/>
      <c r="O792" s="394"/>
    </row>
    <row r="793" spans="1:15" ht="12.75" customHeight="1">
      <c r="A793" s="394"/>
      <c r="B793" s="394"/>
      <c r="C793" s="394"/>
      <c r="D793" s="394"/>
      <c r="E793" s="394"/>
      <c r="F793" s="394"/>
      <c r="G793" s="394"/>
      <c r="H793" s="394"/>
      <c r="I793" s="394"/>
      <c r="J793" s="395"/>
      <c r="K793" s="395"/>
      <c r="L793" s="395"/>
      <c r="M793" s="394"/>
      <c r="N793" s="394"/>
      <c r="O793" s="394"/>
    </row>
    <row r="794" spans="1:15" ht="12.75" customHeight="1">
      <c r="A794" s="394"/>
      <c r="B794" s="394"/>
      <c r="C794" s="394"/>
      <c r="D794" s="394"/>
      <c r="E794" s="394"/>
      <c r="F794" s="394"/>
      <c r="G794" s="394"/>
      <c r="H794" s="394"/>
      <c r="I794" s="394"/>
      <c r="J794" s="395"/>
      <c r="K794" s="395"/>
      <c r="L794" s="395"/>
      <c r="M794" s="394"/>
      <c r="N794" s="394"/>
      <c r="O794" s="394"/>
    </row>
    <row r="795" spans="1:15" ht="12.75" customHeight="1">
      <c r="A795" s="394"/>
      <c r="B795" s="394"/>
      <c r="C795" s="394"/>
      <c r="D795" s="394"/>
      <c r="E795" s="394"/>
      <c r="F795" s="394"/>
      <c r="G795" s="394"/>
      <c r="H795" s="394"/>
      <c r="I795" s="394"/>
      <c r="J795" s="395"/>
      <c r="K795" s="395"/>
      <c r="L795" s="395"/>
      <c r="M795" s="394"/>
      <c r="N795" s="394"/>
      <c r="O795" s="394"/>
    </row>
    <row r="796" spans="1:15" ht="12.75" customHeight="1">
      <c r="A796" s="394"/>
      <c r="B796" s="394"/>
      <c r="C796" s="394"/>
      <c r="D796" s="394"/>
      <c r="E796" s="394"/>
      <c r="F796" s="394"/>
      <c r="G796" s="394"/>
      <c r="H796" s="394"/>
      <c r="I796" s="394"/>
      <c r="J796" s="395"/>
      <c r="K796" s="395"/>
      <c r="L796" s="395"/>
      <c r="M796" s="394"/>
      <c r="N796" s="394"/>
      <c r="O796" s="394"/>
    </row>
    <row r="797" spans="1:15" ht="12.75" customHeight="1">
      <c r="A797" s="394"/>
      <c r="B797" s="394"/>
      <c r="C797" s="394"/>
      <c r="D797" s="394"/>
      <c r="E797" s="394"/>
      <c r="F797" s="394"/>
      <c r="G797" s="394"/>
      <c r="H797" s="394"/>
      <c r="I797" s="394"/>
      <c r="J797" s="395"/>
      <c r="K797" s="395"/>
      <c r="L797" s="395"/>
      <c r="M797" s="394"/>
      <c r="N797" s="394"/>
      <c r="O797" s="394"/>
    </row>
    <row r="798" spans="1:15" ht="12.75" customHeight="1">
      <c r="A798" s="394"/>
      <c r="B798" s="394"/>
      <c r="C798" s="394"/>
      <c r="D798" s="394"/>
      <c r="E798" s="394"/>
      <c r="F798" s="394"/>
      <c r="G798" s="394"/>
      <c r="H798" s="394"/>
      <c r="I798" s="394"/>
      <c r="J798" s="395"/>
      <c r="K798" s="395"/>
      <c r="L798" s="395"/>
      <c r="M798" s="394"/>
      <c r="N798" s="394"/>
      <c r="O798" s="394"/>
    </row>
    <row r="799" spans="1:15" ht="12.75" customHeight="1">
      <c r="A799" s="394"/>
      <c r="B799" s="394"/>
      <c r="C799" s="394"/>
      <c r="D799" s="394"/>
      <c r="E799" s="394"/>
      <c r="F799" s="394"/>
      <c r="G799" s="394"/>
      <c r="H799" s="394"/>
      <c r="I799" s="394"/>
      <c r="J799" s="395"/>
      <c r="K799" s="395"/>
      <c r="L799" s="395"/>
      <c r="M799" s="394"/>
      <c r="N799" s="394"/>
      <c r="O799" s="394"/>
    </row>
    <row r="800" spans="1:15" ht="12.75" customHeight="1">
      <c r="A800" s="394"/>
      <c r="B800" s="394"/>
      <c r="C800" s="394"/>
      <c r="D800" s="394"/>
      <c r="E800" s="394"/>
      <c r="F800" s="394"/>
      <c r="G800" s="394"/>
      <c r="H800" s="394"/>
      <c r="I800" s="394"/>
      <c r="J800" s="395"/>
      <c r="K800" s="395"/>
      <c r="L800" s="395"/>
      <c r="M800" s="394"/>
      <c r="N800" s="394"/>
      <c r="O800" s="394"/>
    </row>
    <row r="801" spans="1:15" ht="12.75" customHeight="1">
      <c r="A801" s="394"/>
      <c r="B801" s="394"/>
      <c r="C801" s="394"/>
      <c r="D801" s="394"/>
      <c r="E801" s="394"/>
      <c r="F801" s="394"/>
      <c r="G801" s="394"/>
      <c r="H801" s="394"/>
      <c r="I801" s="394"/>
      <c r="J801" s="395"/>
      <c r="K801" s="395"/>
      <c r="L801" s="395"/>
      <c r="M801" s="394"/>
      <c r="N801" s="394"/>
      <c r="O801" s="394"/>
    </row>
    <row r="802" spans="1:15" ht="12.75" customHeight="1">
      <c r="A802" s="394"/>
      <c r="B802" s="394"/>
      <c r="C802" s="394"/>
      <c r="D802" s="394"/>
      <c r="E802" s="394"/>
      <c r="F802" s="394"/>
      <c r="G802" s="394"/>
      <c r="H802" s="394"/>
      <c r="I802" s="394"/>
      <c r="J802" s="395"/>
      <c r="K802" s="395"/>
      <c r="L802" s="395"/>
      <c r="M802" s="394"/>
      <c r="N802" s="394"/>
      <c r="O802" s="394"/>
    </row>
    <row r="803" spans="1:15" ht="12.75" customHeight="1">
      <c r="A803" s="394"/>
      <c r="B803" s="394"/>
      <c r="C803" s="394"/>
      <c r="D803" s="394"/>
      <c r="E803" s="394"/>
      <c r="F803" s="394"/>
      <c r="G803" s="394"/>
      <c r="H803" s="394"/>
      <c r="I803" s="394"/>
      <c r="J803" s="395"/>
      <c r="K803" s="395"/>
      <c r="L803" s="395"/>
      <c r="M803" s="394"/>
      <c r="N803" s="394"/>
      <c r="O803" s="394"/>
    </row>
    <row r="804" spans="1:15" ht="12.75" customHeight="1">
      <c r="A804" s="394"/>
      <c r="B804" s="394"/>
      <c r="C804" s="394"/>
      <c r="D804" s="394"/>
      <c r="E804" s="394"/>
      <c r="F804" s="394"/>
      <c r="G804" s="394"/>
      <c r="H804" s="394"/>
      <c r="I804" s="394"/>
      <c r="J804" s="395"/>
      <c r="K804" s="395"/>
      <c r="L804" s="395"/>
      <c r="M804" s="394"/>
      <c r="N804" s="394"/>
      <c r="O804" s="394"/>
    </row>
    <row r="805" spans="1:15" ht="12.75" customHeight="1">
      <c r="A805" s="394"/>
      <c r="B805" s="394"/>
      <c r="C805" s="394"/>
      <c r="D805" s="394"/>
      <c r="E805" s="394"/>
      <c r="F805" s="394"/>
      <c r="G805" s="394"/>
      <c r="H805" s="394"/>
      <c r="I805" s="394"/>
      <c r="J805" s="395"/>
      <c r="K805" s="395"/>
      <c r="L805" s="395"/>
      <c r="M805" s="394"/>
      <c r="N805" s="394"/>
      <c r="O805" s="394"/>
    </row>
    <row r="806" spans="1:15" ht="12.75" customHeight="1">
      <c r="A806" s="394"/>
      <c r="B806" s="394"/>
      <c r="C806" s="394"/>
      <c r="D806" s="394"/>
      <c r="E806" s="394"/>
      <c r="F806" s="394"/>
      <c r="G806" s="394"/>
      <c r="H806" s="394"/>
      <c r="I806" s="394"/>
      <c r="J806" s="395"/>
      <c r="K806" s="395"/>
      <c r="L806" s="395"/>
      <c r="M806" s="394"/>
      <c r="N806" s="394"/>
      <c r="O806" s="394"/>
    </row>
    <row r="807" spans="1:15" ht="12.75" customHeight="1">
      <c r="A807" s="394"/>
      <c r="B807" s="394"/>
      <c r="C807" s="394"/>
      <c r="D807" s="394"/>
      <c r="E807" s="394"/>
      <c r="F807" s="394"/>
      <c r="G807" s="394"/>
      <c r="H807" s="394"/>
      <c r="I807" s="394"/>
      <c r="J807" s="395"/>
      <c r="K807" s="395"/>
      <c r="L807" s="395"/>
      <c r="M807" s="394"/>
      <c r="N807" s="394"/>
      <c r="O807" s="394"/>
    </row>
    <row r="808" spans="1:15" ht="12.75" customHeight="1">
      <c r="A808" s="394"/>
      <c r="B808" s="394"/>
      <c r="C808" s="394"/>
      <c r="D808" s="394"/>
      <c r="E808" s="394"/>
      <c r="F808" s="394"/>
      <c r="G808" s="394"/>
      <c r="H808" s="394"/>
      <c r="I808" s="394"/>
      <c r="J808" s="395"/>
      <c r="K808" s="395"/>
      <c r="L808" s="395"/>
      <c r="M808" s="394"/>
      <c r="N808" s="394"/>
      <c r="O808" s="394"/>
    </row>
    <row r="809" spans="1:15" ht="12.75" customHeight="1">
      <c r="A809" s="394"/>
      <c r="B809" s="394"/>
      <c r="C809" s="394"/>
      <c r="D809" s="394"/>
      <c r="E809" s="394"/>
      <c r="F809" s="394"/>
      <c r="G809" s="394"/>
      <c r="H809" s="394"/>
      <c r="I809" s="394"/>
      <c r="J809" s="395"/>
      <c r="K809" s="395"/>
      <c r="L809" s="395"/>
      <c r="M809" s="394"/>
      <c r="N809" s="394"/>
      <c r="O809" s="394"/>
    </row>
    <row r="810" spans="1:15" ht="12.75" customHeight="1">
      <c r="A810" s="394"/>
      <c r="B810" s="394"/>
      <c r="C810" s="394"/>
      <c r="D810" s="394"/>
      <c r="E810" s="394"/>
      <c r="F810" s="394"/>
      <c r="G810" s="394"/>
      <c r="H810" s="394"/>
      <c r="I810" s="394"/>
      <c r="J810" s="395"/>
      <c r="K810" s="395"/>
      <c r="L810" s="395"/>
      <c r="M810" s="394"/>
      <c r="N810" s="394"/>
      <c r="O810" s="394"/>
    </row>
    <row r="811" spans="1:15" ht="12.75" customHeight="1">
      <c r="A811" s="394"/>
      <c r="B811" s="394"/>
      <c r="C811" s="394"/>
      <c r="D811" s="394"/>
      <c r="E811" s="394"/>
      <c r="F811" s="394"/>
      <c r="G811" s="394"/>
      <c r="H811" s="394"/>
      <c r="I811" s="394"/>
      <c r="J811" s="395"/>
      <c r="K811" s="395"/>
      <c r="L811" s="395"/>
      <c r="M811" s="394"/>
      <c r="N811" s="394"/>
      <c r="O811" s="394"/>
    </row>
    <row r="812" spans="1:15" ht="12.75" customHeight="1">
      <c r="A812" s="394"/>
      <c r="B812" s="394"/>
      <c r="C812" s="394"/>
      <c r="D812" s="394"/>
      <c r="E812" s="394"/>
      <c r="F812" s="394"/>
      <c r="G812" s="394"/>
      <c r="H812" s="394"/>
      <c r="I812" s="394"/>
      <c r="J812" s="395"/>
      <c r="K812" s="395"/>
      <c r="L812" s="395"/>
      <c r="M812" s="394"/>
      <c r="N812" s="394"/>
      <c r="O812" s="394"/>
    </row>
    <row r="813" spans="1:15" ht="12.75" customHeight="1">
      <c r="A813" s="394"/>
      <c r="B813" s="394"/>
      <c r="C813" s="394"/>
      <c r="D813" s="394"/>
      <c r="E813" s="394"/>
      <c r="F813" s="394"/>
      <c r="G813" s="394"/>
      <c r="H813" s="394"/>
      <c r="I813" s="394"/>
      <c r="J813" s="395"/>
      <c r="K813" s="395"/>
      <c r="L813" s="395"/>
      <c r="M813" s="394"/>
      <c r="N813" s="394"/>
      <c r="O813" s="394"/>
    </row>
    <row r="814" spans="1:15" ht="12.75" customHeight="1">
      <c r="A814" s="394"/>
      <c r="B814" s="394"/>
      <c r="C814" s="394"/>
      <c r="D814" s="394"/>
      <c r="E814" s="394"/>
      <c r="F814" s="394"/>
      <c r="G814" s="394"/>
      <c r="H814" s="394"/>
      <c r="I814" s="394"/>
      <c r="J814" s="395"/>
      <c r="K814" s="395"/>
      <c r="L814" s="395"/>
      <c r="M814" s="394"/>
      <c r="N814" s="394"/>
      <c r="O814" s="394"/>
    </row>
    <row r="815" spans="1:15" ht="12.75" customHeight="1">
      <c r="A815" s="394"/>
      <c r="B815" s="394"/>
      <c r="C815" s="394"/>
      <c r="D815" s="394"/>
      <c r="E815" s="394"/>
      <c r="F815" s="394"/>
      <c r="G815" s="394"/>
      <c r="H815" s="394"/>
      <c r="I815" s="394"/>
      <c r="J815" s="395"/>
      <c r="K815" s="395"/>
      <c r="L815" s="395"/>
      <c r="M815" s="394"/>
      <c r="N815" s="394"/>
      <c r="O815" s="394"/>
    </row>
    <row r="816" spans="1:15" ht="12.75" customHeight="1">
      <c r="A816" s="394"/>
      <c r="B816" s="394"/>
      <c r="C816" s="394"/>
      <c r="D816" s="394"/>
      <c r="E816" s="394"/>
      <c r="F816" s="394"/>
      <c r="G816" s="394"/>
      <c r="H816" s="394"/>
      <c r="I816" s="394"/>
      <c r="J816" s="395"/>
      <c r="K816" s="395"/>
      <c r="L816" s="395"/>
      <c r="M816" s="394"/>
      <c r="N816" s="394"/>
      <c r="O816" s="394"/>
    </row>
    <row r="817" spans="1:15" ht="12.75" customHeight="1">
      <c r="A817" s="394"/>
      <c r="B817" s="394"/>
      <c r="C817" s="394"/>
      <c r="D817" s="394"/>
      <c r="E817" s="394"/>
      <c r="F817" s="394"/>
      <c r="G817" s="394"/>
      <c r="H817" s="394"/>
      <c r="I817" s="394"/>
      <c r="J817" s="395"/>
      <c r="K817" s="395"/>
      <c r="L817" s="395"/>
      <c r="M817" s="394"/>
      <c r="N817" s="394"/>
      <c r="O817" s="394"/>
    </row>
    <row r="818" spans="1:15" ht="12.75" customHeight="1">
      <c r="A818" s="394"/>
      <c r="B818" s="394"/>
      <c r="C818" s="394"/>
      <c r="D818" s="394"/>
      <c r="E818" s="394"/>
      <c r="F818" s="394"/>
      <c r="G818" s="394"/>
      <c r="H818" s="394"/>
      <c r="I818" s="394"/>
      <c r="J818" s="395"/>
      <c r="K818" s="395"/>
      <c r="L818" s="395"/>
      <c r="M818" s="394"/>
      <c r="N818" s="394"/>
      <c r="O818" s="394"/>
    </row>
    <row r="819" spans="1:15" ht="12.75" customHeight="1">
      <c r="A819" s="394"/>
      <c r="B819" s="394"/>
      <c r="C819" s="394"/>
      <c r="D819" s="394"/>
      <c r="E819" s="394"/>
      <c r="F819" s="394"/>
      <c r="G819" s="394"/>
      <c r="H819" s="394"/>
      <c r="I819" s="394"/>
      <c r="J819" s="395"/>
      <c r="K819" s="395"/>
      <c r="L819" s="395"/>
      <c r="M819" s="394"/>
      <c r="N819" s="394"/>
      <c r="O819" s="394"/>
    </row>
    <row r="820" spans="1:15" ht="12.75" customHeight="1">
      <c r="A820" s="394"/>
      <c r="B820" s="394"/>
      <c r="C820" s="394"/>
      <c r="D820" s="394"/>
      <c r="E820" s="394"/>
      <c r="F820" s="394"/>
      <c r="G820" s="394"/>
      <c r="H820" s="394"/>
      <c r="I820" s="394"/>
      <c r="J820" s="395"/>
      <c r="K820" s="395"/>
      <c r="L820" s="395"/>
      <c r="M820" s="394"/>
      <c r="N820" s="394"/>
      <c r="O820" s="394"/>
    </row>
    <row r="821" spans="1:15" ht="12.75" customHeight="1">
      <c r="A821" s="394"/>
      <c r="B821" s="394"/>
      <c r="C821" s="394"/>
      <c r="D821" s="394"/>
      <c r="E821" s="394"/>
      <c r="F821" s="394"/>
      <c r="G821" s="394"/>
      <c r="H821" s="394"/>
      <c r="I821" s="394"/>
      <c r="J821" s="395"/>
      <c r="K821" s="395"/>
      <c r="L821" s="395"/>
      <c r="M821" s="394"/>
      <c r="N821" s="394"/>
      <c r="O821" s="394"/>
    </row>
    <row r="822" spans="1:15" ht="12.75" customHeight="1">
      <c r="A822" s="394"/>
      <c r="B822" s="394"/>
      <c r="C822" s="394"/>
      <c r="D822" s="394"/>
      <c r="E822" s="394"/>
      <c r="F822" s="394"/>
      <c r="G822" s="394"/>
      <c r="H822" s="394"/>
      <c r="I822" s="394"/>
      <c r="J822" s="395"/>
      <c r="K822" s="395"/>
      <c r="L822" s="395"/>
      <c r="M822" s="394"/>
      <c r="N822" s="394"/>
      <c r="O822" s="394"/>
    </row>
    <row r="823" spans="1:15" ht="12.75" customHeight="1">
      <c r="A823" s="394"/>
      <c r="B823" s="394"/>
      <c r="C823" s="394"/>
      <c r="D823" s="394"/>
      <c r="E823" s="394"/>
      <c r="F823" s="394"/>
      <c r="G823" s="394"/>
      <c r="H823" s="394"/>
      <c r="I823" s="394"/>
      <c r="J823" s="395"/>
      <c r="K823" s="395"/>
      <c r="L823" s="395"/>
      <c r="M823" s="394"/>
      <c r="N823" s="394"/>
      <c r="O823" s="394"/>
    </row>
    <row r="824" spans="1:15" ht="12.75" customHeight="1">
      <c r="A824" s="394"/>
      <c r="B824" s="394"/>
      <c r="C824" s="394"/>
      <c r="D824" s="394"/>
      <c r="E824" s="394"/>
      <c r="F824" s="394"/>
      <c r="G824" s="394"/>
      <c r="H824" s="394"/>
      <c r="I824" s="394"/>
      <c r="J824" s="395"/>
      <c r="K824" s="395"/>
      <c r="L824" s="395"/>
      <c r="M824" s="394"/>
      <c r="N824" s="394"/>
      <c r="O824" s="394"/>
    </row>
    <row r="825" spans="1:15" ht="12.75" customHeight="1">
      <c r="A825" s="394"/>
      <c r="B825" s="394"/>
      <c r="C825" s="394"/>
      <c r="D825" s="394"/>
      <c r="E825" s="394"/>
      <c r="F825" s="394"/>
      <c r="G825" s="394"/>
      <c r="H825" s="394"/>
      <c r="I825" s="394"/>
      <c r="J825" s="395"/>
      <c r="K825" s="395"/>
      <c r="L825" s="395"/>
      <c r="M825" s="394"/>
      <c r="N825" s="394"/>
      <c r="O825" s="394"/>
    </row>
    <row r="826" spans="1:15" ht="12.75" customHeight="1">
      <c r="A826" s="394"/>
      <c r="B826" s="394"/>
      <c r="C826" s="394"/>
      <c r="D826" s="394"/>
      <c r="E826" s="394"/>
      <c r="F826" s="394"/>
      <c r="G826" s="394"/>
      <c r="H826" s="394"/>
      <c r="I826" s="394"/>
      <c r="J826" s="395"/>
      <c r="K826" s="395"/>
      <c r="L826" s="395"/>
      <c r="M826" s="394"/>
      <c r="N826" s="394"/>
      <c r="O826" s="394"/>
    </row>
    <row r="827" spans="1:15" ht="12.75" customHeight="1">
      <c r="A827" s="394"/>
      <c r="B827" s="394"/>
      <c r="C827" s="394"/>
      <c r="D827" s="394"/>
      <c r="E827" s="394"/>
      <c r="F827" s="394"/>
      <c r="G827" s="394"/>
      <c r="H827" s="394"/>
      <c r="I827" s="394"/>
      <c r="J827" s="395"/>
      <c r="K827" s="395"/>
      <c r="L827" s="395"/>
      <c r="M827" s="394"/>
      <c r="N827" s="394"/>
      <c r="O827" s="394"/>
    </row>
    <row r="828" spans="1:15" ht="12.75" customHeight="1">
      <c r="A828" s="394"/>
      <c r="B828" s="394"/>
      <c r="C828" s="394"/>
      <c r="D828" s="394"/>
      <c r="E828" s="394"/>
      <c r="F828" s="394"/>
      <c r="G828" s="394"/>
      <c r="H828" s="394"/>
      <c r="I828" s="394"/>
      <c r="J828" s="395"/>
      <c r="K828" s="395"/>
      <c r="L828" s="395"/>
      <c r="M828" s="394"/>
      <c r="N828" s="394"/>
      <c r="O828" s="394"/>
    </row>
    <row r="829" spans="1:15" ht="12.75" customHeight="1">
      <c r="A829" s="394"/>
      <c r="B829" s="394"/>
      <c r="C829" s="394"/>
      <c r="D829" s="394"/>
      <c r="E829" s="394"/>
      <c r="F829" s="394"/>
      <c r="G829" s="394"/>
      <c r="H829" s="394"/>
      <c r="I829" s="394"/>
      <c r="J829" s="395"/>
      <c r="K829" s="395"/>
      <c r="L829" s="395"/>
      <c r="M829" s="394"/>
      <c r="N829" s="394"/>
      <c r="O829" s="394"/>
    </row>
    <row r="830" spans="1:15" ht="12.75" customHeight="1">
      <c r="A830" s="394"/>
      <c r="B830" s="394"/>
      <c r="C830" s="394"/>
      <c r="D830" s="394"/>
      <c r="E830" s="394"/>
      <c r="F830" s="394"/>
      <c r="G830" s="394"/>
      <c r="H830" s="394"/>
      <c r="I830" s="394"/>
      <c r="J830" s="395"/>
      <c r="K830" s="395"/>
      <c r="L830" s="395"/>
      <c r="M830" s="394"/>
      <c r="N830" s="394"/>
      <c r="O830" s="394"/>
    </row>
    <row r="831" spans="1:15" ht="12.75" customHeight="1">
      <c r="A831" s="394"/>
      <c r="B831" s="394"/>
      <c r="C831" s="394"/>
      <c r="D831" s="394"/>
      <c r="E831" s="394"/>
      <c r="F831" s="394"/>
      <c r="G831" s="394"/>
      <c r="H831" s="394"/>
      <c r="I831" s="394"/>
      <c r="J831" s="395"/>
      <c r="K831" s="395"/>
      <c r="L831" s="395"/>
      <c r="M831" s="394"/>
      <c r="N831" s="394"/>
      <c r="O831" s="394"/>
    </row>
    <row r="832" spans="1:15" ht="12.75" customHeight="1">
      <c r="A832" s="394"/>
      <c r="B832" s="394"/>
      <c r="C832" s="394"/>
      <c r="D832" s="394"/>
      <c r="E832" s="394"/>
      <c r="F832" s="394"/>
      <c r="G832" s="394"/>
      <c r="H832" s="394"/>
      <c r="I832" s="394"/>
      <c r="J832" s="395"/>
      <c r="K832" s="395"/>
      <c r="L832" s="395"/>
      <c r="M832" s="394"/>
      <c r="N832" s="394"/>
      <c r="O832" s="394"/>
    </row>
    <row r="833" spans="1:15" ht="12.75" customHeight="1">
      <c r="A833" s="394"/>
      <c r="B833" s="394"/>
      <c r="C833" s="394"/>
      <c r="D833" s="394"/>
      <c r="E833" s="394"/>
      <c r="F833" s="394"/>
      <c r="G833" s="394"/>
      <c r="H833" s="394"/>
      <c r="I833" s="394"/>
      <c r="J833" s="395"/>
      <c r="K833" s="395"/>
      <c r="L833" s="395"/>
      <c r="M833" s="394"/>
      <c r="N833" s="394"/>
      <c r="O833" s="394"/>
    </row>
    <row r="834" spans="1:15" ht="12.75" customHeight="1">
      <c r="A834" s="394"/>
      <c r="B834" s="394"/>
      <c r="C834" s="394"/>
      <c r="D834" s="394"/>
      <c r="E834" s="394"/>
      <c r="F834" s="394"/>
      <c r="G834" s="394"/>
      <c r="H834" s="394"/>
      <c r="I834" s="394"/>
      <c r="J834" s="395"/>
      <c r="K834" s="395"/>
      <c r="L834" s="395"/>
      <c r="M834" s="394"/>
      <c r="N834" s="394"/>
      <c r="O834" s="394"/>
    </row>
    <row r="835" spans="1:15" ht="12.75" customHeight="1">
      <c r="A835" s="394"/>
      <c r="B835" s="394"/>
      <c r="C835" s="394"/>
      <c r="D835" s="394"/>
      <c r="E835" s="394"/>
      <c r="F835" s="394"/>
      <c r="G835" s="394"/>
      <c r="H835" s="394"/>
      <c r="I835" s="394"/>
      <c r="J835" s="395"/>
      <c r="K835" s="395"/>
      <c r="L835" s="395"/>
      <c r="M835" s="394"/>
      <c r="N835" s="394"/>
      <c r="O835" s="394"/>
    </row>
    <row r="836" spans="1:15" ht="12.75" customHeight="1">
      <c r="A836" s="394"/>
      <c r="B836" s="394"/>
      <c r="C836" s="394"/>
      <c r="D836" s="394"/>
      <c r="E836" s="394"/>
      <c r="F836" s="394"/>
      <c r="G836" s="394"/>
      <c r="H836" s="394"/>
      <c r="I836" s="394"/>
      <c r="J836" s="395"/>
      <c r="K836" s="395"/>
      <c r="L836" s="395"/>
      <c r="M836" s="394"/>
      <c r="N836" s="394"/>
      <c r="O836" s="394"/>
    </row>
    <row r="837" spans="1:15" ht="12.75" customHeight="1">
      <c r="A837" s="394"/>
      <c r="B837" s="394"/>
      <c r="C837" s="394"/>
      <c r="D837" s="394"/>
      <c r="E837" s="394"/>
      <c r="F837" s="394"/>
      <c r="G837" s="394"/>
      <c r="H837" s="394"/>
      <c r="I837" s="394"/>
      <c r="J837" s="395"/>
      <c r="K837" s="395"/>
      <c r="L837" s="395"/>
      <c r="M837" s="394"/>
      <c r="N837" s="394"/>
      <c r="O837" s="394"/>
    </row>
    <row r="838" spans="1:15" ht="12.75" customHeight="1">
      <c r="A838" s="394"/>
      <c r="B838" s="394"/>
      <c r="C838" s="394"/>
      <c r="D838" s="394"/>
      <c r="E838" s="394"/>
      <c r="F838" s="394"/>
      <c r="G838" s="394"/>
      <c r="H838" s="394"/>
      <c r="I838" s="394"/>
      <c r="J838" s="395"/>
      <c r="K838" s="395"/>
      <c r="L838" s="395"/>
      <c r="M838" s="394"/>
      <c r="N838" s="394"/>
      <c r="O838" s="394"/>
    </row>
    <row r="839" spans="1:15" ht="12.75" customHeight="1">
      <c r="A839" s="394"/>
      <c r="B839" s="394"/>
      <c r="C839" s="394"/>
      <c r="D839" s="394"/>
      <c r="E839" s="394"/>
      <c r="F839" s="394"/>
      <c r="G839" s="394"/>
      <c r="H839" s="394"/>
      <c r="I839" s="394"/>
      <c r="J839" s="395"/>
      <c r="K839" s="395"/>
      <c r="L839" s="395"/>
      <c r="M839" s="394"/>
      <c r="N839" s="394"/>
      <c r="O839" s="394"/>
    </row>
    <row r="840" spans="1:15" ht="12.75" customHeight="1">
      <c r="A840" s="394"/>
      <c r="B840" s="394"/>
      <c r="C840" s="394"/>
      <c r="D840" s="394"/>
      <c r="E840" s="394"/>
      <c r="F840" s="394"/>
      <c r="G840" s="394"/>
      <c r="H840" s="394"/>
      <c r="I840" s="394"/>
      <c r="J840" s="395"/>
      <c r="K840" s="395"/>
      <c r="L840" s="395"/>
      <c r="M840" s="394"/>
      <c r="N840" s="394"/>
      <c r="O840" s="394"/>
    </row>
    <row r="841" spans="1:15" ht="12.75" customHeight="1">
      <c r="A841" s="394"/>
      <c r="B841" s="394"/>
      <c r="C841" s="394"/>
      <c r="D841" s="394"/>
      <c r="E841" s="394"/>
      <c r="F841" s="394"/>
      <c r="G841" s="394"/>
      <c r="H841" s="394"/>
      <c r="I841" s="394"/>
      <c r="J841" s="395"/>
      <c r="K841" s="395"/>
      <c r="L841" s="395"/>
      <c r="M841" s="394"/>
      <c r="N841" s="394"/>
      <c r="O841" s="394"/>
    </row>
    <row r="842" spans="1:15" ht="12.75" customHeight="1">
      <c r="A842" s="394"/>
      <c r="B842" s="394"/>
      <c r="C842" s="394"/>
      <c r="D842" s="394"/>
      <c r="E842" s="394"/>
      <c r="F842" s="394"/>
      <c r="G842" s="394"/>
      <c r="H842" s="394"/>
      <c r="I842" s="394"/>
      <c r="J842" s="395"/>
      <c r="K842" s="395"/>
      <c r="L842" s="395"/>
      <c r="M842" s="394"/>
      <c r="N842" s="394"/>
      <c r="O842" s="394"/>
    </row>
    <row r="843" spans="1:15" ht="12.75" customHeight="1">
      <c r="A843" s="394"/>
      <c r="B843" s="394"/>
      <c r="C843" s="394"/>
      <c r="D843" s="394"/>
      <c r="E843" s="394"/>
      <c r="F843" s="394"/>
      <c r="G843" s="394"/>
      <c r="H843" s="394"/>
      <c r="I843" s="394"/>
      <c r="J843" s="395"/>
      <c r="K843" s="395"/>
      <c r="L843" s="395"/>
      <c r="M843" s="394"/>
      <c r="N843" s="394"/>
      <c r="O843" s="394"/>
    </row>
    <row r="844" spans="1:15" ht="12.75" customHeight="1">
      <c r="A844" s="394"/>
      <c r="B844" s="394"/>
      <c r="C844" s="394"/>
      <c r="D844" s="394"/>
      <c r="E844" s="394"/>
      <c r="F844" s="394"/>
      <c r="G844" s="394"/>
      <c r="H844" s="394"/>
      <c r="I844" s="394"/>
      <c r="J844" s="395"/>
      <c r="K844" s="395"/>
      <c r="L844" s="395"/>
      <c r="M844" s="394"/>
      <c r="N844" s="394"/>
      <c r="O844" s="394"/>
    </row>
    <row r="845" spans="1:15" ht="12.75" customHeight="1">
      <c r="A845" s="394"/>
      <c r="B845" s="394"/>
      <c r="C845" s="394"/>
      <c r="D845" s="394"/>
      <c r="E845" s="394"/>
      <c r="F845" s="394"/>
      <c r="G845" s="394"/>
      <c r="H845" s="394"/>
      <c r="I845" s="394"/>
      <c r="J845" s="395"/>
      <c r="K845" s="395"/>
      <c r="L845" s="395"/>
      <c r="M845" s="394"/>
      <c r="N845" s="394"/>
      <c r="O845" s="394"/>
    </row>
    <row r="846" spans="1:15" ht="12.75" customHeight="1">
      <c r="A846" s="394"/>
      <c r="B846" s="394"/>
      <c r="C846" s="394"/>
      <c r="D846" s="394"/>
      <c r="E846" s="394"/>
      <c r="F846" s="394"/>
      <c r="G846" s="394"/>
      <c r="H846" s="394"/>
      <c r="I846" s="394"/>
      <c r="J846" s="395"/>
      <c r="K846" s="395"/>
      <c r="L846" s="395"/>
      <c r="M846" s="394"/>
      <c r="N846" s="394"/>
      <c r="O846" s="394"/>
    </row>
    <row r="847" spans="1:15" ht="12.75" customHeight="1">
      <c r="A847" s="394"/>
      <c r="B847" s="394"/>
      <c r="C847" s="394"/>
      <c r="D847" s="394"/>
      <c r="E847" s="394"/>
      <c r="F847" s="394"/>
      <c r="G847" s="394"/>
      <c r="H847" s="394"/>
      <c r="I847" s="394"/>
      <c r="J847" s="395"/>
      <c r="K847" s="395"/>
      <c r="L847" s="395"/>
      <c r="M847" s="394"/>
      <c r="N847" s="394"/>
      <c r="O847" s="394"/>
    </row>
    <row r="848" spans="1:15" ht="12.75" customHeight="1">
      <c r="A848" s="394"/>
      <c r="B848" s="394"/>
      <c r="C848" s="394"/>
      <c r="D848" s="394"/>
      <c r="E848" s="394"/>
      <c r="F848" s="394"/>
      <c r="G848" s="394"/>
      <c r="H848" s="394"/>
      <c r="I848" s="394"/>
      <c r="J848" s="395"/>
      <c r="K848" s="395"/>
      <c r="L848" s="395"/>
      <c r="M848" s="394"/>
      <c r="N848" s="394"/>
      <c r="O848" s="394"/>
    </row>
    <row r="849" spans="1:15" ht="12.75" customHeight="1">
      <c r="A849" s="394"/>
      <c r="B849" s="394"/>
      <c r="C849" s="394"/>
      <c r="D849" s="394"/>
      <c r="E849" s="394"/>
      <c r="F849" s="394"/>
      <c r="G849" s="394"/>
      <c r="H849" s="394"/>
      <c r="I849" s="394"/>
      <c r="J849" s="395"/>
      <c r="K849" s="395"/>
      <c r="L849" s="395"/>
      <c r="M849" s="394"/>
      <c r="N849" s="394"/>
      <c r="O849" s="394"/>
    </row>
    <row r="850" spans="1:15" ht="12.75" customHeight="1">
      <c r="A850" s="394"/>
      <c r="B850" s="394"/>
      <c r="C850" s="394"/>
      <c r="D850" s="394"/>
      <c r="E850" s="394"/>
      <c r="F850" s="394"/>
      <c r="G850" s="394"/>
      <c r="H850" s="394"/>
      <c r="I850" s="394"/>
      <c r="J850" s="395"/>
      <c r="K850" s="395"/>
      <c r="L850" s="395"/>
      <c r="M850" s="394"/>
      <c r="N850" s="394"/>
      <c r="O850" s="394"/>
    </row>
    <row r="851" spans="1:15" ht="12.75" customHeight="1">
      <c r="A851" s="394"/>
      <c r="B851" s="394"/>
      <c r="C851" s="394"/>
      <c r="D851" s="394"/>
      <c r="E851" s="394"/>
      <c r="F851" s="394"/>
      <c r="G851" s="394"/>
      <c r="H851" s="394"/>
      <c r="I851" s="394"/>
      <c r="J851" s="395"/>
      <c r="K851" s="395"/>
      <c r="L851" s="395"/>
      <c r="M851" s="394"/>
      <c r="N851" s="394"/>
      <c r="O851" s="394"/>
    </row>
    <row r="852" spans="1:15" ht="12.75" customHeight="1">
      <c r="A852" s="394"/>
      <c r="B852" s="394"/>
      <c r="C852" s="394"/>
      <c r="D852" s="394"/>
      <c r="E852" s="394"/>
      <c r="F852" s="394"/>
      <c r="G852" s="394"/>
      <c r="H852" s="394"/>
      <c r="I852" s="394"/>
      <c r="J852" s="395"/>
      <c r="K852" s="395"/>
      <c r="L852" s="395"/>
      <c r="M852" s="394"/>
      <c r="N852" s="394"/>
      <c r="O852" s="394"/>
    </row>
    <row r="853" spans="1:15" ht="12.75" customHeight="1">
      <c r="A853" s="394"/>
      <c r="B853" s="394"/>
      <c r="C853" s="394"/>
      <c r="D853" s="394"/>
      <c r="E853" s="394"/>
      <c r="F853" s="394"/>
      <c r="G853" s="394"/>
      <c r="H853" s="394"/>
      <c r="I853" s="394"/>
      <c r="J853" s="395"/>
      <c r="K853" s="395"/>
      <c r="L853" s="395"/>
      <c r="M853" s="394"/>
      <c r="N853" s="394"/>
      <c r="O853" s="394"/>
    </row>
    <row r="854" spans="1:15" ht="12.75" customHeight="1">
      <c r="A854" s="394"/>
      <c r="B854" s="394"/>
      <c r="C854" s="394"/>
      <c r="D854" s="394"/>
      <c r="E854" s="394"/>
      <c r="F854" s="394"/>
      <c r="G854" s="394"/>
      <c r="H854" s="394"/>
      <c r="I854" s="394"/>
      <c r="J854" s="395"/>
      <c r="K854" s="395"/>
      <c r="L854" s="395"/>
      <c r="M854" s="394"/>
      <c r="N854" s="394"/>
      <c r="O854" s="394"/>
    </row>
    <row r="855" spans="1:15" ht="12.75" customHeight="1">
      <c r="A855" s="394"/>
      <c r="B855" s="394"/>
      <c r="C855" s="394"/>
      <c r="D855" s="394"/>
      <c r="E855" s="394"/>
      <c r="F855" s="394"/>
      <c r="G855" s="394"/>
      <c r="H855" s="394"/>
      <c r="I855" s="394"/>
      <c r="J855" s="395"/>
      <c r="K855" s="395"/>
      <c r="L855" s="395"/>
      <c r="M855" s="394"/>
      <c r="N855" s="394"/>
      <c r="O855" s="394"/>
    </row>
    <row r="856" spans="1:15" ht="12.75" customHeight="1">
      <c r="A856" s="394"/>
      <c r="B856" s="394"/>
      <c r="C856" s="394"/>
      <c r="D856" s="394"/>
      <c r="E856" s="394"/>
      <c r="F856" s="394"/>
      <c r="G856" s="394"/>
      <c r="H856" s="394"/>
      <c r="I856" s="394"/>
      <c r="J856" s="395"/>
      <c r="K856" s="395"/>
      <c r="L856" s="395"/>
      <c r="M856" s="394"/>
      <c r="N856" s="394"/>
      <c r="O856" s="394"/>
    </row>
    <row r="857" spans="1:15" ht="12.75" customHeight="1">
      <c r="A857" s="394"/>
      <c r="B857" s="394"/>
      <c r="C857" s="394"/>
      <c r="D857" s="394"/>
      <c r="E857" s="394"/>
      <c r="F857" s="394"/>
      <c r="G857" s="394"/>
      <c r="H857" s="394"/>
      <c r="I857" s="394"/>
      <c r="J857" s="395"/>
      <c r="K857" s="395"/>
      <c r="L857" s="395"/>
      <c r="M857" s="394"/>
      <c r="N857" s="394"/>
      <c r="O857" s="394"/>
    </row>
    <row r="858" spans="1:15" ht="12.75" customHeight="1">
      <c r="A858" s="394"/>
      <c r="B858" s="394"/>
      <c r="C858" s="394"/>
      <c r="D858" s="394"/>
      <c r="E858" s="394"/>
      <c r="F858" s="394"/>
      <c r="G858" s="394"/>
      <c r="H858" s="394"/>
      <c r="I858" s="394"/>
      <c r="J858" s="395"/>
      <c r="K858" s="395"/>
      <c r="L858" s="395"/>
      <c r="M858" s="394"/>
      <c r="N858" s="394"/>
      <c r="O858" s="394"/>
    </row>
    <row r="859" spans="1:15" ht="12.75" customHeight="1">
      <c r="A859" s="394"/>
      <c r="B859" s="394"/>
      <c r="C859" s="394"/>
      <c r="D859" s="394"/>
      <c r="E859" s="394"/>
      <c r="F859" s="394"/>
      <c r="G859" s="394"/>
      <c r="H859" s="394"/>
      <c r="I859" s="394"/>
      <c r="J859" s="395"/>
      <c r="K859" s="395"/>
      <c r="L859" s="395"/>
      <c r="M859" s="394"/>
      <c r="N859" s="394"/>
      <c r="O859" s="394"/>
    </row>
    <row r="860" spans="1:15" ht="12.75" customHeight="1">
      <c r="A860" s="394"/>
      <c r="B860" s="394"/>
      <c r="C860" s="394"/>
      <c r="D860" s="394"/>
      <c r="E860" s="394"/>
      <c r="F860" s="394"/>
      <c r="G860" s="394"/>
      <c r="H860" s="394"/>
      <c r="I860" s="394"/>
      <c r="J860" s="395"/>
      <c r="K860" s="395"/>
      <c r="L860" s="395"/>
      <c r="M860" s="394"/>
      <c r="N860" s="394"/>
      <c r="O860" s="394"/>
    </row>
    <row r="861" spans="1:15" ht="12.75" customHeight="1">
      <c r="A861" s="394"/>
      <c r="B861" s="394"/>
      <c r="C861" s="394"/>
      <c r="D861" s="394"/>
      <c r="E861" s="394"/>
      <c r="F861" s="394"/>
      <c r="G861" s="394"/>
      <c r="H861" s="394"/>
      <c r="I861" s="394"/>
      <c r="J861" s="395"/>
      <c r="K861" s="395"/>
      <c r="L861" s="395"/>
      <c r="M861" s="394"/>
      <c r="N861" s="394"/>
      <c r="O861" s="394"/>
    </row>
    <row r="862" spans="1:15" ht="12.75" customHeight="1">
      <c r="A862" s="394"/>
      <c r="B862" s="394"/>
      <c r="C862" s="394"/>
      <c r="D862" s="394"/>
      <c r="E862" s="394"/>
      <c r="F862" s="394"/>
      <c r="G862" s="394"/>
      <c r="H862" s="394"/>
      <c r="I862" s="394"/>
      <c r="J862" s="395"/>
      <c r="K862" s="395"/>
      <c r="L862" s="395"/>
      <c r="M862" s="394"/>
      <c r="N862" s="394"/>
      <c r="O862" s="394"/>
    </row>
    <row r="863" spans="1:15" ht="12.75" customHeight="1">
      <c r="A863" s="394"/>
      <c r="B863" s="394"/>
      <c r="C863" s="394"/>
      <c r="D863" s="394"/>
      <c r="E863" s="394"/>
      <c r="F863" s="394"/>
      <c r="G863" s="394"/>
      <c r="H863" s="394"/>
      <c r="I863" s="394"/>
      <c r="J863" s="395"/>
      <c r="K863" s="395"/>
      <c r="L863" s="395"/>
      <c r="M863" s="394"/>
      <c r="N863" s="394"/>
      <c r="O863" s="394"/>
    </row>
    <row r="864" spans="1:15" ht="12.75" customHeight="1">
      <c r="A864" s="394"/>
      <c r="B864" s="394"/>
      <c r="C864" s="394"/>
      <c r="D864" s="394"/>
      <c r="E864" s="394"/>
      <c r="F864" s="394"/>
      <c r="G864" s="394"/>
      <c r="H864" s="394"/>
      <c r="I864" s="394"/>
      <c r="J864" s="395"/>
      <c r="K864" s="395"/>
      <c r="L864" s="395"/>
      <c r="M864" s="394"/>
      <c r="N864" s="394"/>
      <c r="O864" s="394"/>
    </row>
    <row r="865" spans="1:15" ht="12.75" customHeight="1">
      <c r="A865" s="394"/>
      <c r="B865" s="394"/>
      <c r="C865" s="394"/>
      <c r="D865" s="394"/>
      <c r="E865" s="394"/>
      <c r="F865" s="394"/>
      <c r="G865" s="394"/>
      <c r="H865" s="394"/>
      <c r="I865" s="394"/>
      <c r="J865" s="395"/>
      <c r="K865" s="395"/>
      <c r="L865" s="395"/>
      <c r="M865" s="394"/>
      <c r="N865" s="394"/>
      <c r="O865" s="394"/>
    </row>
    <row r="866" spans="1:15" ht="12.75" customHeight="1">
      <c r="A866" s="394"/>
      <c r="B866" s="394"/>
      <c r="C866" s="394"/>
      <c r="D866" s="394"/>
      <c r="E866" s="394"/>
      <c r="F866" s="394"/>
      <c r="G866" s="394"/>
      <c r="H866" s="394"/>
      <c r="I866" s="394"/>
      <c r="J866" s="395"/>
      <c r="K866" s="395"/>
      <c r="L866" s="395"/>
      <c r="M866" s="394"/>
      <c r="N866" s="394"/>
      <c r="O866" s="394"/>
    </row>
    <row r="867" spans="1:15" ht="12.75" customHeight="1">
      <c r="A867" s="394"/>
      <c r="B867" s="394"/>
      <c r="C867" s="394"/>
      <c r="D867" s="394"/>
      <c r="E867" s="394"/>
      <c r="F867" s="394"/>
      <c r="G867" s="394"/>
      <c r="H867" s="394"/>
      <c r="I867" s="394"/>
      <c r="J867" s="395"/>
      <c r="K867" s="395"/>
      <c r="L867" s="395"/>
      <c r="M867" s="394"/>
      <c r="N867" s="394"/>
      <c r="O867" s="394"/>
    </row>
    <row r="868" spans="1:15" ht="12.75" customHeight="1">
      <c r="A868" s="394"/>
      <c r="B868" s="394"/>
      <c r="C868" s="394"/>
      <c r="D868" s="394"/>
      <c r="E868" s="394"/>
      <c r="F868" s="394"/>
      <c r="G868" s="394"/>
      <c r="H868" s="394"/>
      <c r="I868" s="394"/>
      <c r="J868" s="395"/>
      <c r="K868" s="395"/>
      <c r="L868" s="395"/>
      <c r="M868" s="394"/>
      <c r="N868" s="394"/>
      <c r="O868" s="394"/>
    </row>
    <row r="869" spans="1:15" ht="12.75" customHeight="1">
      <c r="A869" s="394"/>
      <c r="B869" s="394"/>
      <c r="C869" s="394"/>
      <c r="D869" s="394"/>
      <c r="E869" s="394"/>
      <c r="F869" s="394"/>
      <c r="G869" s="394"/>
      <c r="H869" s="394"/>
      <c r="I869" s="394"/>
      <c r="J869" s="395"/>
      <c r="K869" s="395"/>
      <c r="L869" s="395"/>
      <c r="M869" s="394"/>
      <c r="N869" s="394"/>
      <c r="O869" s="394"/>
    </row>
    <row r="870" spans="1:15" ht="12.75" customHeight="1">
      <c r="A870" s="394"/>
      <c r="B870" s="394"/>
      <c r="C870" s="394"/>
      <c r="D870" s="394"/>
      <c r="E870" s="394"/>
      <c r="F870" s="394"/>
      <c r="G870" s="394"/>
      <c r="H870" s="394"/>
      <c r="I870" s="394"/>
      <c r="J870" s="395"/>
      <c r="K870" s="395"/>
      <c r="L870" s="395"/>
      <c r="M870" s="394"/>
      <c r="N870" s="394"/>
      <c r="O870" s="394"/>
    </row>
    <row r="871" spans="1:15" ht="12.75" customHeight="1">
      <c r="A871" s="394"/>
      <c r="B871" s="394"/>
      <c r="C871" s="394"/>
      <c r="D871" s="394"/>
      <c r="E871" s="394"/>
      <c r="F871" s="394"/>
      <c r="G871" s="394"/>
      <c r="H871" s="394"/>
      <c r="I871" s="394"/>
      <c r="J871" s="395"/>
      <c r="K871" s="395"/>
      <c r="L871" s="395"/>
      <c r="M871" s="394"/>
      <c r="N871" s="394"/>
      <c r="O871" s="394"/>
    </row>
    <row r="872" spans="1:15" ht="12.75" customHeight="1">
      <c r="A872" s="394"/>
      <c r="B872" s="394"/>
      <c r="C872" s="394"/>
      <c r="D872" s="394"/>
      <c r="E872" s="394"/>
      <c r="F872" s="394"/>
      <c r="G872" s="394"/>
      <c r="H872" s="394"/>
      <c r="I872" s="394"/>
      <c r="J872" s="395"/>
      <c r="K872" s="395"/>
      <c r="L872" s="395"/>
      <c r="M872" s="394"/>
      <c r="N872" s="394"/>
      <c r="O872" s="394"/>
    </row>
    <row r="873" spans="1:15" ht="12.75" customHeight="1">
      <c r="A873" s="394"/>
      <c r="B873" s="394"/>
      <c r="C873" s="394"/>
      <c r="D873" s="394"/>
      <c r="E873" s="394"/>
      <c r="F873" s="394"/>
      <c r="G873" s="394"/>
      <c r="H873" s="394"/>
      <c r="I873" s="394"/>
      <c r="J873" s="395"/>
      <c r="K873" s="395"/>
      <c r="L873" s="395"/>
      <c r="M873" s="394"/>
      <c r="N873" s="394"/>
      <c r="O873" s="394"/>
    </row>
    <row r="874" spans="1:15" ht="12.75" customHeight="1">
      <c r="A874" s="394"/>
      <c r="B874" s="394"/>
      <c r="C874" s="394"/>
      <c r="D874" s="394"/>
      <c r="E874" s="394"/>
      <c r="F874" s="394"/>
      <c r="G874" s="394"/>
      <c r="H874" s="394"/>
      <c r="I874" s="394"/>
      <c r="J874" s="395"/>
      <c r="K874" s="395"/>
      <c r="L874" s="395"/>
      <c r="M874" s="394"/>
      <c r="N874" s="394"/>
      <c r="O874" s="394"/>
    </row>
    <row r="875" spans="1:15" ht="12.75" customHeight="1">
      <c r="A875" s="394"/>
      <c r="B875" s="394"/>
      <c r="C875" s="394"/>
      <c r="D875" s="394"/>
      <c r="E875" s="394"/>
      <c r="F875" s="394"/>
      <c r="G875" s="394"/>
      <c r="H875" s="394"/>
      <c r="I875" s="394"/>
      <c r="J875" s="395"/>
      <c r="K875" s="395"/>
      <c r="L875" s="395"/>
      <c r="M875" s="394"/>
      <c r="N875" s="394"/>
      <c r="O875" s="394"/>
    </row>
    <row r="876" spans="1:15" ht="12.75" customHeight="1">
      <c r="A876" s="394"/>
      <c r="B876" s="394"/>
      <c r="C876" s="394"/>
      <c r="D876" s="394"/>
      <c r="E876" s="394"/>
      <c r="F876" s="394"/>
      <c r="G876" s="394"/>
      <c r="H876" s="394"/>
      <c r="I876" s="394"/>
      <c r="J876" s="395"/>
      <c r="K876" s="395"/>
      <c r="L876" s="395"/>
      <c r="M876" s="394"/>
      <c r="N876" s="394"/>
      <c r="O876" s="394"/>
    </row>
    <row r="877" spans="1:15" ht="12.75" customHeight="1">
      <c r="A877" s="394"/>
      <c r="B877" s="394"/>
      <c r="C877" s="394"/>
      <c r="D877" s="394"/>
      <c r="E877" s="394"/>
      <c r="F877" s="394"/>
      <c r="G877" s="394"/>
      <c r="H877" s="394"/>
      <c r="I877" s="394"/>
      <c r="J877" s="395"/>
      <c r="K877" s="395"/>
      <c r="L877" s="395"/>
      <c r="M877" s="394"/>
      <c r="N877" s="394"/>
      <c r="O877" s="394"/>
    </row>
    <row r="878" spans="1:15" ht="12.75" customHeight="1">
      <c r="A878" s="394"/>
      <c r="B878" s="394"/>
      <c r="C878" s="394"/>
      <c r="D878" s="394"/>
      <c r="E878" s="394"/>
      <c r="F878" s="394"/>
      <c r="G878" s="394"/>
      <c r="H878" s="394"/>
      <c r="I878" s="394"/>
      <c r="J878" s="395"/>
      <c r="K878" s="395"/>
      <c r="L878" s="395"/>
      <c r="M878" s="394"/>
      <c r="N878" s="394"/>
      <c r="O878" s="394"/>
    </row>
    <row r="879" spans="1:15" ht="12.75" customHeight="1">
      <c r="A879" s="394"/>
      <c r="B879" s="394"/>
      <c r="C879" s="394"/>
      <c r="D879" s="394"/>
      <c r="E879" s="394"/>
      <c r="F879" s="394"/>
      <c r="G879" s="394"/>
      <c r="H879" s="394"/>
      <c r="I879" s="394"/>
      <c r="J879" s="395"/>
      <c r="K879" s="395"/>
      <c r="L879" s="395"/>
      <c r="M879" s="394"/>
      <c r="N879" s="394"/>
      <c r="O879" s="394"/>
    </row>
    <row r="880" spans="1:15" ht="12.75" customHeight="1">
      <c r="A880" s="394"/>
      <c r="B880" s="394"/>
      <c r="C880" s="394"/>
      <c r="D880" s="394"/>
      <c r="E880" s="394"/>
      <c r="F880" s="394"/>
      <c r="G880" s="394"/>
      <c r="H880" s="394"/>
      <c r="I880" s="394"/>
      <c r="J880" s="395"/>
      <c r="K880" s="395"/>
      <c r="L880" s="395"/>
      <c r="M880" s="394"/>
      <c r="N880" s="394"/>
      <c r="O880" s="394"/>
    </row>
    <row r="881" spans="1:15" ht="12.75" customHeight="1">
      <c r="A881" s="394"/>
      <c r="B881" s="394"/>
      <c r="C881" s="394"/>
      <c r="D881" s="394"/>
      <c r="E881" s="394"/>
      <c r="F881" s="394"/>
      <c r="G881" s="394"/>
      <c r="H881" s="394"/>
      <c r="I881" s="394"/>
      <c r="J881" s="395"/>
      <c r="K881" s="395"/>
      <c r="L881" s="395"/>
      <c r="M881" s="394"/>
      <c r="N881" s="394"/>
      <c r="O881" s="394"/>
    </row>
    <row r="882" spans="1:15" ht="12.75" customHeight="1">
      <c r="A882" s="394"/>
      <c r="B882" s="394"/>
      <c r="C882" s="394"/>
      <c r="D882" s="394"/>
      <c r="E882" s="394"/>
      <c r="F882" s="394"/>
      <c r="G882" s="394"/>
      <c r="H882" s="394"/>
      <c r="I882" s="394"/>
      <c r="J882" s="395"/>
      <c r="K882" s="395"/>
      <c r="L882" s="395"/>
      <c r="M882" s="394"/>
      <c r="N882" s="394"/>
      <c r="O882" s="394"/>
    </row>
    <row r="883" spans="1:15" ht="12.75" customHeight="1">
      <c r="A883" s="394"/>
      <c r="B883" s="394"/>
      <c r="C883" s="394"/>
      <c r="D883" s="394"/>
      <c r="E883" s="394"/>
      <c r="F883" s="394"/>
      <c r="G883" s="394"/>
      <c r="H883" s="394"/>
      <c r="I883" s="394"/>
      <c r="J883" s="395"/>
      <c r="K883" s="395"/>
      <c r="L883" s="395"/>
      <c r="M883" s="394"/>
      <c r="N883" s="394"/>
      <c r="O883" s="394"/>
    </row>
    <row r="884" spans="1:15" ht="12.75" customHeight="1">
      <c r="A884" s="394"/>
      <c r="B884" s="394"/>
      <c r="C884" s="394"/>
      <c r="D884" s="394"/>
      <c r="E884" s="394"/>
      <c r="F884" s="394"/>
      <c r="G884" s="394"/>
      <c r="H884" s="394"/>
      <c r="I884" s="394"/>
      <c r="J884" s="395"/>
      <c r="K884" s="395"/>
      <c r="L884" s="395"/>
      <c r="M884" s="394"/>
      <c r="N884" s="394"/>
      <c r="O884" s="394"/>
    </row>
    <row r="885" spans="1:15" ht="12.75" customHeight="1">
      <c r="A885" s="394"/>
      <c r="B885" s="394"/>
      <c r="C885" s="394"/>
      <c r="D885" s="394"/>
      <c r="E885" s="394"/>
      <c r="F885" s="394"/>
      <c r="G885" s="394"/>
      <c r="H885" s="394"/>
      <c r="I885" s="394"/>
      <c r="J885" s="395"/>
      <c r="K885" s="395"/>
      <c r="L885" s="395"/>
      <c r="M885" s="394"/>
      <c r="N885" s="394"/>
      <c r="O885" s="394"/>
    </row>
    <row r="886" spans="1:15" ht="12.75" customHeight="1">
      <c r="A886" s="394"/>
      <c r="B886" s="394"/>
      <c r="C886" s="394"/>
      <c r="D886" s="394"/>
      <c r="E886" s="394"/>
      <c r="F886" s="394"/>
      <c r="G886" s="394"/>
      <c r="H886" s="394"/>
      <c r="I886" s="394"/>
      <c r="J886" s="395"/>
      <c r="K886" s="395"/>
      <c r="L886" s="395"/>
      <c r="M886" s="394"/>
      <c r="N886" s="394"/>
      <c r="O886" s="394"/>
    </row>
    <row r="887" spans="1:15" ht="12.75" customHeight="1">
      <c r="A887" s="394"/>
      <c r="B887" s="394"/>
      <c r="C887" s="394"/>
      <c r="D887" s="394"/>
      <c r="E887" s="394"/>
      <c r="F887" s="394"/>
      <c r="G887" s="394"/>
      <c r="H887" s="394"/>
      <c r="I887" s="394"/>
      <c r="J887" s="395"/>
      <c r="K887" s="395"/>
      <c r="L887" s="395"/>
      <c r="M887" s="394"/>
      <c r="N887" s="394"/>
      <c r="O887" s="394"/>
    </row>
    <row r="888" spans="1:15" ht="12.75" customHeight="1">
      <c r="A888" s="394"/>
      <c r="B888" s="394"/>
      <c r="C888" s="394"/>
      <c r="D888" s="394"/>
      <c r="E888" s="394"/>
      <c r="F888" s="394"/>
      <c r="G888" s="394"/>
      <c r="H888" s="394"/>
      <c r="I888" s="394"/>
      <c r="J888" s="395"/>
      <c r="K888" s="395"/>
      <c r="L888" s="395"/>
      <c r="M888" s="394"/>
      <c r="N888" s="394"/>
      <c r="O888" s="394"/>
    </row>
    <row r="889" spans="1:15" ht="12.75" customHeight="1">
      <c r="A889" s="394"/>
      <c r="B889" s="394"/>
      <c r="C889" s="394"/>
      <c r="D889" s="394"/>
      <c r="E889" s="394"/>
      <c r="F889" s="394"/>
      <c r="G889" s="394"/>
      <c r="H889" s="394"/>
      <c r="I889" s="394"/>
      <c r="J889" s="395"/>
      <c r="K889" s="395"/>
      <c r="L889" s="395"/>
      <c r="M889" s="394"/>
      <c r="N889" s="394"/>
      <c r="O889" s="394"/>
    </row>
    <row r="890" spans="1:15" ht="12.75" customHeight="1">
      <c r="A890" s="394"/>
      <c r="B890" s="394"/>
      <c r="C890" s="394"/>
      <c r="D890" s="394"/>
      <c r="E890" s="394"/>
      <c r="F890" s="394"/>
      <c r="G890" s="394"/>
      <c r="H890" s="394"/>
      <c r="I890" s="394"/>
      <c r="J890" s="395"/>
      <c r="K890" s="395"/>
      <c r="L890" s="395"/>
      <c r="M890" s="394"/>
      <c r="N890" s="394"/>
      <c r="O890" s="394"/>
    </row>
    <row r="891" spans="1:15" ht="12.75" customHeight="1">
      <c r="A891" s="394"/>
      <c r="B891" s="394"/>
      <c r="C891" s="394"/>
      <c r="D891" s="394"/>
      <c r="E891" s="394"/>
      <c r="F891" s="394"/>
      <c r="G891" s="394"/>
      <c r="H891" s="394"/>
      <c r="I891" s="394"/>
      <c r="J891" s="395"/>
      <c r="K891" s="395"/>
      <c r="L891" s="395"/>
      <c r="M891" s="394"/>
      <c r="N891" s="394"/>
      <c r="O891" s="394"/>
    </row>
    <row r="892" spans="1:15" ht="12.75" customHeight="1">
      <c r="A892" s="394"/>
      <c r="B892" s="394"/>
      <c r="C892" s="394"/>
      <c r="D892" s="394"/>
      <c r="E892" s="394"/>
      <c r="F892" s="394"/>
      <c r="G892" s="394"/>
      <c r="H892" s="394"/>
      <c r="I892" s="394"/>
      <c r="J892" s="395"/>
      <c r="K892" s="395"/>
      <c r="L892" s="395"/>
      <c r="M892" s="394"/>
      <c r="N892" s="394"/>
      <c r="O892" s="394"/>
    </row>
    <row r="893" spans="1:15" ht="12.75" customHeight="1">
      <c r="A893" s="394"/>
      <c r="B893" s="394"/>
      <c r="C893" s="394"/>
      <c r="D893" s="394"/>
      <c r="E893" s="394"/>
      <c r="F893" s="394"/>
      <c r="G893" s="394"/>
      <c r="H893" s="394"/>
      <c r="I893" s="394"/>
      <c r="J893" s="395"/>
      <c r="K893" s="395"/>
      <c r="L893" s="395"/>
      <c r="M893" s="394"/>
      <c r="N893" s="394"/>
      <c r="O893" s="394"/>
    </row>
    <row r="894" spans="1:15" ht="12.75" customHeight="1">
      <c r="A894" s="394"/>
      <c r="B894" s="394"/>
      <c r="C894" s="394"/>
      <c r="D894" s="394"/>
      <c r="E894" s="394"/>
      <c r="F894" s="394"/>
      <c r="G894" s="394"/>
      <c r="H894" s="394"/>
      <c r="I894" s="394"/>
      <c r="J894" s="395"/>
      <c r="K894" s="395"/>
      <c r="L894" s="395"/>
      <c r="M894" s="394"/>
      <c r="N894" s="394"/>
      <c r="O894" s="394"/>
    </row>
    <row r="895" spans="1:15" ht="12.75" customHeight="1">
      <c r="A895" s="394"/>
      <c r="B895" s="394"/>
      <c r="C895" s="394"/>
      <c r="D895" s="394"/>
      <c r="E895" s="394"/>
      <c r="F895" s="394"/>
      <c r="G895" s="394"/>
      <c r="H895" s="394"/>
      <c r="I895" s="394"/>
      <c r="J895" s="395"/>
      <c r="K895" s="395"/>
      <c r="L895" s="395"/>
      <c r="M895" s="394"/>
      <c r="N895" s="394"/>
      <c r="O895" s="394"/>
    </row>
    <row r="896" spans="1:15" ht="12.75" customHeight="1">
      <c r="A896" s="394"/>
      <c r="B896" s="394"/>
      <c r="C896" s="394"/>
      <c r="D896" s="394"/>
      <c r="E896" s="394"/>
      <c r="F896" s="394"/>
      <c r="G896" s="394"/>
      <c r="H896" s="394"/>
      <c r="I896" s="394"/>
      <c r="J896" s="395"/>
      <c r="K896" s="395"/>
      <c r="L896" s="395"/>
      <c r="M896" s="394"/>
      <c r="N896" s="394"/>
      <c r="O896" s="394"/>
    </row>
    <row r="897" spans="1:15" ht="12.75" customHeight="1">
      <c r="A897" s="394"/>
      <c r="B897" s="394"/>
      <c r="C897" s="394"/>
      <c r="D897" s="394"/>
      <c r="E897" s="394"/>
      <c r="F897" s="394"/>
      <c r="G897" s="394"/>
      <c r="H897" s="394"/>
      <c r="I897" s="394"/>
      <c r="J897" s="395"/>
      <c r="K897" s="395"/>
      <c r="L897" s="395"/>
      <c r="M897" s="394"/>
      <c r="N897" s="394"/>
      <c r="O897" s="394"/>
    </row>
    <row r="898" spans="1:15" ht="12.75" customHeight="1">
      <c r="A898" s="394"/>
      <c r="B898" s="394"/>
      <c r="C898" s="394"/>
      <c r="D898" s="394"/>
      <c r="E898" s="394"/>
      <c r="F898" s="394"/>
      <c r="G898" s="394"/>
      <c r="H898" s="394"/>
      <c r="I898" s="394"/>
      <c r="J898" s="395"/>
      <c r="K898" s="395"/>
      <c r="L898" s="395"/>
      <c r="M898" s="394"/>
      <c r="N898" s="394"/>
      <c r="O898" s="394"/>
    </row>
    <row r="899" spans="1:15" ht="12.75" customHeight="1">
      <c r="A899" s="394"/>
      <c r="B899" s="394"/>
      <c r="C899" s="394"/>
      <c r="D899" s="394"/>
      <c r="E899" s="394"/>
      <c r="F899" s="394"/>
      <c r="G899" s="394"/>
      <c r="H899" s="394"/>
      <c r="I899" s="394"/>
      <c r="J899" s="395"/>
      <c r="K899" s="395"/>
      <c r="L899" s="395"/>
      <c r="M899" s="394"/>
      <c r="N899" s="394"/>
      <c r="O899" s="394"/>
    </row>
    <row r="900" spans="1:15" ht="12.75" customHeight="1">
      <c r="A900" s="394"/>
      <c r="B900" s="394"/>
      <c r="C900" s="394"/>
      <c r="D900" s="394"/>
      <c r="E900" s="394"/>
      <c r="F900" s="394"/>
      <c r="G900" s="394"/>
      <c r="H900" s="394"/>
      <c r="I900" s="394"/>
      <c r="J900" s="395"/>
      <c r="K900" s="395"/>
      <c r="L900" s="395"/>
      <c r="M900" s="394"/>
      <c r="N900" s="394"/>
      <c r="O900" s="394"/>
    </row>
    <row r="901" spans="1:15" ht="12.75" customHeight="1">
      <c r="A901" s="394"/>
      <c r="B901" s="394"/>
      <c r="C901" s="394"/>
      <c r="D901" s="394"/>
      <c r="E901" s="394"/>
      <c r="F901" s="394"/>
      <c r="G901" s="394"/>
      <c r="H901" s="394"/>
      <c r="I901" s="394"/>
      <c r="J901" s="395"/>
      <c r="K901" s="395"/>
      <c r="L901" s="395"/>
      <c r="M901" s="394"/>
      <c r="N901" s="394"/>
      <c r="O901" s="394"/>
    </row>
    <row r="902" spans="1:15" ht="12.75" customHeight="1">
      <c r="A902" s="394"/>
      <c r="B902" s="394"/>
      <c r="C902" s="394"/>
      <c r="D902" s="394"/>
      <c r="E902" s="394"/>
      <c r="F902" s="394"/>
      <c r="G902" s="394"/>
      <c r="H902" s="394"/>
      <c r="I902" s="394"/>
      <c r="J902" s="395"/>
      <c r="K902" s="395"/>
      <c r="L902" s="395"/>
      <c r="M902" s="394"/>
      <c r="N902" s="394"/>
      <c r="O902" s="394"/>
    </row>
    <row r="903" spans="1:15" ht="12.75" customHeight="1">
      <c r="A903" s="394"/>
      <c r="B903" s="394"/>
      <c r="C903" s="394"/>
      <c r="D903" s="394"/>
      <c r="E903" s="394"/>
      <c r="F903" s="394"/>
      <c r="G903" s="394"/>
      <c r="H903" s="394"/>
      <c r="I903" s="394"/>
      <c r="J903" s="395"/>
      <c r="K903" s="395"/>
      <c r="L903" s="395"/>
      <c r="M903" s="394"/>
      <c r="N903" s="394"/>
      <c r="O903" s="394"/>
    </row>
    <row r="904" spans="1:15" ht="12.75" customHeight="1">
      <c r="A904" s="394"/>
      <c r="B904" s="394"/>
      <c r="C904" s="394"/>
      <c r="D904" s="394"/>
      <c r="E904" s="394"/>
      <c r="F904" s="394"/>
      <c r="G904" s="394"/>
      <c r="H904" s="394"/>
      <c r="I904" s="394"/>
      <c r="J904" s="395"/>
      <c r="K904" s="395"/>
      <c r="L904" s="395"/>
      <c r="M904" s="394"/>
      <c r="N904" s="394"/>
      <c r="O904" s="394"/>
    </row>
    <row r="905" spans="1:15" ht="12.75" customHeight="1">
      <c r="A905" s="394"/>
      <c r="B905" s="394"/>
      <c r="C905" s="394"/>
      <c r="D905" s="394"/>
      <c r="E905" s="394"/>
      <c r="F905" s="394"/>
      <c r="G905" s="394"/>
      <c r="H905" s="394"/>
      <c r="I905" s="394"/>
      <c r="J905" s="395"/>
      <c r="K905" s="395"/>
      <c r="L905" s="395"/>
      <c r="M905" s="394"/>
      <c r="N905" s="394"/>
      <c r="O905" s="394"/>
    </row>
    <row r="906" spans="1:15" ht="12.75" customHeight="1">
      <c r="A906" s="394"/>
      <c r="B906" s="394"/>
      <c r="C906" s="394"/>
      <c r="D906" s="394"/>
      <c r="E906" s="394"/>
      <c r="F906" s="394"/>
      <c r="G906" s="394"/>
      <c r="H906" s="394"/>
      <c r="I906" s="394"/>
      <c r="J906" s="395"/>
      <c r="K906" s="395"/>
      <c r="L906" s="395"/>
      <c r="M906" s="394"/>
      <c r="N906" s="394"/>
      <c r="O906" s="394"/>
    </row>
    <row r="907" spans="1:15" ht="12.75" customHeight="1">
      <c r="A907" s="394"/>
      <c r="B907" s="394"/>
      <c r="C907" s="394"/>
      <c r="D907" s="394"/>
      <c r="E907" s="394"/>
      <c r="F907" s="394"/>
      <c r="G907" s="394"/>
      <c r="H907" s="394"/>
      <c r="I907" s="394"/>
      <c r="J907" s="395"/>
      <c r="K907" s="395"/>
      <c r="L907" s="395"/>
      <c r="M907" s="394"/>
      <c r="N907" s="394"/>
      <c r="O907" s="394"/>
    </row>
    <row r="908" spans="1:15" ht="12.75" customHeight="1">
      <c r="A908" s="394"/>
      <c r="B908" s="394"/>
      <c r="C908" s="394"/>
      <c r="D908" s="394"/>
      <c r="E908" s="394"/>
      <c r="F908" s="394"/>
      <c r="G908" s="394"/>
      <c r="H908" s="394"/>
      <c r="I908" s="394"/>
      <c r="J908" s="395"/>
      <c r="K908" s="395"/>
      <c r="L908" s="395"/>
      <c r="M908" s="394"/>
      <c r="N908" s="394"/>
      <c r="O908" s="394"/>
    </row>
    <row r="909" spans="1:15" ht="12.75" customHeight="1">
      <c r="A909" s="394"/>
      <c r="B909" s="394"/>
      <c r="C909" s="394"/>
      <c r="D909" s="394"/>
      <c r="E909" s="394"/>
      <c r="F909" s="394"/>
      <c r="G909" s="394"/>
      <c r="H909" s="394"/>
      <c r="I909" s="394"/>
      <c r="J909" s="395"/>
      <c r="K909" s="395"/>
      <c r="L909" s="395"/>
      <c r="M909" s="394"/>
      <c r="N909" s="394"/>
      <c r="O909" s="394"/>
    </row>
    <row r="910" spans="1:15" ht="12.75" customHeight="1">
      <c r="A910" s="394"/>
      <c r="B910" s="394"/>
      <c r="C910" s="394"/>
      <c r="D910" s="394"/>
      <c r="E910" s="394"/>
      <c r="F910" s="394"/>
      <c r="G910" s="394"/>
      <c r="H910" s="394"/>
      <c r="I910" s="394"/>
      <c r="J910" s="395"/>
      <c r="K910" s="395"/>
      <c r="L910" s="395"/>
      <c r="M910" s="394"/>
      <c r="N910" s="394"/>
      <c r="O910" s="394"/>
    </row>
    <row r="911" spans="1:15" ht="12.75" customHeight="1">
      <c r="A911" s="394"/>
      <c r="B911" s="394"/>
      <c r="C911" s="394"/>
      <c r="D911" s="394"/>
      <c r="E911" s="394"/>
      <c r="F911" s="394"/>
      <c r="G911" s="394"/>
      <c r="H911" s="394"/>
      <c r="I911" s="394"/>
      <c r="J911" s="395"/>
      <c r="K911" s="395"/>
      <c r="L911" s="395"/>
      <c r="M911" s="394"/>
      <c r="N911" s="394"/>
      <c r="O911" s="394"/>
    </row>
    <row r="912" spans="1:15" ht="12.75" customHeight="1">
      <c r="A912" s="394"/>
      <c r="B912" s="394"/>
      <c r="C912" s="394"/>
      <c r="D912" s="394"/>
      <c r="E912" s="394"/>
      <c r="F912" s="394"/>
      <c r="G912" s="394"/>
      <c r="H912" s="394"/>
      <c r="I912" s="394"/>
      <c r="J912" s="395"/>
      <c r="K912" s="395"/>
      <c r="L912" s="395"/>
      <c r="M912" s="394"/>
      <c r="N912" s="394"/>
      <c r="O912" s="394"/>
    </row>
    <row r="913" spans="1:15" ht="12.75" customHeight="1">
      <c r="A913" s="394"/>
      <c r="B913" s="394"/>
      <c r="C913" s="394"/>
      <c r="D913" s="394"/>
      <c r="E913" s="394"/>
      <c r="F913" s="394"/>
      <c r="G913" s="394"/>
      <c r="H913" s="394"/>
      <c r="I913" s="394"/>
      <c r="J913" s="395"/>
      <c r="K913" s="395"/>
      <c r="L913" s="395"/>
      <c r="M913" s="394"/>
      <c r="N913" s="394"/>
      <c r="O913" s="394"/>
    </row>
    <row r="914" spans="1:15" ht="12.75" customHeight="1">
      <c r="A914" s="394"/>
      <c r="B914" s="394"/>
      <c r="C914" s="394"/>
      <c r="D914" s="394"/>
      <c r="E914" s="394"/>
      <c r="F914" s="394"/>
      <c r="G914" s="394"/>
      <c r="H914" s="394"/>
      <c r="I914" s="394"/>
      <c r="J914" s="395"/>
      <c r="K914" s="395"/>
      <c r="L914" s="395"/>
      <c r="M914" s="394"/>
      <c r="N914" s="394"/>
      <c r="O914" s="394"/>
    </row>
    <row r="915" spans="1:15" ht="12.75" customHeight="1">
      <c r="A915" s="394"/>
      <c r="B915" s="394"/>
      <c r="C915" s="394"/>
      <c r="D915" s="394"/>
      <c r="E915" s="394"/>
      <c r="F915" s="394"/>
      <c r="G915" s="394"/>
      <c r="H915" s="394"/>
      <c r="I915" s="394"/>
      <c r="J915" s="395"/>
      <c r="K915" s="395"/>
      <c r="L915" s="395"/>
      <c r="M915" s="394"/>
      <c r="N915" s="394"/>
      <c r="O915" s="394"/>
    </row>
    <row r="916" spans="1:15" ht="12.75" customHeight="1">
      <c r="A916" s="394"/>
      <c r="B916" s="394"/>
      <c r="C916" s="394"/>
      <c r="D916" s="394"/>
      <c r="E916" s="394"/>
      <c r="F916" s="394"/>
      <c r="G916" s="394"/>
      <c r="H916" s="394"/>
      <c r="I916" s="394"/>
      <c r="J916" s="395"/>
      <c r="K916" s="395"/>
      <c r="L916" s="395"/>
      <c r="M916" s="394"/>
      <c r="N916" s="394"/>
      <c r="O916" s="394"/>
    </row>
    <row r="917" spans="1:15" ht="12.75" customHeight="1">
      <c r="A917" s="394"/>
      <c r="B917" s="394"/>
      <c r="C917" s="394"/>
      <c r="D917" s="394"/>
      <c r="E917" s="394"/>
      <c r="F917" s="394"/>
      <c r="G917" s="394"/>
      <c r="H917" s="394"/>
      <c r="I917" s="394"/>
      <c r="J917" s="395"/>
      <c r="K917" s="395"/>
      <c r="L917" s="395"/>
      <c r="M917" s="394"/>
      <c r="N917" s="394"/>
      <c r="O917" s="394"/>
    </row>
    <row r="918" spans="1:15" ht="12.75" customHeight="1">
      <c r="A918" s="394"/>
      <c r="B918" s="394"/>
      <c r="C918" s="394"/>
      <c r="D918" s="394"/>
      <c r="E918" s="394"/>
      <c r="F918" s="394"/>
      <c r="G918" s="394"/>
      <c r="H918" s="394"/>
      <c r="I918" s="394"/>
      <c r="J918" s="395"/>
      <c r="K918" s="395"/>
      <c r="L918" s="395"/>
      <c r="M918" s="394"/>
      <c r="N918" s="394"/>
      <c r="O918" s="394"/>
    </row>
    <row r="919" spans="1:15" ht="12.75" customHeight="1">
      <c r="A919" s="394"/>
      <c r="B919" s="394"/>
      <c r="C919" s="394"/>
      <c r="D919" s="394"/>
      <c r="E919" s="394"/>
      <c r="F919" s="394"/>
      <c r="G919" s="394"/>
      <c r="H919" s="394"/>
      <c r="I919" s="394"/>
      <c r="J919" s="395"/>
      <c r="K919" s="395"/>
      <c r="L919" s="395"/>
      <c r="M919" s="394"/>
      <c r="N919" s="394"/>
      <c r="O919" s="394"/>
    </row>
    <row r="920" spans="1:15" ht="12.75" customHeight="1">
      <c r="A920" s="394"/>
      <c r="B920" s="394"/>
      <c r="C920" s="394"/>
      <c r="D920" s="394"/>
      <c r="E920" s="394"/>
      <c r="F920" s="394"/>
      <c r="G920" s="394"/>
      <c r="H920" s="394"/>
      <c r="I920" s="394"/>
      <c r="J920" s="395"/>
      <c r="K920" s="395"/>
      <c r="L920" s="395"/>
      <c r="M920" s="394"/>
      <c r="N920" s="394"/>
      <c r="O920" s="394"/>
    </row>
    <row r="921" spans="1:15" ht="12.75" customHeight="1">
      <c r="A921" s="394"/>
      <c r="B921" s="394"/>
      <c r="C921" s="394"/>
      <c r="D921" s="394"/>
      <c r="E921" s="394"/>
      <c r="F921" s="394"/>
      <c r="G921" s="394"/>
      <c r="H921" s="394"/>
      <c r="I921" s="394"/>
      <c r="J921" s="395"/>
      <c r="K921" s="395"/>
      <c r="L921" s="395"/>
      <c r="M921" s="394"/>
      <c r="N921" s="394"/>
      <c r="O921" s="394"/>
    </row>
    <row r="922" spans="1:15" ht="12.75" customHeight="1">
      <c r="A922" s="394"/>
      <c r="B922" s="394"/>
      <c r="C922" s="394"/>
      <c r="D922" s="394"/>
      <c r="E922" s="394"/>
      <c r="F922" s="394"/>
      <c r="G922" s="394"/>
      <c r="H922" s="394"/>
      <c r="I922" s="394"/>
      <c r="J922" s="395"/>
      <c r="K922" s="395"/>
      <c r="L922" s="395"/>
      <c r="M922" s="394"/>
      <c r="N922" s="394"/>
      <c r="O922" s="394"/>
    </row>
    <row r="923" spans="1:15" ht="12.75" customHeight="1">
      <c r="A923" s="394"/>
      <c r="B923" s="394"/>
      <c r="C923" s="394"/>
      <c r="D923" s="394"/>
      <c r="E923" s="394"/>
      <c r="F923" s="394"/>
      <c r="G923" s="394"/>
      <c r="H923" s="394"/>
      <c r="I923" s="394"/>
      <c r="J923" s="395"/>
      <c r="K923" s="395"/>
      <c r="L923" s="395"/>
      <c r="M923" s="394"/>
      <c r="N923" s="394"/>
      <c r="O923" s="394"/>
    </row>
    <row r="924" spans="1:15" ht="12.75" customHeight="1">
      <c r="A924" s="394"/>
      <c r="B924" s="394"/>
      <c r="C924" s="394"/>
      <c r="D924" s="394"/>
      <c r="E924" s="394"/>
      <c r="F924" s="394"/>
      <c r="G924" s="394"/>
      <c r="H924" s="394"/>
      <c r="I924" s="394"/>
      <c r="J924" s="395"/>
      <c r="K924" s="395"/>
      <c r="L924" s="395"/>
      <c r="M924" s="394"/>
      <c r="N924" s="394"/>
      <c r="O924" s="394"/>
    </row>
    <row r="925" spans="1:15" ht="12.75" customHeight="1">
      <c r="A925" s="394"/>
      <c r="B925" s="394"/>
      <c r="C925" s="394"/>
      <c r="D925" s="394"/>
      <c r="E925" s="394"/>
      <c r="F925" s="394"/>
      <c r="G925" s="394"/>
      <c r="H925" s="394"/>
      <c r="I925" s="394"/>
      <c r="J925" s="395"/>
      <c r="K925" s="395"/>
      <c r="L925" s="395"/>
      <c r="M925" s="394"/>
      <c r="N925" s="394"/>
      <c r="O925" s="394"/>
    </row>
    <row r="926" spans="1:15" ht="12.75" customHeight="1">
      <c r="A926" s="394"/>
      <c r="B926" s="394"/>
      <c r="C926" s="394"/>
      <c r="D926" s="394"/>
      <c r="E926" s="394"/>
      <c r="F926" s="394"/>
      <c r="G926" s="394"/>
      <c r="H926" s="394"/>
      <c r="I926" s="394"/>
      <c r="J926" s="395"/>
      <c r="K926" s="395"/>
      <c r="L926" s="395"/>
      <c r="M926" s="394"/>
      <c r="N926" s="394"/>
      <c r="O926" s="394"/>
    </row>
    <row r="927" spans="1:15" ht="12.75" customHeight="1">
      <c r="A927" s="394"/>
      <c r="B927" s="394"/>
      <c r="C927" s="394"/>
      <c r="D927" s="394"/>
      <c r="E927" s="394"/>
      <c r="F927" s="394"/>
      <c r="G927" s="394"/>
      <c r="H927" s="394"/>
      <c r="I927" s="394"/>
      <c r="J927" s="395"/>
      <c r="K927" s="395"/>
      <c r="L927" s="395"/>
      <c r="M927" s="394"/>
      <c r="N927" s="394"/>
      <c r="O927" s="394"/>
    </row>
    <row r="928" spans="1:15" ht="12.75" customHeight="1">
      <c r="A928" s="394"/>
      <c r="B928" s="394"/>
      <c r="C928" s="394"/>
      <c r="D928" s="394"/>
      <c r="E928" s="394"/>
      <c r="F928" s="394"/>
      <c r="G928" s="394"/>
      <c r="H928" s="394"/>
      <c r="I928" s="394"/>
      <c r="J928" s="395"/>
      <c r="K928" s="395"/>
      <c r="L928" s="395"/>
      <c r="M928" s="394"/>
      <c r="N928" s="394"/>
      <c r="O928" s="394"/>
    </row>
    <row r="929" spans="1:15" ht="12.75" customHeight="1">
      <c r="A929" s="394"/>
      <c r="B929" s="394"/>
      <c r="C929" s="394"/>
      <c r="D929" s="394"/>
      <c r="E929" s="394"/>
      <c r="F929" s="394"/>
      <c r="G929" s="394"/>
      <c r="H929" s="394"/>
      <c r="I929" s="394"/>
      <c r="J929" s="395"/>
      <c r="K929" s="395"/>
      <c r="L929" s="395"/>
      <c r="M929" s="394"/>
      <c r="N929" s="394"/>
      <c r="O929" s="394"/>
    </row>
    <row r="930" spans="1:15" ht="12.75" customHeight="1">
      <c r="A930" s="394"/>
      <c r="B930" s="394"/>
      <c r="C930" s="394"/>
      <c r="D930" s="394"/>
      <c r="E930" s="394"/>
      <c r="F930" s="394"/>
      <c r="G930" s="394"/>
      <c r="H930" s="394"/>
      <c r="I930" s="394"/>
      <c r="J930" s="395"/>
      <c r="K930" s="395"/>
      <c r="L930" s="395"/>
      <c r="M930" s="394"/>
      <c r="N930" s="394"/>
      <c r="O930" s="394"/>
    </row>
    <row r="931" spans="1:15" ht="12.75" customHeight="1">
      <c r="A931" s="394"/>
      <c r="B931" s="394"/>
      <c r="C931" s="394"/>
      <c r="D931" s="394"/>
      <c r="E931" s="394"/>
      <c r="F931" s="394"/>
      <c r="G931" s="394"/>
      <c r="H931" s="394"/>
      <c r="I931" s="394"/>
      <c r="J931" s="395"/>
      <c r="K931" s="395"/>
      <c r="L931" s="395"/>
      <c r="M931" s="394"/>
      <c r="N931" s="394"/>
      <c r="O931" s="394"/>
    </row>
    <row r="932" spans="1:15" ht="12.75" customHeight="1">
      <c r="A932" s="394"/>
      <c r="B932" s="394"/>
      <c r="C932" s="394"/>
      <c r="D932" s="394"/>
      <c r="E932" s="394"/>
      <c r="F932" s="394"/>
      <c r="G932" s="394"/>
      <c r="H932" s="394"/>
      <c r="I932" s="394"/>
      <c r="J932" s="395"/>
      <c r="K932" s="395"/>
      <c r="L932" s="395"/>
      <c r="M932" s="394"/>
      <c r="N932" s="394"/>
      <c r="O932" s="394"/>
    </row>
    <row r="933" spans="1:15" ht="12.75" customHeight="1">
      <c r="A933" s="394"/>
      <c r="B933" s="394"/>
      <c r="C933" s="394"/>
      <c r="D933" s="394"/>
      <c r="E933" s="394"/>
      <c r="F933" s="394"/>
      <c r="G933" s="394"/>
      <c r="H933" s="394"/>
      <c r="I933" s="394"/>
      <c r="J933" s="395"/>
      <c r="K933" s="395"/>
      <c r="L933" s="395"/>
      <c r="M933" s="394"/>
      <c r="N933" s="394"/>
      <c r="O933" s="394"/>
    </row>
    <row r="934" spans="1:15" ht="12.75" customHeight="1">
      <c r="A934" s="394"/>
      <c r="B934" s="394"/>
      <c r="C934" s="394"/>
      <c r="D934" s="394"/>
      <c r="E934" s="394"/>
      <c r="F934" s="394"/>
      <c r="G934" s="394"/>
      <c r="H934" s="394"/>
      <c r="I934" s="394"/>
      <c r="J934" s="395"/>
      <c r="K934" s="395"/>
      <c r="L934" s="395"/>
      <c r="M934" s="394"/>
      <c r="N934" s="394"/>
      <c r="O934" s="394"/>
    </row>
    <row r="935" spans="1:15" ht="12.75" customHeight="1">
      <c r="A935" s="394"/>
      <c r="B935" s="394"/>
      <c r="C935" s="394"/>
      <c r="D935" s="394"/>
      <c r="E935" s="394"/>
      <c r="F935" s="394"/>
      <c r="G935" s="394"/>
      <c r="H935" s="394"/>
      <c r="I935" s="394"/>
      <c r="J935" s="395"/>
      <c r="K935" s="395"/>
      <c r="L935" s="395"/>
      <c r="M935" s="394"/>
      <c r="N935" s="394"/>
      <c r="O935" s="394"/>
    </row>
    <row r="936" spans="1:15" ht="12.75" customHeight="1">
      <c r="A936" s="394"/>
      <c r="B936" s="394"/>
      <c r="C936" s="394"/>
      <c r="D936" s="394"/>
      <c r="E936" s="394"/>
      <c r="F936" s="394"/>
      <c r="G936" s="394"/>
      <c r="H936" s="394"/>
      <c r="I936" s="394"/>
      <c r="J936" s="395"/>
      <c r="K936" s="395"/>
      <c r="L936" s="395"/>
      <c r="M936" s="394"/>
      <c r="N936" s="394"/>
      <c r="O936" s="394"/>
    </row>
    <row r="937" spans="1:15" ht="12.75" customHeight="1">
      <c r="A937" s="394"/>
      <c r="B937" s="394"/>
      <c r="C937" s="394"/>
      <c r="D937" s="394"/>
      <c r="E937" s="394"/>
      <c r="F937" s="394"/>
      <c r="G937" s="394"/>
      <c r="H937" s="394"/>
      <c r="I937" s="394"/>
      <c r="J937" s="395"/>
      <c r="K937" s="395"/>
      <c r="L937" s="395"/>
      <c r="M937" s="394"/>
      <c r="N937" s="394"/>
      <c r="O937" s="394"/>
    </row>
    <row r="938" spans="1:15" ht="12.75" customHeight="1">
      <c r="A938" s="394"/>
      <c r="B938" s="394"/>
      <c r="C938" s="394"/>
      <c r="D938" s="394"/>
      <c r="E938" s="394"/>
      <c r="F938" s="394"/>
      <c r="G938" s="394"/>
      <c r="H938" s="394"/>
      <c r="I938" s="394"/>
      <c r="J938" s="395"/>
      <c r="K938" s="395"/>
      <c r="L938" s="395"/>
      <c r="M938" s="394"/>
      <c r="N938" s="394"/>
      <c r="O938" s="394"/>
    </row>
    <row r="939" spans="1:15" ht="12.75" customHeight="1">
      <c r="A939" s="394"/>
      <c r="B939" s="394"/>
      <c r="C939" s="394"/>
      <c r="D939" s="394"/>
      <c r="E939" s="394"/>
      <c r="F939" s="394"/>
      <c r="G939" s="394"/>
      <c r="H939" s="394"/>
      <c r="I939" s="394"/>
      <c r="J939" s="395"/>
      <c r="K939" s="395"/>
      <c r="L939" s="395"/>
      <c r="M939" s="394"/>
      <c r="N939" s="394"/>
      <c r="O939" s="394"/>
    </row>
    <row r="940" spans="1:15" ht="12.75" customHeight="1">
      <c r="A940" s="394"/>
      <c r="B940" s="394"/>
      <c r="C940" s="394"/>
      <c r="D940" s="394"/>
      <c r="E940" s="394"/>
      <c r="F940" s="394"/>
      <c r="G940" s="394"/>
      <c r="H940" s="394"/>
      <c r="I940" s="394"/>
      <c r="J940" s="395"/>
      <c r="K940" s="395"/>
      <c r="L940" s="395"/>
      <c r="M940" s="394"/>
      <c r="N940" s="394"/>
      <c r="O940" s="394"/>
    </row>
    <row r="941" spans="1:15" ht="12.75" customHeight="1">
      <c r="A941" s="394"/>
      <c r="B941" s="394"/>
      <c r="C941" s="394"/>
      <c r="D941" s="394"/>
      <c r="E941" s="394"/>
      <c r="F941" s="394"/>
      <c r="G941" s="394"/>
      <c r="H941" s="394"/>
      <c r="I941" s="394"/>
      <c r="J941" s="395"/>
      <c r="K941" s="395"/>
      <c r="L941" s="395"/>
      <c r="M941" s="394"/>
      <c r="N941" s="394"/>
      <c r="O941" s="394"/>
    </row>
    <row r="942" spans="1:15" ht="12.75" customHeight="1">
      <c r="A942" s="394"/>
      <c r="B942" s="394"/>
      <c r="C942" s="394"/>
      <c r="D942" s="394"/>
      <c r="E942" s="394"/>
      <c r="F942" s="394"/>
      <c r="G942" s="394"/>
      <c r="H942" s="394"/>
      <c r="I942" s="394"/>
      <c r="J942" s="395"/>
      <c r="K942" s="395"/>
      <c r="L942" s="395"/>
      <c r="M942" s="394"/>
      <c r="N942" s="394"/>
      <c r="O942" s="394"/>
    </row>
    <row r="943" spans="1:15" ht="12.75" customHeight="1">
      <c r="A943" s="394"/>
      <c r="B943" s="394"/>
      <c r="C943" s="394"/>
      <c r="D943" s="394"/>
      <c r="E943" s="394"/>
      <c r="F943" s="394"/>
      <c r="G943" s="394"/>
      <c r="H943" s="394"/>
      <c r="I943" s="394"/>
      <c r="J943" s="395"/>
      <c r="K943" s="395"/>
      <c r="L943" s="395"/>
      <c r="M943" s="394"/>
      <c r="N943" s="394"/>
      <c r="O943" s="394"/>
    </row>
    <row r="944" spans="1:15" ht="12.75" customHeight="1">
      <c r="A944" s="394"/>
      <c r="B944" s="394"/>
      <c r="C944" s="394"/>
      <c r="D944" s="394"/>
      <c r="E944" s="394"/>
      <c r="F944" s="394"/>
      <c r="G944" s="394"/>
      <c r="H944" s="394"/>
      <c r="I944" s="394"/>
      <c r="J944" s="395"/>
      <c r="K944" s="395"/>
      <c r="L944" s="395"/>
      <c r="M944" s="394"/>
      <c r="N944" s="394"/>
      <c r="O944" s="394"/>
    </row>
    <row r="945" spans="1:15" ht="12.75" customHeight="1">
      <c r="A945" s="394"/>
      <c r="B945" s="394"/>
      <c r="C945" s="394"/>
      <c r="D945" s="394"/>
      <c r="E945" s="394"/>
      <c r="F945" s="394"/>
      <c r="G945" s="394"/>
      <c r="H945" s="394"/>
      <c r="I945" s="394"/>
      <c r="J945" s="395"/>
      <c r="K945" s="395"/>
      <c r="L945" s="395"/>
      <c r="M945" s="394"/>
      <c r="N945" s="394"/>
      <c r="O945" s="394"/>
    </row>
    <row r="946" spans="1:15" ht="12.75" customHeight="1">
      <c r="A946" s="394"/>
      <c r="B946" s="394"/>
      <c r="C946" s="394"/>
      <c r="D946" s="394"/>
      <c r="E946" s="394"/>
      <c r="F946" s="394"/>
      <c r="G946" s="394"/>
      <c r="H946" s="394"/>
      <c r="I946" s="394"/>
      <c r="J946" s="395"/>
      <c r="K946" s="395"/>
      <c r="L946" s="395"/>
      <c r="M946" s="394"/>
      <c r="N946" s="394"/>
      <c r="O946" s="394"/>
    </row>
    <row r="947" spans="1:15" ht="12.75" customHeight="1">
      <c r="A947" s="394"/>
      <c r="B947" s="394"/>
      <c r="C947" s="394"/>
      <c r="D947" s="394"/>
      <c r="E947" s="394"/>
      <c r="F947" s="394"/>
      <c r="G947" s="394"/>
      <c r="H947" s="394"/>
      <c r="I947" s="394"/>
      <c r="J947" s="395"/>
      <c r="K947" s="395"/>
      <c r="L947" s="395"/>
      <c r="M947" s="394"/>
      <c r="N947" s="394"/>
      <c r="O947" s="394"/>
    </row>
    <row r="948" spans="1:15" ht="12.75" customHeight="1">
      <c r="A948" s="394"/>
      <c r="B948" s="394"/>
      <c r="C948" s="394"/>
      <c r="D948" s="394"/>
      <c r="E948" s="394"/>
      <c r="F948" s="394"/>
      <c r="G948" s="394"/>
      <c r="H948" s="394"/>
      <c r="I948" s="394"/>
      <c r="J948" s="395"/>
      <c r="K948" s="395"/>
      <c r="L948" s="395"/>
      <c r="M948" s="394"/>
      <c r="N948" s="394"/>
      <c r="O948" s="394"/>
    </row>
    <row r="949" spans="1:15" ht="12.75" customHeight="1">
      <c r="A949" s="394"/>
      <c r="B949" s="394"/>
      <c r="C949" s="394"/>
      <c r="D949" s="394"/>
      <c r="E949" s="394"/>
      <c r="F949" s="394"/>
      <c r="G949" s="394"/>
      <c r="H949" s="394"/>
      <c r="I949" s="394"/>
      <c r="J949" s="395"/>
      <c r="K949" s="395"/>
      <c r="L949" s="395"/>
      <c r="M949" s="394"/>
      <c r="N949" s="394"/>
      <c r="O949" s="394"/>
    </row>
    <row r="950" spans="1:15" ht="12.75" customHeight="1">
      <c r="A950" s="394"/>
      <c r="B950" s="394"/>
      <c r="C950" s="394"/>
      <c r="D950" s="394"/>
      <c r="E950" s="394"/>
      <c r="F950" s="394"/>
      <c r="G950" s="394"/>
      <c r="H950" s="394"/>
      <c r="I950" s="394"/>
      <c r="J950" s="395"/>
      <c r="K950" s="395"/>
      <c r="L950" s="395"/>
      <c r="M950" s="394"/>
      <c r="N950" s="394"/>
      <c r="O950" s="394"/>
    </row>
    <row r="951" spans="1:15" ht="12.75" customHeight="1">
      <c r="A951" s="394"/>
      <c r="B951" s="394"/>
      <c r="C951" s="394"/>
      <c r="D951" s="394"/>
      <c r="E951" s="394"/>
      <c r="F951" s="394"/>
      <c r="G951" s="394"/>
      <c r="H951" s="394"/>
      <c r="I951" s="394"/>
      <c r="J951" s="395"/>
      <c r="K951" s="395"/>
      <c r="L951" s="395"/>
      <c r="M951" s="394"/>
      <c r="N951" s="394"/>
      <c r="O951" s="394"/>
    </row>
    <row r="952" spans="1:15" ht="12.75" customHeight="1">
      <c r="A952" s="394"/>
      <c r="B952" s="394"/>
      <c r="C952" s="394"/>
      <c r="D952" s="394"/>
      <c r="E952" s="394"/>
      <c r="F952" s="394"/>
      <c r="G952" s="394"/>
      <c r="H952" s="394"/>
      <c r="I952" s="394"/>
      <c r="J952" s="395"/>
      <c r="K952" s="395"/>
      <c r="L952" s="395"/>
      <c r="M952" s="394"/>
      <c r="N952" s="394"/>
      <c r="O952" s="394"/>
    </row>
    <row r="953" spans="1:15" ht="12.75" customHeight="1">
      <c r="A953" s="394"/>
      <c r="B953" s="394"/>
      <c r="C953" s="394"/>
      <c r="D953" s="394"/>
      <c r="E953" s="394"/>
      <c r="F953" s="394"/>
      <c r="G953" s="394"/>
      <c r="H953" s="394"/>
      <c r="I953" s="394"/>
      <c r="J953" s="395"/>
      <c r="K953" s="395"/>
      <c r="L953" s="395"/>
      <c r="M953" s="394"/>
      <c r="N953" s="394"/>
      <c r="O953" s="394"/>
    </row>
    <row r="954" spans="1:15" ht="12.75" customHeight="1">
      <c r="A954" s="394"/>
      <c r="B954" s="394"/>
      <c r="C954" s="394"/>
      <c r="D954" s="394"/>
      <c r="E954" s="394"/>
      <c r="F954" s="394"/>
      <c r="G954" s="394"/>
      <c r="H954" s="394"/>
      <c r="I954" s="394"/>
      <c r="J954" s="395"/>
      <c r="K954" s="395"/>
      <c r="L954" s="395"/>
      <c r="M954" s="394"/>
      <c r="N954" s="394"/>
      <c r="O954" s="394"/>
    </row>
    <row r="955" spans="1:15" ht="12.75" customHeight="1">
      <c r="A955" s="394"/>
      <c r="B955" s="394"/>
      <c r="C955" s="394"/>
      <c r="D955" s="394"/>
      <c r="E955" s="394"/>
      <c r="F955" s="394"/>
      <c r="G955" s="394"/>
      <c r="H955" s="394"/>
      <c r="I955" s="394"/>
      <c r="J955" s="395"/>
      <c r="K955" s="395"/>
      <c r="L955" s="395"/>
      <c r="M955" s="394"/>
      <c r="N955" s="394"/>
      <c r="O955" s="394"/>
    </row>
    <row r="956" spans="1:15" ht="12.75" customHeight="1">
      <c r="A956" s="394"/>
      <c r="B956" s="394"/>
      <c r="C956" s="394"/>
      <c r="D956" s="394"/>
      <c r="E956" s="394"/>
      <c r="F956" s="394"/>
      <c r="G956" s="394"/>
      <c r="H956" s="394"/>
      <c r="I956" s="394"/>
      <c r="J956" s="395"/>
      <c r="K956" s="395"/>
      <c r="L956" s="395"/>
      <c r="M956" s="394"/>
      <c r="N956" s="394"/>
      <c r="O956" s="394"/>
    </row>
    <row r="957" spans="1:15" ht="12.75" customHeight="1">
      <c r="A957" s="394"/>
      <c r="B957" s="394"/>
      <c r="C957" s="394"/>
      <c r="D957" s="394"/>
      <c r="E957" s="394"/>
      <c r="F957" s="394"/>
      <c r="G957" s="394"/>
      <c r="H957" s="394"/>
      <c r="I957" s="394"/>
      <c r="J957" s="395"/>
      <c r="K957" s="395"/>
      <c r="L957" s="395"/>
      <c r="M957" s="394"/>
      <c r="N957" s="394"/>
      <c r="O957" s="394"/>
    </row>
    <row r="958" spans="1:15" ht="12.75" customHeight="1">
      <c r="A958" s="394"/>
      <c r="B958" s="394"/>
      <c r="C958" s="394"/>
      <c r="D958" s="394"/>
      <c r="E958" s="394"/>
      <c r="F958" s="394"/>
      <c r="G958" s="394"/>
      <c r="H958" s="394"/>
      <c r="I958" s="394"/>
      <c r="J958" s="395"/>
      <c r="K958" s="395"/>
      <c r="L958" s="395"/>
      <c r="M958" s="394"/>
      <c r="N958" s="394"/>
      <c r="O958" s="394"/>
    </row>
    <row r="959" spans="1:15" ht="12.75" customHeight="1">
      <c r="A959" s="394"/>
      <c r="B959" s="394"/>
      <c r="C959" s="394"/>
      <c r="D959" s="394"/>
      <c r="E959" s="394"/>
      <c r="F959" s="394"/>
      <c r="G959" s="394"/>
      <c r="H959" s="394"/>
      <c r="I959" s="394"/>
      <c r="J959" s="395"/>
      <c r="K959" s="395"/>
      <c r="L959" s="395"/>
      <c r="M959" s="394"/>
      <c r="N959" s="394"/>
      <c r="O959" s="394"/>
    </row>
    <row r="960" spans="1:15" ht="12.75" customHeight="1">
      <c r="A960" s="394"/>
      <c r="B960" s="394"/>
      <c r="C960" s="394"/>
      <c r="D960" s="394"/>
      <c r="E960" s="394"/>
      <c r="F960" s="394"/>
      <c r="G960" s="394"/>
      <c r="H960" s="394"/>
      <c r="I960" s="394"/>
      <c r="J960" s="395"/>
      <c r="K960" s="395"/>
      <c r="L960" s="395"/>
      <c r="M960" s="394"/>
      <c r="N960" s="394"/>
      <c r="O960" s="394"/>
    </row>
    <row r="961" spans="1:15" ht="12.75" customHeight="1">
      <c r="A961" s="394"/>
      <c r="B961" s="394"/>
      <c r="C961" s="394"/>
      <c r="D961" s="394"/>
      <c r="E961" s="394"/>
      <c r="F961" s="394"/>
      <c r="G961" s="394"/>
      <c r="H961" s="394"/>
      <c r="I961" s="394"/>
      <c r="J961" s="395"/>
      <c r="K961" s="395"/>
      <c r="L961" s="395"/>
      <c r="M961" s="394"/>
      <c r="N961" s="394"/>
      <c r="O961" s="394"/>
    </row>
    <row r="962" spans="1:15" ht="12.75" customHeight="1">
      <c r="A962" s="394"/>
      <c r="B962" s="394"/>
      <c r="C962" s="394"/>
      <c r="D962" s="394"/>
      <c r="E962" s="394"/>
      <c r="F962" s="394"/>
      <c r="G962" s="394"/>
      <c r="H962" s="394"/>
      <c r="I962" s="394"/>
      <c r="J962" s="395"/>
      <c r="K962" s="395"/>
      <c r="L962" s="395"/>
      <c r="M962" s="394"/>
      <c r="N962" s="394"/>
      <c r="O962" s="394"/>
    </row>
    <row r="963" spans="1:15" ht="12.75" customHeight="1">
      <c r="A963" s="394"/>
      <c r="B963" s="394"/>
      <c r="C963" s="394"/>
      <c r="D963" s="394"/>
      <c r="E963" s="394"/>
      <c r="F963" s="394"/>
      <c r="G963" s="394"/>
      <c r="H963" s="394"/>
      <c r="I963" s="394"/>
      <c r="J963" s="395"/>
      <c r="K963" s="395"/>
      <c r="L963" s="395"/>
      <c r="M963" s="394"/>
      <c r="N963" s="394"/>
      <c r="O963" s="394"/>
    </row>
    <row r="964" spans="1:15" ht="12.75" customHeight="1">
      <c r="A964" s="394"/>
      <c r="B964" s="394"/>
      <c r="C964" s="394"/>
      <c r="D964" s="394"/>
      <c r="E964" s="394"/>
      <c r="F964" s="394"/>
      <c r="G964" s="394"/>
      <c r="H964" s="394"/>
      <c r="I964" s="394"/>
      <c r="J964" s="395"/>
      <c r="K964" s="395"/>
      <c r="L964" s="395"/>
      <c r="M964" s="394"/>
      <c r="N964" s="394"/>
      <c r="O964" s="394"/>
    </row>
    <row r="965" spans="1:15" ht="12.75" customHeight="1">
      <c r="A965" s="394"/>
      <c r="B965" s="394"/>
      <c r="C965" s="394"/>
      <c r="D965" s="394"/>
      <c r="E965" s="394"/>
      <c r="F965" s="394"/>
      <c r="G965" s="394"/>
      <c r="H965" s="394"/>
      <c r="I965" s="394"/>
      <c r="J965" s="395"/>
      <c r="K965" s="395"/>
      <c r="L965" s="395"/>
      <c r="M965" s="394"/>
      <c r="N965" s="394"/>
      <c r="O965" s="394"/>
    </row>
    <row r="966" spans="1:15" ht="12.75" customHeight="1">
      <c r="A966" s="394"/>
      <c r="B966" s="394"/>
      <c r="C966" s="394"/>
      <c r="D966" s="394"/>
      <c r="E966" s="394"/>
      <c r="F966" s="394"/>
      <c r="G966" s="394"/>
      <c r="H966" s="394"/>
      <c r="I966" s="394"/>
      <c r="J966" s="395"/>
      <c r="K966" s="395"/>
      <c r="L966" s="395"/>
      <c r="M966" s="394"/>
      <c r="N966" s="394"/>
      <c r="O966" s="394"/>
    </row>
    <row r="967" spans="1:15" ht="12.75" customHeight="1">
      <c r="A967" s="394"/>
      <c r="B967" s="394"/>
      <c r="C967" s="394"/>
      <c r="D967" s="394"/>
      <c r="E967" s="394"/>
      <c r="F967" s="394"/>
      <c r="G967" s="394"/>
      <c r="H967" s="394"/>
      <c r="I967" s="394"/>
      <c r="J967" s="395"/>
      <c r="K967" s="395"/>
      <c r="L967" s="395"/>
      <c r="M967" s="394"/>
      <c r="N967" s="394"/>
      <c r="O967" s="394"/>
    </row>
  </sheetData>
  <autoFilter ref="A10:O41" xr:uid="{00000000-0009-0000-0000-00000D000000}"/>
  <mergeCells count="5">
    <mergeCell ref="A2:O2"/>
    <mergeCell ref="A3:O3"/>
    <mergeCell ref="A4:O4"/>
    <mergeCell ref="H8:I8"/>
    <mergeCell ref="L8:N8"/>
  </mergeCells>
  <printOptions horizontalCentered="1"/>
  <pageMargins left="0.70866141732283472" right="0.70866141732283472" top="0.74803149606299213" bottom="0.74803149606299213" header="0.31496062992125984" footer="0.31496062992125984"/>
  <pageSetup scale="42"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7"/>
  <dimension ref="A1:M77"/>
  <sheetViews>
    <sheetView workbookViewId="0">
      <selection activeCell="H25" sqref="H25"/>
    </sheetView>
  </sheetViews>
  <sheetFormatPr baseColWidth="10" defaultColWidth="9.44140625" defaultRowHeight="13.2"/>
  <cols>
    <col min="1" max="1" width="26.44140625" bestFit="1" customWidth="1"/>
    <col min="5" max="5" width="26.44140625" bestFit="1" customWidth="1"/>
  </cols>
  <sheetData>
    <row r="1" spans="1:13">
      <c r="A1" s="91" t="s">
        <v>87</v>
      </c>
      <c r="B1" s="105">
        <v>42578</v>
      </c>
      <c r="C1">
        <f>B1-D1</f>
        <v>0</v>
      </c>
      <c r="D1" s="105">
        <v>42578</v>
      </c>
      <c r="E1" s="91" t="s">
        <v>87</v>
      </c>
      <c r="G1" s="118"/>
      <c r="I1" s="118"/>
      <c r="K1" s="105">
        <v>42580</v>
      </c>
      <c r="L1">
        <f>K1-M1</f>
        <v>0</v>
      </c>
      <c r="M1" s="105">
        <v>42580</v>
      </c>
    </row>
    <row r="2" spans="1:13">
      <c r="A2" s="91" t="s">
        <v>88</v>
      </c>
      <c r="B2" s="105">
        <v>42580</v>
      </c>
      <c r="C2">
        <f t="shared" ref="C2:C65" si="0">B2-D2</f>
        <v>0</v>
      </c>
      <c r="D2" s="105">
        <v>42580</v>
      </c>
      <c r="E2" s="91" t="s">
        <v>88</v>
      </c>
      <c r="G2" s="105">
        <v>42596</v>
      </c>
      <c r="I2" s="105">
        <v>42596</v>
      </c>
      <c r="K2" s="105">
        <v>42605</v>
      </c>
      <c r="L2">
        <f t="shared" ref="L2:L65" si="1">K2-M2</f>
        <v>0</v>
      </c>
      <c r="M2" s="105">
        <v>42605</v>
      </c>
    </row>
    <row r="3" spans="1:13">
      <c r="A3" s="91" t="s">
        <v>89</v>
      </c>
      <c r="B3" s="105">
        <v>42580</v>
      </c>
      <c r="C3">
        <f t="shared" si="0"/>
        <v>0</v>
      </c>
      <c r="D3" s="105">
        <v>42580</v>
      </c>
      <c r="E3" s="91" t="s">
        <v>89</v>
      </c>
      <c r="G3" s="105">
        <v>42596</v>
      </c>
      <c r="I3" s="105">
        <v>42596</v>
      </c>
      <c r="K3" s="105">
        <v>42605</v>
      </c>
      <c r="L3">
        <f t="shared" si="1"/>
        <v>0</v>
      </c>
      <c r="M3" s="105">
        <v>42605</v>
      </c>
    </row>
    <row r="4" spans="1:13">
      <c r="A4" s="91" t="s">
        <v>90</v>
      </c>
      <c r="B4" s="105">
        <v>42579</v>
      </c>
      <c r="C4">
        <f t="shared" si="0"/>
        <v>0</v>
      </c>
      <c r="D4" s="105">
        <v>42579</v>
      </c>
      <c r="E4" s="91" t="s">
        <v>90</v>
      </c>
      <c r="G4" s="118"/>
      <c r="I4" s="118"/>
      <c r="K4" s="105">
        <v>42580</v>
      </c>
      <c r="L4">
        <f t="shared" si="1"/>
        <v>0</v>
      </c>
      <c r="M4" s="105">
        <v>42580</v>
      </c>
    </row>
    <row r="5" spans="1:13">
      <c r="A5" s="91" t="s">
        <v>91</v>
      </c>
      <c r="B5" s="105">
        <v>42579</v>
      </c>
      <c r="C5">
        <f t="shared" si="0"/>
        <v>0</v>
      </c>
      <c r="D5" s="105">
        <v>42579</v>
      </c>
      <c r="E5" s="91" t="s">
        <v>91</v>
      </c>
      <c r="G5" s="118"/>
      <c r="I5" s="118"/>
      <c r="K5" s="105">
        <v>42580</v>
      </c>
      <c r="L5">
        <f t="shared" si="1"/>
        <v>0</v>
      </c>
      <c r="M5" s="105">
        <v>42580</v>
      </c>
    </row>
    <row r="6" spans="1:13">
      <c r="A6" s="91" t="s">
        <v>92</v>
      </c>
      <c r="B6" s="105">
        <v>42579</v>
      </c>
      <c r="C6">
        <f t="shared" si="0"/>
        <v>0</v>
      </c>
      <c r="D6" s="105">
        <v>42579</v>
      </c>
      <c r="E6" s="91" t="s">
        <v>92</v>
      </c>
      <c r="G6" s="118"/>
      <c r="I6" s="118"/>
      <c r="K6" s="105">
        <v>42580</v>
      </c>
      <c r="L6">
        <f t="shared" si="1"/>
        <v>0</v>
      </c>
      <c r="M6" s="105">
        <v>42580</v>
      </c>
    </row>
    <row r="7" spans="1:13">
      <c r="A7" s="91" t="s">
        <v>93</v>
      </c>
      <c r="B7" s="105">
        <v>42558</v>
      </c>
      <c r="C7">
        <f t="shared" si="0"/>
        <v>0</v>
      </c>
      <c r="D7" s="105">
        <v>42558</v>
      </c>
      <c r="E7" s="91" t="s">
        <v>93</v>
      </c>
      <c r="G7" s="118"/>
      <c r="I7" s="118"/>
      <c r="K7" s="105">
        <v>42558</v>
      </c>
      <c r="L7">
        <f t="shared" si="1"/>
        <v>0</v>
      </c>
      <c r="M7" s="105">
        <v>42558</v>
      </c>
    </row>
    <row r="8" spans="1:13">
      <c r="A8" s="91" t="s">
        <v>94</v>
      </c>
      <c r="B8" s="105">
        <v>42558</v>
      </c>
      <c r="C8">
        <f t="shared" si="0"/>
        <v>0</v>
      </c>
      <c r="D8" s="105">
        <v>42558</v>
      </c>
      <c r="E8" s="91" t="s">
        <v>94</v>
      </c>
      <c r="G8" s="118"/>
      <c r="I8" s="118"/>
      <c r="K8" s="105">
        <v>42558</v>
      </c>
      <c r="L8">
        <f t="shared" si="1"/>
        <v>0</v>
      </c>
      <c r="M8" s="105">
        <v>42558</v>
      </c>
    </row>
    <row r="9" spans="1:13">
      <c r="A9" s="91" t="s">
        <v>95</v>
      </c>
      <c r="B9" s="105">
        <v>42558</v>
      </c>
      <c r="C9">
        <f t="shared" si="0"/>
        <v>0</v>
      </c>
      <c r="D9" s="105">
        <v>42558</v>
      </c>
      <c r="E9" s="91" t="s">
        <v>95</v>
      </c>
      <c r="G9" s="118"/>
      <c r="I9" s="118"/>
      <c r="K9" s="105">
        <v>42558</v>
      </c>
      <c r="L9">
        <f t="shared" si="1"/>
        <v>0</v>
      </c>
      <c r="M9" s="105">
        <v>42558</v>
      </c>
    </row>
    <row r="10" spans="1:13">
      <c r="A10" s="91" t="s">
        <v>96</v>
      </c>
      <c r="B10" s="105">
        <v>42558</v>
      </c>
      <c r="C10">
        <f t="shared" si="0"/>
        <v>0</v>
      </c>
      <c r="D10" s="105">
        <v>42558</v>
      </c>
      <c r="E10" s="91" t="s">
        <v>96</v>
      </c>
      <c r="G10" s="118"/>
      <c r="I10" s="118"/>
      <c r="K10" s="105">
        <v>42558</v>
      </c>
      <c r="L10">
        <f t="shared" si="1"/>
        <v>0</v>
      </c>
      <c r="M10" s="105">
        <v>42558</v>
      </c>
    </row>
    <row r="11" spans="1:13">
      <c r="A11" s="91" t="s">
        <v>97</v>
      </c>
      <c r="B11" s="105">
        <v>42552</v>
      </c>
      <c r="C11">
        <f t="shared" si="0"/>
        <v>-3</v>
      </c>
      <c r="D11" s="129">
        <v>42555</v>
      </c>
      <c r="E11" s="91" t="s">
        <v>97</v>
      </c>
      <c r="G11" s="118"/>
      <c r="I11" s="118"/>
      <c r="K11" s="105">
        <v>42555</v>
      </c>
      <c r="L11">
        <f t="shared" si="1"/>
        <v>0</v>
      </c>
      <c r="M11" s="105">
        <v>42555</v>
      </c>
    </row>
    <row r="12" spans="1:13">
      <c r="A12" s="91" t="s">
        <v>98</v>
      </c>
      <c r="B12" s="105">
        <v>42552</v>
      </c>
      <c r="C12">
        <f t="shared" si="0"/>
        <v>-3</v>
      </c>
      <c r="D12" s="129">
        <v>42555</v>
      </c>
      <c r="E12" s="91" t="s">
        <v>98</v>
      </c>
      <c r="G12" s="118"/>
      <c r="I12" s="118"/>
      <c r="K12" s="105">
        <v>42555</v>
      </c>
      <c r="L12">
        <f t="shared" si="1"/>
        <v>0</v>
      </c>
      <c r="M12" s="105">
        <v>42555</v>
      </c>
    </row>
    <row r="13" spans="1:13">
      <c r="A13" s="91" t="s">
        <v>99</v>
      </c>
      <c r="B13" s="105">
        <v>42563</v>
      </c>
      <c r="C13">
        <f t="shared" si="0"/>
        <v>0</v>
      </c>
      <c r="D13" s="105">
        <v>42563</v>
      </c>
      <c r="E13" s="91" t="s">
        <v>99</v>
      </c>
      <c r="G13" s="118"/>
      <c r="I13" s="118"/>
      <c r="K13" s="105">
        <v>42563</v>
      </c>
      <c r="L13">
        <f t="shared" si="1"/>
        <v>0</v>
      </c>
      <c r="M13" s="105">
        <v>42563</v>
      </c>
    </row>
    <row r="14" spans="1:13">
      <c r="A14" s="91" t="s">
        <v>100</v>
      </c>
      <c r="B14" s="105">
        <v>42563</v>
      </c>
      <c r="C14">
        <f t="shared" si="0"/>
        <v>0</v>
      </c>
      <c r="D14" s="105">
        <v>42563</v>
      </c>
      <c r="E14" s="91" t="s">
        <v>100</v>
      </c>
      <c r="G14" s="118"/>
      <c r="I14" s="118"/>
      <c r="K14" s="105">
        <v>42563</v>
      </c>
      <c r="L14">
        <f t="shared" si="1"/>
        <v>0</v>
      </c>
      <c r="M14" s="105">
        <v>42563</v>
      </c>
    </row>
    <row r="15" spans="1:13">
      <c r="A15" s="91" t="s">
        <v>101</v>
      </c>
      <c r="B15" s="105">
        <v>42580</v>
      </c>
      <c r="C15">
        <f t="shared" si="0"/>
        <v>0</v>
      </c>
      <c r="D15" s="105">
        <v>42580</v>
      </c>
      <c r="E15" s="91" t="s">
        <v>101</v>
      </c>
      <c r="G15" s="118"/>
      <c r="I15" s="118"/>
      <c r="K15" s="105">
        <v>42580</v>
      </c>
      <c r="L15">
        <f t="shared" si="1"/>
        <v>0</v>
      </c>
      <c r="M15" s="105">
        <v>42580</v>
      </c>
    </row>
    <row r="16" spans="1:13">
      <c r="A16" s="91" t="s">
        <v>102</v>
      </c>
      <c r="B16" s="105">
        <v>42563</v>
      </c>
      <c r="C16">
        <f t="shared" si="0"/>
        <v>0</v>
      </c>
      <c r="D16" s="105">
        <v>42563</v>
      </c>
      <c r="E16" s="91" t="s">
        <v>102</v>
      </c>
      <c r="G16" s="118"/>
      <c r="I16" s="118"/>
      <c r="K16" s="105">
        <v>42563</v>
      </c>
      <c r="L16">
        <f t="shared" si="1"/>
        <v>0</v>
      </c>
      <c r="M16" s="105">
        <v>42563</v>
      </c>
    </row>
    <row r="17" spans="1:13">
      <c r="A17" s="91" t="s">
        <v>103</v>
      </c>
      <c r="B17" s="105">
        <v>42563</v>
      </c>
      <c r="C17">
        <f t="shared" si="0"/>
        <v>0</v>
      </c>
      <c r="D17" s="105">
        <v>42563</v>
      </c>
      <c r="E17" s="91" t="s">
        <v>103</v>
      </c>
      <c r="G17" s="118"/>
      <c r="I17" s="118"/>
      <c r="K17" s="105">
        <v>42563</v>
      </c>
      <c r="L17">
        <f t="shared" si="1"/>
        <v>0</v>
      </c>
      <c r="M17" s="105">
        <v>42563</v>
      </c>
    </row>
    <row r="18" spans="1:13">
      <c r="A18" s="91" t="s">
        <v>104</v>
      </c>
      <c r="B18" s="105">
        <v>42558</v>
      </c>
      <c r="C18">
        <f t="shared" si="0"/>
        <v>0</v>
      </c>
      <c r="D18" s="105">
        <v>42558</v>
      </c>
      <c r="E18" s="91" t="s">
        <v>104</v>
      </c>
      <c r="G18" s="118"/>
      <c r="I18" s="118"/>
      <c r="K18" s="105">
        <v>42558</v>
      </c>
      <c r="L18">
        <f t="shared" si="1"/>
        <v>0</v>
      </c>
      <c r="M18" s="105">
        <v>42558</v>
      </c>
    </row>
    <row r="19" spans="1:13">
      <c r="A19" s="91" t="s">
        <v>105</v>
      </c>
      <c r="B19" s="105">
        <v>42558</v>
      </c>
      <c r="C19">
        <f t="shared" si="0"/>
        <v>0</v>
      </c>
      <c r="D19" s="105">
        <v>42558</v>
      </c>
      <c r="E19" s="91" t="s">
        <v>105</v>
      </c>
      <c r="G19" s="118"/>
      <c r="I19" s="118"/>
      <c r="K19" s="105">
        <v>42558</v>
      </c>
      <c r="L19">
        <f t="shared" si="1"/>
        <v>0</v>
      </c>
      <c r="M19" s="105">
        <v>42558</v>
      </c>
    </row>
    <row r="20" spans="1:13">
      <c r="A20" s="91" t="s">
        <v>106</v>
      </c>
      <c r="B20" s="105">
        <v>42580</v>
      </c>
      <c r="C20">
        <f t="shared" si="0"/>
        <v>0</v>
      </c>
      <c r="D20" s="105">
        <v>42580</v>
      </c>
      <c r="E20" s="91" t="s">
        <v>106</v>
      </c>
      <c r="G20" s="118"/>
      <c r="I20" s="118"/>
      <c r="K20" s="105">
        <v>42580</v>
      </c>
      <c r="L20">
        <f t="shared" si="1"/>
        <v>0</v>
      </c>
      <c r="M20" s="128">
        <v>42580</v>
      </c>
    </row>
    <row r="21" spans="1:13">
      <c r="A21" s="91" t="s">
        <v>107</v>
      </c>
      <c r="B21" s="105">
        <v>42565</v>
      </c>
      <c r="C21">
        <f t="shared" si="0"/>
        <v>0</v>
      </c>
      <c r="D21" s="105">
        <v>42565</v>
      </c>
      <c r="E21" s="91" t="s">
        <v>107</v>
      </c>
      <c r="G21" s="118"/>
      <c r="I21" s="118"/>
      <c r="K21" s="105">
        <v>42565</v>
      </c>
      <c r="L21">
        <f t="shared" si="1"/>
        <v>0</v>
      </c>
      <c r="M21" s="105">
        <v>42565</v>
      </c>
    </row>
    <row r="22" spans="1:13">
      <c r="A22" s="91" t="s">
        <v>108</v>
      </c>
      <c r="B22" s="105">
        <v>42565</v>
      </c>
      <c r="C22">
        <f t="shared" si="0"/>
        <v>0</v>
      </c>
      <c r="D22" s="105">
        <v>42565</v>
      </c>
      <c r="E22" s="91" t="s">
        <v>108</v>
      </c>
      <c r="G22" s="118"/>
      <c r="I22" s="118"/>
      <c r="K22" s="105">
        <v>42565</v>
      </c>
      <c r="L22">
        <f t="shared" si="1"/>
        <v>0</v>
      </c>
      <c r="M22" s="105">
        <v>42565</v>
      </c>
    </row>
    <row r="23" spans="1:13">
      <c r="A23" s="91" t="s">
        <v>109</v>
      </c>
      <c r="B23" s="105">
        <v>42580</v>
      </c>
      <c r="C23">
        <f t="shared" si="0"/>
        <v>0</v>
      </c>
      <c r="D23" s="105">
        <v>42580</v>
      </c>
      <c r="E23" s="91" t="s">
        <v>109</v>
      </c>
      <c r="G23" s="118"/>
      <c r="I23" s="118"/>
      <c r="K23" s="105">
        <v>42580</v>
      </c>
      <c r="L23">
        <f t="shared" si="1"/>
        <v>0</v>
      </c>
      <c r="M23" s="128">
        <v>42580</v>
      </c>
    </row>
    <row r="24" spans="1:13">
      <c r="A24" s="91" t="s">
        <v>110</v>
      </c>
      <c r="B24" s="105">
        <v>42580</v>
      </c>
      <c r="C24">
        <f t="shared" si="0"/>
        <v>0</v>
      </c>
      <c r="D24" s="105">
        <v>42580</v>
      </c>
      <c r="E24" s="91" t="s">
        <v>110</v>
      </c>
      <c r="G24" s="118"/>
      <c r="I24" s="118"/>
      <c r="K24" s="105">
        <v>42580</v>
      </c>
      <c r="L24">
        <f t="shared" si="1"/>
        <v>0</v>
      </c>
      <c r="M24" s="128">
        <v>42580</v>
      </c>
    </row>
    <row r="25" spans="1:13">
      <c r="A25" s="91" t="s">
        <v>111</v>
      </c>
      <c r="B25" s="105">
        <v>42579</v>
      </c>
      <c r="C25">
        <f t="shared" si="0"/>
        <v>0</v>
      </c>
      <c r="D25" s="105">
        <v>42579</v>
      </c>
      <c r="E25" s="91" t="s">
        <v>111</v>
      </c>
      <c r="G25" s="118"/>
      <c r="I25" s="118"/>
      <c r="K25" s="105">
        <v>42580</v>
      </c>
      <c r="L25">
        <f t="shared" si="1"/>
        <v>0</v>
      </c>
      <c r="M25" s="105">
        <v>42580</v>
      </c>
    </row>
    <row r="26" spans="1:13">
      <c r="A26" s="91" t="s">
        <v>112</v>
      </c>
      <c r="B26" s="105">
        <v>42579</v>
      </c>
      <c r="C26">
        <f t="shared" si="0"/>
        <v>0</v>
      </c>
      <c r="D26" s="105">
        <v>42579</v>
      </c>
      <c r="E26" s="91" t="s">
        <v>112</v>
      </c>
      <c r="G26" s="118"/>
      <c r="I26" s="118"/>
      <c r="K26" s="105">
        <v>42580</v>
      </c>
      <c r="L26">
        <f t="shared" si="1"/>
        <v>0</v>
      </c>
      <c r="M26" s="105">
        <v>42580</v>
      </c>
    </row>
    <row r="27" spans="1:13">
      <c r="A27" s="91" t="s">
        <v>113</v>
      </c>
      <c r="B27" s="105">
        <v>42579</v>
      </c>
      <c r="C27">
        <f t="shared" si="0"/>
        <v>0</v>
      </c>
      <c r="D27" s="105">
        <v>42579</v>
      </c>
      <c r="E27" s="91" t="s">
        <v>113</v>
      </c>
      <c r="G27" s="118"/>
      <c r="I27" s="118"/>
      <c r="K27" s="105">
        <v>42580</v>
      </c>
      <c r="L27">
        <f t="shared" si="1"/>
        <v>0</v>
      </c>
      <c r="M27" s="105">
        <v>42580</v>
      </c>
    </row>
    <row r="28" spans="1:13">
      <c r="A28" s="91" t="s">
        <v>114</v>
      </c>
      <c r="B28" s="105">
        <v>42580</v>
      </c>
      <c r="C28">
        <f t="shared" si="0"/>
        <v>0</v>
      </c>
      <c r="D28" s="129">
        <v>42580</v>
      </c>
      <c r="E28" s="91" t="s">
        <v>114</v>
      </c>
      <c r="G28" s="118"/>
      <c r="I28" s="118"/>
      <c r="K28" s="105">
        <v>42580</v>
      </c>
      <c r="L28">
        <f t="shared" si="1"/>
        <v>0</v>
      </c>
      <c r="M28" s="129">
        <v>42580</v>
      </c>
    </row>
    <row r="29" spans="1:13">
      <c r="A29" s="91" t="s">
        <v>115</v>
      </c>
      <c r="B29" s="105">
        <v>42580</v>
      </c>
      <c r="C29">
        <f t="shared" si="0"/>
        <v>0</v>
      </c>
      <c r="D29" s="105">
        <v>42580</v>
      </c>
      <c r="E29" s="91" t="s">
        <v>115</v>
      </c>
      <c r="G29" s="118"/>
      <c r="I29" s="118"/>
      <c r="K29" s="105">
        <v>42580</v>
      </c>
      <c r="L29">
        <f t="shared" si="1"/>
        <v>0</v>
      </c>
      <c r="M29" s="105">
        <v>42580</v>
      </c>
    </row>
    <row r="30" spans="1:13">
      <c r="A30" s="91" t="s">
        <v>116</v>
      </c>
      <c r="B30" s="105">
        <v>42577</v>
      </c>
      <c r="C30">
        <f t="shared" si="0"/>
        <v>0</v>
      </c>
      <c r="D30" s="105">
        <v>42577</v>
      </c>
      <c r="E30" s="91" t="s">
        <v>116</v>
      </c>
      <c r="G30" s="118"/>
      <c r="I30" s="118"/>
      <c r="K30" s="105">
        <v>42577</v>
      </c>
      <c r="L30">
        <f t="shared" si="1"/>
        <v>0</v>
      </c>
      <c r="M30" s="128">
        <v>42577</v>
      </c>
    </row>
    <row r="31" spans="1:13">
      <c r="A31" s="91" t="s">
        <v>117</v>
      </c>
      <c r="B31" s="105">
        <v>42577</v>
      </c>
      <c r="C31">
        <f t="shared" si="0"/>
        <v>0</v>
      </c>
      <c r="D31" s="105">
        <v>42577</v>
      </c>
      <c r="E31" s="91" t="s">
        <v>117</v>
      </c>
      <c r="G31" s="118"/>
      <c r="I31" s="118"/>
      <c r="K31" s="105">
        <v>42577</v>
      </c>
      <c r="L31">
        <f t="shared" si="1"/>
        <v>0</v>
      </c>
      <c r="M31" s="105">
        <v>42577</v>
      </c>
    </row>
    <row r="32" spans="1:13">
      <c r="A32" s="91" t="s">
        <v>118</v>
      </c>
      <c r="B32" s="105">
        <v>42552</v>
      </c>
      <c r="C32">
        <f t="shared" si="0"/>
        <v>-3</v>
      </c>
      <c r="D32" s="129">
        <v>42555</v>
      </c>
      <c r="E32" s="91" t="s">
        <v>118</v>
      </c>
      <c r="G32" s="118"/>
      <c r="I32" s="118"/>
      <c r="K32" s="105">
        <v>42555</v>
      </c>
      <c r="L32">
        <f t="shared" si="1"/>
        <v>0</v>
      </c>
      <c r="M32" s="105">
        <v>42555</v>
      </c>
    </row>
    <row r="33" spans="1:13">
      <c r="A33" s="91" t="s">
        <v>119</v>
      </c>
      <c r="B33" s="105">
        <v>42555</v>
      </c>
      <c r="C33">
        <f t="shared" si="0"/>
        <v>0</v>
      </c>
      <c r="D33" s="105">
        <v>42555</v>
      </c>
      <c r="E33" s="91" t="s">
        <v>119</v>
      </c>
      <c r="G33" s="118"/>
      <c r="I33" s="118"/>
      <c r="K33" s="105">
        <v>42555</v>
      </c>
      <c r="L33">
        <f t="shared" si="1"/>
        <v>0</v>
      </c>
      <c r="M33" s="105">
        <v>42555</v>
      </c>
    </row>
    <row r="34" spans="1:13">
      <c r="A34" s="91" t="s">
        <v>120</v>
      </c>
      <c r="B34" s="105">
        <v>42563</v>
      </c>
      <c r="C34">
        <f t="shared" si="0"/>
        <v>0</v>
      </c>
      <c r="D34" s="105">
        <v>42563</v>
      </c>
      <c r="E34" s="91" t="s">
        <v>120</v>
      </c>
      <c r="G34" s="118"/>
      <c r="I34" s="118"/>
      <c r="K34" s="105">
        <v>42563</v>
      </c>
      <c r="L34">
        <f t="shared" si="1"/>
        <v>0</v>
      </c>
      <c r="M34" s="105">
        <v>42563</v>
      </c>
    </row>
    <row r="35" spans="1:13">
      <c r="A35" s="91" t="s">
        <v>121</v>
      </c>
      <c r="B35" s="105">
        <v>42556</v>
      </c>
      <c r="C35">
        <f t="shared" si="0"/>
        <v>0</v>
      </c>
      <c r="D35" s="105">
        <v>42556</v>
      </c>
      <c r="E35" s="91" t="s">
        <v>121</v>
      </c>
      <c r="G35" s="105">
        <v>42577</v>
      </c>
      <c r="I35" s="129">
        <v>42577</v>
      </c>
      <c r="K35" s="105">
        <v>42579</v>
      </c>
      <c r="L35">
        <f t="shared" si="1"/>
        <v>0</v>
      </c>
      <c r="M35" s="129">
        <v>42579</v>
      </c>
    </row>
    <row r="36" spans="1:13">
      <c r="A36" s="91" t="s">
        <v>122</v>
      </c>
      <c r="B36" s="105">
        <v>42580</v>
      </c>
      <c r="C36">
        <f t="shared" si="0"/>
        <v>0</v>
      </c>
      <c r="D36" s="105">
        <v>42580</v>
      </c>
      <c r="E36" s="91" t="s">
        <v>122</v>
      </c>
      <c r="G36" s="118"/>
      <c r="I36" s="118"/>
      <c r="K36" s="105">
        <v>42580</v>
      </c>
      <c r="L36">
        <f t="shared" si="1"/>
        <v>0</v>
      </c>
      <c r="M36" s="105">
        <v>42580</v>
      </c>
    </row>
    <row r="37" spans="1:13">
      <c r="A37" s="91" t="s">
        <v>123</v>
      </c>
      <c r="B37" s="105">
        <v>42577</v>
      </c>
      <c r="C37">
        <f t="shared" si="0"/>
        <v>0</v>
      </c>
      <c r="D37" s="105">
        <v>42577</v>
      </c>
      <c r="E37" s="91" t="s">
        <v>123</v>
      </c>
      <c r="G37" s="118"/>
      <c r="I37" s="118"/>
      <c r="K37" s="105">
        <v>42577</v>
      </c>
      <c r="L37">
        <f t="shared" si="1"/>
        <v>0</v>
      </c>
      <c r="M37" s="105">
        <v>42577</v>
      </c>
    </row>
    <row r="38" spans="1:13">
      <c r="A38" s="91" t="s">
        <v>124</v>
      </c>
      <c r="B38" s="105">
        <v>42577</v>
      </c>
      <c r="C38">
        <f t="shared" si="0"/>
        <v>0</v>
      </c>
      <c r="D38" s="128">
        <v>42577</v>
      </c>
      <c r="E38" s="126" t="s">
        <v>124</v>
      </c>
      <c r="G38" s="118">
        <v>42577</v>
      </c>
      <c r="I38" s="128">
        <v>42577</v>
      </c>
      <c r="K38" s="105">
        <v>42577</v>
      </c>
      <c r="L38">
        <f t="shared" si="1"/>
        <v>0</v>
      </c>
      <c r="M38" s="105">
        <v>42577</v>
      </c>
    </row>
    <row r="39" spans="1:13">
      <c r="A39" s="91" t="s">
        <v>125</v>
      </c>
      <c r="B39" s="105">
        <v>42558</v>
      </c>
      <c r="C39">
        <f t="shared" si="0"/>
        <v>0</v>
      </c>
      <c r="D39" s="105">
        <v>42558</v>
      </c>
      <c r="E39" s="91" t="s">
        <v>125</v>
      </c>
      <c r="G39" s="118"/>
      <c r="I39" s="118"/>
      <c r="K39" s="105">
        <v>42558</v>
      </c>
      <c r="L39">
        <f t="shared" si="1"/>
        <v>0</v>
      </c>
      <c r="M39" s="105">
        <v>42558</v>
      </c>
    </row>
    <row r="40" spans="1:13">
      <c r="A40" s="91" t="s">
        <v>126</v>
      </c>
      <c r="B40" s="105">
        <v>42580</v>
      </c>
      <c r="C40">
        <f t="shared" si="0"/>
        <v>0</v>
      </c>
      <c r="D40" s="105">
        <v>42580</v>
      </c>
      <c r="E40" s="91" t="s">
        <v>126</v>
      </c>
      <c r="G40" s="118"/>
      <c r="I40" s="118"/>
      <c r="K40" s="105">
        <v>42580</v>
      </c>
      <c r="L40">
        <f t="shared" si="1"/>
        <v>0</v>
      </c>
      <c r="M40" s="128">
        <v>42580</v>
      </c>
    </row>
    <row r="41" spans="1:13">
      <c r="A41" s="91" t="s">
        <v>127</v>
      </c>
      <c r="B41" s="105">
        <v>42580</v>
      </c>
      <c r="C41">
        <f t="shared" si="0"/>
        <v>0</v>
      </c>
      <c r="D41" s="105">
        <v>42580</v>
      </c>
      <c r="E41" s="91" t="s">
        <v>127</v>
      </c>
      <c r="G41" s="105">
        <v>42596</v>
      </c>
      <c r="I41" s="105">
        <v>42596</v>
      </c>
      <c r="K41" s="105">
        <v>42619</v>
      </c>
      <c r="L41">
        <f t="shared" si="1"/>
        <v>0</v>
      </c>
      <c r="M41" s="128">
        <v>42619</v>
      </c>
    </row>
    <row r="42" spans="1:13">
      <c r="A42" s="91" t="s">
        <v>128</v>
      </c>
      <c r="B42" s="105">
        <v>42552</v>
      </c>
      <c r="C42">
        <f t="shared" si="0"/>
        <v>-3</v>
      </c>
      <c r="D42" s="129">
        <v>42555</v>
      </c>
      <c r="E42" s="91" t="s">
        <v>128</v>
      </c>
      <c r="G42" s="118"/>
      <c r="I42" s="118"/>
      <c r="K42" s="105">
        <v>42555</v>
      </c>
      <c r="L42">
        <f t="shared" si="1"/>
        <v>0</v>
      </c>
      <c r="M42" s="129">
        <v>42555</v>
      </c>
    </row>
    <row r="43" spans="1:13">
      <c r="A43" s="91" t="s">
        <v>129</v>
      </c>
      <c r="B43" s="105">
        <v>42576</v>
      </c>
      <c r="C43">
        <f t="shared" si="0"/>
        <v>-1</v>
      </c>
      <c r="D43" s="129">
        <v>42577</v>
      </c>
      <c r="E43" s="91" t="s">
        <v>129</v>
      </c>
      <c r="G43" s="118"/>
      <c r="I43" s="118"/>
      <c r="K43" s="105">
        <v>42577</v>
      </c>
      <c r="L43">
        <f t="shared" si="1"/>
        <v>0</v>
      </c>
      <c r="M43" s="129">
        <v>42577</v>
      </c>
    </row>
    <row r="44" spans="1:13">
      <c r="A44" s="91" t="s">
        <v>130</v>
      </c>
      <c r="B44" s="105">
        <v>42558</v>
      </c>
      <c r="C44">
        <f t="shared" si="0"/>
        <v>0</v>
      </c>
      <c r="D44" s="105">
        <v>42558</v>
      </c>
      <c r="E44" s="91" t="s">
        <v>130</v>
      </c>
      <c r="G44" s="105">
        <v>42573</v>
      </c>
      <c r="I44" s="105">
        <v>42573</v>
      </c>
      <c r="K44" s="105">
        <v>42643</v>
      </c>
      <c r="L44">
        <f t="shared" si="1"/>
        <v>0</v>
      </c>
      <c r="M44" s="105">
        <v>42643</v>
      </c>
    </row>
    <row r="45" spans="1:13">
      <c r="A45" s="91" t="s">
        <v>131</v>
      </c>
      <c r="B45" s="105">
        <v>42580</v>
      </c>
      <c r="C45">
        <f t="shared" si="0"/>
        <v>0</v>
      </c>
      <c r="D45" s="105">
        <v>42580</v>
      </c>
      <c r="E45" s="91" t="s">
        <v>131</v>
      </c>
      <c r="G45" s="118"/>
      <c r="I45" s="118"/>
      <c r="K45" s="105">
        <v>42580</v>
      </c>
      <c r="L45">
        <f t="shared" si="1"/>
        <v>0</v>
      </c>
      <c r="M45" s="105">
        <v>42580</v>
      </c>
    </row>
    <row r="46" spans="1:13">
      <c r="A46" s="91" t="s">
        <v>132</v>
      </c>
      <c r="B46" s="105">
        <v>42580</v>
      </c>
      <c r="C46">
        <f t="shared" si="0"/>
        <v>0</v>
      </c>
      <c r="D46" s="105">
        <v>42580</v>
      </c>
      <c r="E46" s="91" t="s">
        <v>132</v>
      </c>
      <c r="G46" s="118"/>
      <c r="I46" s="118"/>
      <c r="K46" s="105">
        <v>42580</v>
      </c>
      <c r="L46">
        <f t="shared" si="1"/>
        <v>0</v>
      </c>
      <c r="M46" s="105">
        <v>42580</v>
      </c>
    </row>
    <row r="47" spans="1:13">
      <c r="A47" s="91" t="s">
        <v>133</v>
      </c>
      <c r="B47" s="105">
        <v>42580</v>
      </c>
      <c r="C47">
        <f t="shared" si="0"/>
        <v>0</v>
      </c>
      <c r="D47" s="105">
        <v>42580</v>
      </c>
      <c r="E47" s="91" t="s">
        <v>133</v>
      </c>
      <c r="G47" s="118"/>
      <c r="I47" s="118"/>
      <c r="K47" s="105">
        <v>42580</v>
      </c>
      <c r="L47">
        <f t="shared" si="1"/>
        <v>0</v>
      </c>
      <c r="M47" s="105">
        <v>42580</v>
      </c>
    </row>
    <row r="48" spans="1:13">
      <c r="A48" s="91" t="s">
        <v>134</v>
      </c>
      <c r="B48" s="105">
        <v>42580</v>
      </c>
      <c r="C48">
        <f t="shared" si="0"/>
        <v>0</v>
      </c>
      <c r="D48" s="105">
        <v>42580</v>
      </c>
      <c r="E48" s="91" t="s">
        <v>134</v>
      </c>
      <c r="G48" s="118"/>
      <c r="I48" s="118"/>
      <c r="K48" s="105">
        <v>42580</v>
      </c>
      <c r="L48">
        <f t="shared" si="1"/>
        <v>0</v>
      </c>
      <c r="M48" s="105">
        <v>42580</v>
      </c>
    </row>
    <row r="49" spans="1:13">
      <c r="A49" s="91" t="s">
        <v>135</v>
      </c>
      <c r="B49" s="105">
        <v>42580</v>
      </c>
      <c r="C49">
        <f t="shared" si="0"/>
        <v>0</v>
      </c>
      <c r="D49" s="105">
        <v>42580</v>
      </c>
      <c r="E49" s="91" t="s">
        <v>135</v>
      </c>
      <c r="G49" s="118"/>
      <c r="I49" s="118"/>
      <c r="K49" s="105">
        <v>42580</v>
      </c>
      <c r="L49">
        <f t="shared" si="1"/>
        <v>0</v>
      </c>
      <c r="M49" s="105">
        <v>42580</v>
      </c>
    </row>
    <row r="50" spans="1:13">
      <c r="A50" s="91" t="s">
        <v>136</v>
      </c>
      <c r="B50" s="105">
        <v>42580</v>
      </c>
      <c r="C50">
        <f t="shared" si="0"/>
        <v>0</v>
      </c>
      <c r="D50" s="105">
        <v>42580</v>
      </c>
      <c r="E50" s="91" t="s">
        <v>136</v>
      </c>
      <c r="G50" s="118"/>
      <c r="I50" s="118"/>
      <c r="K50" s="105">
        <v>42580</v>
      </c>
      <c r="L50">
        <f t="shared" si="1"/>
        <v>0</v>
      </c>
      <c r="M50" s="105">
        <v>42580</v>
      </c>
    </row>
    <row r="51" spans="1:13">
      <c r="A51" s="91" t="s">
        <v>137</v>
      </c>
      <c r="B51" s="105">
        <v>42580</v>
      </c>
      <c r="C51">
        <f t="shared" si="0"/>
        <v>0</v>
      </c>
      <c r="D51" s="105">
        <v>42580</v>
      </c>
      <c r="E51" s="91" t="s">
        <v>137</v>
      </c>
      <c r="G51" s="118"/>
      <c r="I51" s="118"/>
      <c r="K51" s="105">
        <v>42580</v>
      </c>
      <c r="L51">
        <f t="shared" si="1"/>
        <v>0</v>
      </c>
      <c r="M51" s="105">
        <v>42580</v>
      </c>
    </row>
    <row r="52" spans="1:13">
      <c r="A52" s="91" t="s">
        <v>138</v>
      </c>
      <c r="B52" s="105">
        <v>42565</v>
      </c>
      <c r="C52">
        <f t="shared" si="0"/>
        <v>0</v>
      </c>
      <c r="D52" s="105">
        <v>42565</v>
      </c>
      <c r="E52" s="91" t="s">
        <v>138</v>
      </c>
      <c r="G52" s="118"/>
      <c r="I52" s="118"/>
      <c r="K52" s="105">
        <v>42565</v>
      </c>
      <c r="L52">
        <f t="shared" si="1"/>
        <v>0</v>
      </c>
      <c r="M52" s="105">
        <v>42565</v>
      </c>
    </row>
    <row r="53" spans="1:13">
      <c r="A53" s="91" t="s">
        <v>139</v>
      </c>
      <c r="B53" s="105">
        <v>42566</v>
      </c>
      <c r="C53">
        <f t="shared" si="0"/>
        <v>0</v>
      </c>
      <c r="D53" s="105">
        <v>42566</v>
      </c>
      <c r="E53" s="91" t="s">
        <v>139</v>
      </c>
      <c r="G53" s="105">
        <v>42648</v>
      </c>
      <c r="I53" s="129">
        <v>42648</v>
      </c>
      <c r="K53" s="105">
        <v>42658</v>
      </c>
      <c r="L53">
        <f t="shared" si="1"/>
        <v>0</v>
      </c>
      <c r="M53" s="129">
        <v>42658</v>
      </c>
    </row>
    <row r="54" spans="1:13">
      <c r="A54" s="91" t="s">
        <v>140</v>
      </c>
      <c r="B54" s="105">
        <v>42580</v>
      </c>
      <c r="C54">
        <f t="shared" si="0"/>
        <v>0</v>
      </c>
      <c r="D54" s="105">
        <v>42580</v>
      </c>
      <c r="E54" s="91" t="s">
        <v>140</v>
      </c>
      <c r="G54" s="118"/>
      <c r="I54" s="118"/>
      <c r="K54" s="105">
        <v>42580</v>
      </c>
      <c r="L54">
        <f t="shared" si="1"/>
        <v>0</v>
      </c>
      <c r="M54" s="105">
        <v>42580</v>
      </c>
    </row>
    <row r="55" spans="1:13">
      <c r="A55" s="91" t="s">
        <v>141</v>
      </c>
      <c r="B55" s="105">
        <v>42580</v>
      </c>
      <c r="C55">
        <f t="shared" si="0"/>
        <v>0</v>
      </c>
      <c r="D55" s="105">
        <v>42580</v>
      </c>
      <c r="E55" s="91" t="s">
        <v>141</v>
      </c>
      <c r="G55" s="118"/>
      <c r="I55" s="118"/>
      <c r="K55" s="105">
        <v>42580</v>
      </c>
      <c r="L55">
        <f t="shared" si="1"/>
        <v>0</v>
      </c>
      <c r="M55" s="105">
        <v>42580</v>
      </c>
    </row>
    <row r="56" spans="1:13">
      <c r="A56" s="91" t="s">
        <v>142</v>
      </c>
      <c r="B56" s="105">
        <v>42566</v>
      </c>
      <c r="C56">
        <f t="shared" si="0"/>
        <v>-3</v>
      </c>
      <c r="D56" s="129">
        <v>42569</v>
      </c>
      <c r="E56" s="91" t="s">
        <v>142</v>
      </c>
      <c r="G56" s="118"/>
      <c r="I56" s="118"/>
      <c r="K56" s="105">
        <v>42569</v>
      </c>
      <c r="L56">
        <f t="shared" si="1"/>
        <v>0</v>
      </c>
      <c r="M56" s="129">
        <v>42569</v>
      </c>
    </row>
    <row r="57" spans="1:13">
      <c r="A57" s="91" t="s">
        <v>143</v>
      </c>
      <c r="B57" s="105">
        <v>42566</v>
      </c>
      <c r="C57">
        <f t="shared" si="0"/>
        <v>-3</v>
      </c>
      <c r="D57" s="129">
        <v>42569</v>
      </c>
      <c r="E57" s="91" t="s">
        <v>143</v>
      </c>
      <c r="G57" s="118"/>
      <c r="I57" s="118"/>
      <c r="K57" s="105">
        <v>42569</v>
      </c>
      <c r="L57">
        <f t="shared" si="1"/>
        <v>0</v>
      </c>
      <c r="M57" s="129">
        <v>42569</v>
      </c>
    </row>
    <row r="58" spans="1:13">
      <c r="A58" s="91" t="s">
        <v>144</v>
      </c>
      <c r="B58" s="105">
        <v>42565</v>
      </c>
      <c r="C58">
        <f t="shared" si="0"/>
        <v>0</v>
      </c>
      <c r="D58" s="105">
        <v>42565</v>
      </c>
      <c r="E58" s="91" t="s">
        <v>144</v>
      </c>
      <c r="G58" s="118"/>
      <c r="I58" s="118"/>
      <c r="K58" s="105">
        <v>42565</v>
      </c>
      <c r="L58">
        <f t="shared" si="1"/>
        <v>0</v>
      </c>
      <c r="M58" s="105">
        <v>42565</v>
      </c>
    </row>
    <row r="59" spans="1:13">
      <c r="A59" s="91" t="s">
        <v>145</v>
      </c>
      <c r="B59" s="105">
        <v>42566</v>
      </c>
      <c r="C59">
        <f t="shared" si="0"/>
        <v>-3</v>
      </c>
      <c r="D59" s="129">
        <v>42569</v>
      </c>
      <c r="E59" s="91" t="s">
        <v>145</v>
      </c>
      <c r="G59" s="118"/>
      <c r="I59" s="118"/>
      <c r="K59" s="105">
        <v>42569</v>
      </c>
      <c r="L59">
        <f t="shared" si="1"/>
        <v>0</v>
      </c>
      <c r="M59" s="129">
        <v>42569</v>
      </c>
    </row>
    <row r="60" spans="1:13">
      <c r="A60" s="91" t="s">
        <v>146</v>
      </c>
      <c r="B60" s="105">
        <v>42580</v>
      </c>
      <c r="C60">
        <f t="shared" si="0"/>
        <v>0</v>
      </c>
      <c r="D60" s="105">
        <v>42580</v>
      </c>
      <c r="E60" s="91" t="s">
        <v>146</v>
      </c>
      <c r="G60" s="118"/>
      <c r="I60" s="118"/>
      <c r="K60" s="105">
        <v>42580</v>
      </c>
      <c r="L60">
        <f t="shared" si="1"/>
        <v>0</v>
      </c>
      <c r="M60" s="105">
        <v>42580</v>
      </c>
    </row>
    <row r="61" spans="1:13">
      <c r="A61" s="91" t="s">
        <v>147</v>
      </c>
      <c r="B61" s="105">
        <v>42565</v>
      </c>
      <c r="C61">
        <f t="shared" si="0"/>
        <v>0</v>
      </c>
      <c r="D61" s="105">
        <v>42565</v>
      </c>
      <c r="E61" s="91" t="s">
        <v>147</v>
      </c>
      <c r="G61" s="118"/>
      <c r="I61" s="118"/>
      <c r="K61" s="105">
        <v>42565</v>
      </c>
      <c r="L61">
        <f t="shared" si="1"/>
        <v>0</v>
      </c>
      <c r="M61" s="105">
        <v>42565</v>
      </c>
    </row>
    <row r="62" spans="1:13">
      <c r="A62" s="91" t="s">
        <v>148</v>
      </c>
      <c r="B62" s="105">
        <v>42577</v>
      </c>
      <c r="C62">
        <f t="shared" si="0"/>
        <v>0</v>
      </c>
      <c r="D62" s="105">
        <v>42577</v>
      </c>
      <c r="E62" s="91" t="s">
        <v>148</v>
      </c>
      <c r="G62" s="118"/>
      <c r="I62" s="118"/>
      <c r="K62" s="105">
        <v>42577</v>
      </c>
      <c r="L62">
        <f t="shared" si="1"/>
        <v>0</v>
      </c>
      <c r="M62" s="105">
        <v>42577</v>
      </c>
    </row>
    <row r="63" spans="1:13">
      <c r="A63" s="91" t="s">
        <v>149</v>
      </c>
      <c r="B63" s="105">
        <v>42577</v>
      </c>
      <c r="C63">
        <f t="shared" si="0"/>
        <v>0</v>
      </c>
      <c r="D63" s="105">
        <v>42577</v>
      </c>
      <c r="E63" s="91" t="s">
        <v>149</v>
      </c>
      <c r="G63" s="118"/>
      <c r="I63" s="118"/>
      <c r="K63" s="105">
        <v>42577</v>
      </c>
      <c r="L63">
        <f t="shared" si="1"/>
        <v>0</v>
      </c>
      <c r="M63" s="105">
        <v>42577</v>
      </c>
    </row>
    <row r="64" spans="1:13">
      <c r="A64" s="91" t="s">
        <v>150</v>
      </c>
      <c r="B64" s="105">
        <v>42577</v>
      </c>
      <c r="C64">
        <f t="shared" si="0"/>
        <v>0</v>
      </c>
      <c r="D64" s="105">
        <v>42577</v>
      </c>
      <c r="E64" s="91" t="s">
        <v>150</v>
      </c>
      <c r="G64" s="118"/>
      <c r="I64" s="118"/>
      <c r="K64" s="105">
        <v>42577</v>
      </c>
      <c r="L64">
        <f t="shared" si="1"/>
        <v>0</v>
      </c>
      <c r="M64" s="105">
        <v>42577</v>
      </c>
    </row>
    <row r="65" spans="1:13">
      <c r="A65" s="91" t="s">
        <v>151</v>
      </c>
      <c r="B65" s="105">
        <v>42577</v>
      </c>
      <c r="C65">
        <f t="shared" si="0"/>
        <v>0</v>
      </c>
      <c r="D65" s="105">
        <v>42577</v>
      </c>
      <c r="E65" s="91" t="s">
        <v>151</v>
      </c>
      <c r="G65" s="118"/>
      <c r="I65" s="118"/>
      <c r="K65" s="105">
        <v>42577</v>
      </c>
      <c r="L65">
        <f t="shared" si="1"/>
        <v>0</v>
      </c>
      <c r="M65" s="105">
        <v>42577</v>
      </c>
    </row>
    <row r="66" spans="1:13">
      <c r="A66" s="91" t="s">
        <v>152</v>
      </c>
      <c r="B66" s="105">
        <v>42577</v>
      </c>
      <c r="C66">
        <f t="shared" ref="C66:C77" si="2">B66-D66</f>
        <v>0</v>
      </c>
      <c r="D66" s="105">
        <v>42577</v>
      </c>
      <c r="E66" s="91" t="s">
        <v>152</v>
      </c>
      <c r="G66" s="118"/>
      <c r="I66" s="118"/>
      <c r="K66" s="105">
        <v>42577</v>
      </c>
      <c r="L66">
        <f t="shared" ref="L66:L77" si="3">K66-M66</f>
        <v>0</v>
      </c>
      <c r="M66" s="105">
        <v>42577</v>
      </c>
    </row>
    <row r="67" spans="1:13">
      <c r="A67" s="91" t="s">
        <v>153</v>
      </c>
      <c r="B67" s="105">
        <v>42577</v>
      </c>
      <c r="C67">
        <f t="shared" si="2"/>
        <v>0</v>
      </c>
      <c r="D67" s="105">
        <v>42577</v>
      </c>
      <c r="E67" s="91" t="s">
        <v>153</v>
      </c>
      <c r="G67" s="118"/>
      <c r="I67" s="118"/>
      <c r="K67" s="105">
        <v>42577</v>
      </c>
      <c r="L67">
        <f t="shared" si="3"/>
        <v>0</v>
      </c>
      <c r="M67" s="105">
        <v>42577</v>
      </c>
    </row>
    <row r="68" spans="1:13">
      <c r="A68" s="91" t="s">
        <v>154</v>
      </c>
      <c r="B68" s="105">
        <v>42577</v>
      </c>
      <c r="C68">
        <f t="shared" si="2"/>
        <v>0</v>
      </c>
      <c r="D68" s="105">
        <v>42577</v>
      </c>
      <c r="E68" s="91" t="s">
        <v>154</v>
      </c>
      <c r="G68" s="118"/>
      <c r="I68" s="118"/>
      <c r="K68" s="105">
        <v>42577</v>
      </c>
      <c r="L68">
        <f t="shared" si="3"/>
        <v>0</v>
      </c>
      <c r="M68" s="105">
        <v>42577</v>
      </c>
    </row>
    <row r="69" spans="1:13">
      <c r="A69" s="91" t="s">
        <v>155</v>
      </c>
      <c r="B69" s="105">
        <v>42577</v>
      </c>
      <c r="C69">
        <f t="shared" si="2"/>
        <v>0</v>
      </c>
      <c r="D69" s="105">
        <v>42577</v>
      </c>
      <c r="E69" s="91" t="s">
        <v>155</v>
      </c>
      <c r="G69" s="118"/>
      <c r="I69" s="118"/>
      <c r="K69" s="105">
        <v>42577</v>
      </c>
      <c r="L69">
        <f t="shared" si="3"/>
        <v>0</v>
      </c>
      <c r="M69" s="105">
        <v>42577</v>
      </c>
    </row>
    <row r="70" spans="1:13">
      <c r="A70" s="91" t="s">
        <v>156</v>
      </c>
      <c r="B70" s="105">
        <v>42577</v>
      </c>
      <c r="C70">
        <f t="shared" si="2"/>
        <v>0</v>
      </c>
      <c r="D70" s="105">
        <v>42577</v>
      </c>
      <c r="E70" s="91" t="s">
        <v>156</v>
      </c>
      <c r="G70" s="118"/>
      <c r="I70" s="118"/>
      <c r="K70" s="105">
        <v>42577</v>
      </c>
      <c r="L70">
        <f t="shared" si="3"/>
        <v>0</v>
      </c>
      <c r="M70" s="105">
        <v>42577</v>
      </c>
    </row>
    <row r="71" spans="1:13">
      <c r="A71" s="91" t="s">
        <v>157</v>
      </c>
      <c r="B71" s="105">
        <v>42577</v>
      </c>
      <c r="C71">
        <f t="shared" si="2"/>
        <v>0</v>
      </c>
      <c r="D71" s="105">
        <v>42577</v>
      </c>
      <c r="E71" s="91" t="s">
        <v>157</v>
      </c>
      <c r="G71" s="118"/>
      <c r="I71" s="118"/>
      <c r="K71" s="105">
        <v>42577</v>
      </c>
      <c r="L71">
        <f t="shared" si="3"/>
        <v>0</v>
      </c>
      <c r="M71" s="105">
        <v>42577</v>
      </c>
    </row>
    <row r="72" spans="1:13">
      <c r="A72" s="91" t="s">
        <v>158</v>
      </c>
      <c r="B72" s="105">
        <v>42552</v>
      </c>
      <c r="C72">
        <f t="shared" si="2"/>
        <v>-3</v>
      </c>
      <c r="D72" s="129">
        <v>42555</v>
      </c>
      <c r="E72" s="91" t="s">
        <v>158</v>
      </c>
      <c r="G72" s="118"/>
      <c r="I72" s="118"/>
      <c r="K72" s="105">
        <v>42555</v>
      </c>
      <c r="L72">
        <f t="shared" si="3"/>
        <v>0</v>
      </c>
      <c r="M72" s="129">
        <v>42555</v>
      </c>
    </row>
    <row r="73" spans="1:13">
      <c r="A73" s="91" t="s">
        <v>159</v>
      </c>
      <c r="B73" s="105">
        <v>42552</v>
      </c>
      <c r="C73">
        <f t="shared" si="2"/>
        <v>-3</v>
      </c>
      <c r="D73" s="129">
        <v>42555</v>
      </c>
      <c r="E73" s="91" t="s">
        <v>159</v>
      </c>
      <c r="G73" s="118"/>
      <c r="I73" s="118"/>
      <c r="K73" s="105">
        <v>42555</v>
      </c>
      <c r="L73">
        <f t="shared" si="3"/>
        <v>0</v>
      </c>
      <c r="M73" s="129">
        <v>42555</v>
      </c>
    </row>
    <row r="74" spans="1:13">
      <c r="A74" s="91" t="s">
        <v>160</v>
      </c>
      <c r="B74" s="105">
        <v>42552</v>
      </c>
      <c r="C74">
        <f t="shared" si="2"/>
        <v>-3</v>
      </c>
      <c r="D74" s="129">
        <v>42555</v>
      </c>
      <c r="E74" s="91" t="s">
        <v>160</v>
      </c>
      <c r="G74" s="118"/>
      <c r="I74" s="118"/>
      <c r="K74" s="105">
        <v>42555</v>
      </c>
      <c r="L74">
        <f t="shared" si="3"/>
        <v>0</v>
      </c>
      <c r="M74" s="129">
        <v>42555</v>
      </c>
    </row>
    <row r="75" spans="1:13">
      <c r="A75" s="91" t="s">
        <v>161</v>
      </c>
      <c r="B75" s="105">
        <v>42581</v>
      </c>
      <c r="C75">
        <f t="shared" si="2"/>
        <v>0</v>
      </c>
      <c r="D75" s="105">
        <v>42581</v>
      </c>
      <c r="E75" s="91" t="s">
        <v>161</v>
      </c>
      <c r="G75" s="105">
        <v>42627</v>
      </c>
      <c r="I75" s="128">
        <v>42627</v>
      </c>
      <c r="K75" s="105">
        <v>42624</v>
      </c>
      <c r="L75">
        <f t="shared" si="3"/>
        <v>0</v>
      </c>
      <c r="M75" s="105">
        <v>42624</v>
      </c>
    </row>
    <row r="76" spans="1:13">
      <c r="A76" s="91" t="s">
        <v>162</v>
      </c>
      <c r="B76" s="105">
        <v>42552</v>
      </c>
      <c r="C76">
        <f t="shared" si="2"/>
        <v>0</v>
      </c>
      <c r="D76" s="105">
        <v>42552</v>
      </c>
      <c r="E76" s="91" t="s">
        <v>163</v>
      </c>
      <c r="G76" s="105">
        <v>42648</v>
      </c>
      <c r="I76" s="129">
        <v>42648</v>
      </c>
      <c r="K76" s="105">
        <v>42658</v>
      </c>
      <c r="L76">
        <f t="shared" si="3"/>
        <v>0</v>
      </c>
      <c r="M76" s="129">
        <v>42658</v>
      </c>
    </row>
    <row r="77" spans="1:13">
      <c r="A77" s="91" t="s">
        <v>164</v>
      </c>
      <c r="B77" s="105">
        <v>42552</v>
      </c>
      <c r="C77">
        <f t="shared" si="2"/>
        <v>0</v>
      </c>
      <c r="D77" s="105">
        <v>42552</v>
      </c>
      <c r="E77" s="91" t="s">
        <v>165</v>
      </c>
      <c r="G77" s="105">
        <v>42648</v>
      </c>
      <c r="I77" s="129">
        <v>42648</v>
      </c>
      <c r="K77" s="105">
        <v>42658</v>
      </c>
      <c r="L77">
        <f t="shared" si="3"/>
        <v>0</v>
      </c>
      <c r="M77" s="129">
        <v>42658</v>
      </c>
    </row>
  </sheetData>
  <conditionalFormatting sqref="B1:B77">
    <cfRule type="cellIs" dxfId="2" priority="5" operator="lessThanOrEqual">
      <formula>$H$3</formula>
    </cfRule>
  </conditionalFormatting>
  <conditionalFormatting sqref="G1:G77">
    <cfRule type="cellIs" dxfId="1" priority="3" operator="lessThanOrEqual">
      <formula>$H$3</formula>
    </cfRule>
  </conditionalFormatting>
  <conditionalFormatting sqref="K1:K77">
    <cfRule type="cellIs" dxfId="0" priority="1" operator="lessThanOrEqual">
      <formula>$H$3</formula>
    </cfRule>
  </conditionalFormatting>
  <pageMargins left="0.7" right="0.7" top="0.75" bottom="0.75" header="0.3" footer="0.3"/>
  <headerFooter>
    <oddHeader>&amp;R&amp;"Calibri"&amp;10&amp;K000000 Documento: YPF-Público&amp;1#_x000D_</oddHeader>
    <oddFooter>&amp;R_x000D_&amp;1#&amp;"Calibri"&amp;10&amp;K000000 Documento: YPF-Público</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pageSetUpPr fitToPage="1"/>
  </sheetPr>
  <dimension ref="B5:O28"/>
  <sheetViews>
    <sheetView showGridLines="0" topLeftCell="I1" zoomScaleNormal="100" workbookViewId="0">
      <selection activeCell="P5" sqref="P5"/>
    </sheetView>
  </sheetViews>
  <sheetFormatPr baseColWidth="10" defaultColWidth="11.44140625" defaultRowHeight="13.2"/>
  <cols>
    <col min="2" max="2" width="14.44140625" bestFit="1" customWidth="1"/>
  </cols>
  <sheetData>
    <row r="5" spans="2:15" ht="13.8" thickBot="1"/>
    <row r="6" spans="2:15">
      <c r="B6" s="533" t="s">
        <v>0</v>
      </c>
      <c r="C6" s="534"/>
      <c r="D6" s="534"/>
      <c r="E6" s="534"/>
      <c r="F6" s="534"/>
      <c r="G6" s="534"/>
      <c r="H6" s="534"/>
      <c r="I6" s="534"/>
      <c r="J6" s="534"/>
      <c r="K6" s="534"/>
      <c r="L6" s="534"/>
      <c r="M6" s="534"/>
      <c r="N6" s="535"/>
    </row>
    <row r="7" spans="2:15">
      <c r="B7" s="536"/>
      <c r="C7" s="537"/>
      <c r="D7" s="537"/>
      <c r="E7" s="537"/>
      <c r="F7" s="537"/>
      <c r="G7" s="537"/>
      <c r="H7" s="537"/>
      <c r="I7" s="537"/>
      <c r="J7" s="537"/>
      <c r="K7" s="537"/>
      <c r="L7" s="537"/>
      <c r="M7" s="537"/>
      <c r="N7" s="538"/>
    </row>
    <row r="8" spans="2:15" ht="13.8" thickBot="1">
      <c r="B8" s="539"/>
      <c r="C8" s="540"/>
      <c r="D8" s="540"/>
      <c r="E8" s="540"/>
      <c r="F8" s="540"/>
      <c r="G8" s="540"/>
      <c r="H8" s="540"/>
      <c r="I8" s="540"/>
      <c r="J8" s="540"/>
      <c r="K8" s="540"/>
      <c r="L8" s="540"/>
      <c r="M8" s="540"/>
      <c r="N8" s="541"/>
    </row>
    <row r="10" spans="2:15" s="1" customFormat="1" ht="14.4">
      <c r="B10" s="542"/>
      <c r="C10" s="542"/>
      <c r="D10" s="542"/>
      <c r="E10" s="542"/>
      <c r="F10" s="542"/>
      <c r="G10" s="542"/>
      <c r="H10" s="542"/>
      <c r="I10" s="542"/>
      <c r="J10" s="542"/>
      <c r="K10" s="542"/>
      <c r="L10" s="542"/>
      <c r="M10" s="542"/>
      <c r="N10" s="542"/>
      <c r="O10" s="542"/>
    </row>
    <row r="11" spans="2:15" s="1" customFormat="1" ht="3.75" customHeight="1"/>
    <row r="12" spans="2:15" s="5" customFormat="1" ht="17.25" customHeight="1">
      <c r="B12" s="532"/>
      <c r="C12" s="532"/>
      <c r="D12" s="532"/>
      <c r="E12" s="532"/>
      <c r="F12" s="532"/>
      <c r="G12" s="532"/>
      <c r="H12" s="532"/>
      <c r="I12" s="532"/>
      <c r="J12" s="532"/>
      <c r="K12" s="532"/>
      <c r="L12" s="532"/>
      <c r="M12" s="532"/>
      <c r="N12" s="532"/>
      <c r="O12" s="532"/>
    </row>
    <row r="13" spans="2:15" s="5" customFormat="1" ht="6" customHeight="1"/>
    <row r="14" spans="2:15" s="5" customFormat="1" ht="17.25" customHeight="1">
      <c r="B14" s="532"/>
      <c r="C14" s="532"/>
      <c r="D14" s="532"/>
      <c r="E14" s="532"/>
      <c r="F14" s="532"/>
      <c r="G14" s="532"/>
      <c r="H14" s="532"/>
      <c r="I14" s="532"/>
      <c r="J14" s="532"/>
      <c r="K14" s="532"/>
      <c r="L14" s="532"/>
      <c r="M14" s="532"/>
      <c r="N14" s="532"/>
      <c r="O14" s="532"/>
    </row>
    <row r="15" spans="2:15" s="5" customFormat="1" ht="4.5" customHeight="1"/>
    <row r="16" spans="2:15" s="5" customFormat="1" ht="18.75" customHeight="1">
      <c r="B16" s="532"/>
      <c r="C16" s="532"/>
      <c r="D16" s="532"/>
      <c r="E16" s="532"/>
      <c r="F16" s="532"/>
      <c r="G16" s="532"/>
      <c r="H16" s="532"/>
      <c r="I16" s="532"/>
      <c r="J16" s="532"/>
      <c r="K16" s="532"/>
      <c r="L16" s="532"/>
      <c r="M16" s="532"/>
      <c r="N16" s="532"/>
      <c r="O16" s="532"/>
    </row>
    <row r="17" spans="2:15" s="5" customFormat="1" ht="3.75" customHeight="1"/>
    <row r="18" spans="2:15" s="5" customFormat="1" ht="17.25" customHeight="1">
      <c r="B18" s="532"/>
      <c r="C18" s="532"/>
      <c r="D18" s="532"/>
      <c r="E18" s="532"/>
      <c r="F18" s="532"/>
      <c r="G18" s="532"/>
      <c r="H18" s="532"/>
      <c r="I18" s="532"/>
      <c r="J18" s="532"/>
      <c r="K18" s="532"/>
      <c r="L18" s="532"/>
      <c r="M18" s="532"/>
      <c r="N18" s="532"/>
      <c r="O18" s="532"/>
    </row>
    <row r="19" spans="2:15" s="5" customFormat="1" ht="4.5" customHeight="1"/>
    <row r="20" spans="2:15" s="5" customFormat="1" ht="17.25" customHeight="1">
      <c r="B20" s="532"/>
      <c r="C20" s="532"/>
      <c r="D20" s="532"/>
      <c r="E20" s="532"/>
      <c r="F20" s="532"/>
      <c r="G20" s="532"/>
      <c r="H20" s="532"/>
      <c r="I20" s="532"/>
      <c r="J20" s="532"/>
      <c r="K20" s="532"/>
      <c r="L20" s="532"/>
      <c r="M20" s="532"/>
      <c r="N20" s="532"/>
      <c r="O20" s="532"/>
    </row>
    <row r="21" spans="2:15" s="5" customFormat="1" ht="6" customHeight="1">
      <c r="B21" s="7"/>
      <c r="C21" s="7"/>
      <c r="D21" s="7"/>
      <c r="E21" s="7"/>
      <c r="F21" s="7"/>
      <c r="G21" s="7"/>
      <c r="H21" s="7"/>
      <c r="I21" s="7"/>
      <c r="J21" s="7"/>
      <c r="K21" s="7"/>
      <c r="L21" s="7"/>
      <c r="M21" s="7"/>
      <c r="N21" s="7"/>
      <c r="O21" s="7"/>
    </row>
    <row r="22" spans="2:15" s="5" customFormat="1" ht="17.25" customHeight="1">
      <c r="B22" s="10"/>
      <c r="C22" s="7"/>
      <c r="D22" s="7"/>
      <c r="E22" s="7"/>
      <c r="F22" s="7"/>
      <c r="G22" s="7"/>
      <c r="H22" s="7"/>
      <c r="I22" s="7"/>
      <c r="J22" s="7"/>
      <c r="K22" s="7"/>
      <c r="L22" s="7"/>
      <c r="M22" s="7"/>
      <c r="N22" s="7"/>
      <c r="O22" s="7"/>
    </row>
    <row r="23" spans="2:15" s="5" customFormat="1" ht="4.5" customHeight="1"/>
    <row r="24" spans="2:15" s="5" customFormat="1" ht="48.75" customHeight="1">
      <c r="B24" s="532"/>
      <c r="C24" s="532"/>
      <c r="D24" s="532"/>
      <c r="E24" s="532"/>
      <c r="F24" s="532"/>
      <c r="G24" s="532"/>
      <c r="H24" s="532"/>
      <c r="I24" s="532"/>
      <c r="J24" s="532"/>
      <c r="K24" s="532"/>
      <c r="L24" s="532"/>
      <c r="M24" s="532"/>
      <c r="N24" s="532"/>
      <c r="O24" s="532"/>
    </row>
    <row r="25" spans="2:15" s="1" customFormat="1" ht="4.5" customHeight="1">
      <c r="B25" s="2"/>
    </row>
    <row r="26" spans="2:15" s="1" customFormat="1" ht="66.75" customHeight="1">
      <c r="B26" s="531"/>
      <c r="C26" s="531"/>
      <c r="D26" s="531"/>
      <c r="E26" s="531"/>
      <c r="F26" s="531"/>
      <c r="G26" s="531"/>
      <c r="H26" s="531"/>
      <c r="I26" s="531"/>
      <c r="J26" s="531"/>
      <c r="K26" s="531"/>
      <c r="L26" s="531"/>
      <c r="M26" s="531"/>
      <c r="N26" s="531"/>
      <c r="O26" s="531"/>
    </row>
    <row r="27" spans="2:15" s="1" customFormat="1" ht="14.4">
      <c r="B27" s="3"/>
    </row>
    <row r="28" spans="2:15" s="4" customFormat="1"/>
  </sheetData>
  <mergeCells count="9">
    <mergeCell ref="B26:O26"/>
    <mergeCell ref="B18:O18"/>
    <mergeCell ref="B20:O20"/>
    <mergeCell ref="B6:N8"/>
    <mergeCell ref="B10:O10"/>
    <mergeCell ref="B12:O12"/>
    <mergeCell ref="B14:O14"/>
    <mergeCell ref="B24:O24"/>
    <mergeCell ref="B16:O16"/>
  </mergeCells>
  <pageMargins left="0.70866141732283472" right="0.70866141732283472" top="0.74803149606299213" bottom="0.74803149606299213" header="0.31496062992125984" footer="0.31496062992125984"/>
  <pageSetup paperSize="9" scale="62" orientation="landscape" r:id="rId1"/>
  <headerFooter>
    <oddHeader>&amp;R&amp;"Calibri"&amp;10&amp;K000000 Documento: YPF-Público&amp;1#_x000D_</oddHeader>
    <oddFooter>&amp;R_x000D_&amp;1#&amp;"Calibri"&amp;10&amp;K000000 Documento: YPF-Público</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4F1B68DDB6CA5419AA7876C295FEBA8" ma:contentTypeVersion="14" ma:contentTypeDescription="Crear nuevo documento." ma:contentTypeScope="" ma:versionID="1455a42ca48e11d2086e6153eb7483c5">
  <xsd:schema xmlns:xsd="http://www.w3.org/2001/XMLSchema" xmlns:xs="http://www.w3.org/2001/XMLSchema" xmlns:p="http://schemas.microsoft.com/office/2006/metadata/properties" xmlns:ns2="61e28039-0908-414a-a37c-0e6675872492" xmlns:ns3="d596bde4-8322-4c71-8fc6-8e1691a17585" targetNamespace="http://schemas.microsoft.com/office/2006/metadata/properties" ma:root="true" ma:fieldsID="dbb1509372b983a59ae5c713dddc54d4" ns2:_="" ns3:_="">
    <xsd:import namespace="61e28039-0908-414a-a37c-0e6675872492"/>
    <xsd:import namespace="d596bde4-8322-4c71-8fc6-8e1691a175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SearchPropertie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1e28039-0908-414a-a37c-0e6675872492"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974ad616-5122-41c4-987a-2159c580d19d}" ma:internalName="TaxCatchAll" ma:showField="CatchAllData" ma:web="61e28039-0908-414a-a37c-0e667587249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596bde4-8322-4c71-8fc6-8e1691a1758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7ce1f86a-91dc-4ba2-abdf-761f1d431754"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TaxCatchAll xmlns="61e28039-0908-414a-a37c-0e6675872492" xsi:nil="true"/>
    <lcf76f155ced4ddcb4097134ff3c332f xmlns="d596bde4-8322-4c71-8fc6-8e1691a1758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02DFA9C-D398-44C9-AB38-FA2DB107D6F2}"/>
</file>

<file path=customXml/itemProps2.xml><?xml version="1.0" encoding="utf-8"?>
<ds:datastoreItem xmlns:ds="http://schemas.openxmlformats.org/officeDocument/2006/customXml" ds:itemID="{9AC04993-B706-46C7-A83B-290434E4D88A}">
  <ds:schemaRefs>
    <ds:schemaRef ds:uri="http://schemas.microsoft.com/sharepoint/v3/contenttype/forms"/>
  </ds:schemaRefs>
</ds:datastoreItem>
</file>

<file path=customXml/itemProps3.xml><?xml version="1.0" encoding="utf-8"?>
<ds:datastoreItem xmlns:ds="http://schemas.openxmlformats.org/officeDocument/2006/customXml" ds:itemID="{DC2AB86A-AC1F-4FF0-A0CA-F5037AC318C4}">
  <ds:schemaRefs>
    <ds:schemaRef ds:uri="http://schemas.microsoft.com/office/2006/metadata/properties"/>
    <ds:schemaRef ds:uri="36ed1542-43f1-4f09-8f5c-e1f98de311c9"/>
    <ds:schemaRef ds:uri="a0c99ca3-c611-4622-aef7-f34407271a21"/>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5</vt:i4>
      </vt:variant>
    </vt:vector>
  </HeadingPairs>
  <TitlesOfParts>
    <vt:vector size="13" baseType="lpstr">
      <vt:lpstr>Cover Page YPF</vt:lpstr>
      <vt:lpstr>SUMMARY AND CURVES</vt:lpstr>
      <vt:lpstr>LISTAS DESPLEGABLES</vt:lpstr>
      <vt:lpstr>DATABASE AND CURVES</vt:lpstr>
      <vt:lpstr>INDICADORES</vt:lpstr>
      <vt:lpstr>COMMUNICATION LOG</vt:lpstr>
      <vt:lpstr>Sheet1</vt:lpstr>
      <vt:lpstr>EXPLANATION</vt:lpstr>
      <vt:lpstr>'Cover Page YPF'!Área_de_impresión</vt:lpstr>
      <vt:lpstr>'DATABASE AND CURVES'!Área_de_impresión</vt:lpstr>
      <vt:lpstr>INDICADORES!Área_de_impresión</vt:lpstr>
      <vt:lpstr>'SUMMARY AND CURVES'!Área_de_impresión</vt:lpstr>
      <vt:lpstr>'DATABASE AND CURVES'!Títulos_a_imprimir</vt:lpstr>
    </vt:vector>
  </TitlesOfParts>
  <Manager/>
  <Company>Tecna 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Rodrigo Elguera</dc:creator>
  <cp:keywords/>
  <dc:description/>
  <cp:lastModifiedBy>Reyes Nadim</cp:lastModifiedBy>
  <cp:revision/>
  <cp:lastPrinted>2025-10-20T05:01:17Z</cp:lastPrinted>
  <dcterms:created xsi:type="dcterms:W3CDTF">2010-01-12T17:08:11Z</dcterms:created>
  <dcterms:modified xsi:type="dcterms:W3CDTF">2025-10-20T12:06:56Z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0x01010024F1B68DDB6CA5419AA7876C295FEBA8</vt:lpwstr>
  </property>
  <property fmtid="{D5CDD505-2E9C-101B-9397-08002B2CF9AE}" pid="3" name="Order">
    <vt:r8>1939200</vt:r8>
  </property>
  <property fmtid="{D5CDD505-2E9C-101B-9397-08002B2CF9AE}" pid="4" name="MediaServiceImageTags">
    <vt:lpwstr/>
  </property>
  <property fmtid="{D5CDD505-2E9C-101B-9397-08002B2CF9AE}" pid="5" name="MSIP_Label_fb622c24-5861-4880-bcaa-37216e265fb3_Enabled">
    <vt:lpwstr>true</vt:lpwstr>
  </property>
  <property fmtid="{D5CDD505-2E9C-101B-9397-08002B2CF9AE}" pid="6" name="MSIP_Label_fb622c24-5861-4880-bcaa-37216e265fb3_SetDate">
    <vt:lpwstr>2023-10-18T20:00:23Z</vt:lpwstr>
  </property>
  <property fmtid="{D5CDD505-2E9C-101B-9397-08002B2CF9AE}" pid="7" name="MSIP_Label_fb622c24-5861-4880-bcaa-37216e265fb3_Method">
    <vt:lpwstr>Privileged</vt:lpwstr>
  </property>
  <property fmtid="{D5CDD505-2E9C-101B-9397-08002B2CF9AE}" pid="8" name="MSIP_Label_fb622c24-5861-4880-bcaa-37216e265fb3_Name">
    <vt:lpwstr>YPF - Publica</vt:lpwstr>
  </property>
  <property fmtid="{D5CDD505-2E9C-101B-9397-08002B2CF9AE}" pid="9" name="MSIP_Label_fb622c24-5861-4880-bcaa-37216e265fb3_SiteId">
    <vt:lpwstr>038018c3-616c-4b46-ad9b-aa9007f701b5</vt:lpwstr>
  </property>
  <property fmtid="{D5CDD505-2E9C-101B-9397-08002B2CF9AE}" pid="10" name="MSIP_Label_fb622c24-5861-4880-bcaa-37216e265fb3_ActionId">
    <vt:lpwstr>91e7051e-4616-4a04-ab5f-25ee8ea6b9fc</vt:lpwstr>
  </property>
  <property fmtid="{D5CDD505-2E9C-101B-9397-08002B2CF9AE}" pid="11" name="MSIP_Label_fb622c24-5861-4880-bcaa-37216e265fb3_ContentBits">
    <vt:lpwstr>3</vt:lpwstr>
  </property>
  <property fmtid="{D5CDD505-2E9C-101B-9397-08002B2CF9AE}" pid="12" name="xd_Signature">
    <vt:bool>false</vt:bool>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y fmtid="{D5CDD505-2E9C-101B-9397-08002B2CF9AE}" pid="18" name="_SourceUrl">
    <vt:lpwstr/>
  </property>
  <property fmtid="{D5CDD505-2E9C-101B-9397-08002B2CF9AE}" pid="19" name="_SharedFileIndex">
    <vt:lpwstr/>
  </property>
</Properties>
</file>